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3.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4.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7.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8.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9.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0.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1.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2.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3.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4.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1.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2.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3.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4.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0.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1.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2.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3.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34.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35.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36.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37.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38.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39.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40.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41.xml" ContentType="application/vnd.openxmlformats-officedocument.drawing+xml"/>
  <Override PartName="/xl/queryTables/queryTable126.xml" ContentType="application/vnd.openxmlformats-officedocument.spreadsheetml.queryTable+xml"/>
  <Override PartName="/xl/drawings/drawing42.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43.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4.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5.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6.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7.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Product\General\Z - Fact Sheet\2022 - 2023\August 2022\Files from Raja\Monthly Portflios\"/>
    </mc:Choice>
  </mc:AlternateContent>
  <xr:revisionPtr revIDLastSave="0" documentId="13_ncr:1_{FF3249C5-52EA-4D2B-9AF4-EC480A3B8369}" xr6:coauthVersionLast="47" xr6:coauthVersionMax="47" xr10:uidLastSave="{00000000-0000-0000-0000-000000000000}"/>
  <bookViews>
    <workbookView xWindow="-120" yWindow="-120" windowWidth="24240" windowHeight="13140" xr2:uid="{AC850D82-7F92-44D5-949A-9FC107F22700}"/>
  </bookViews>
  <sheets>
    <sheet name="Index" sheetId="1" r:id="rId1"/>
    <sheet name="Dividend History" sheetId="50" r:id="rId2"/>
    <sheet name="TATA Scheme Risk-O-Meters" sheetId="54" r:id="rId3"/>
    <sheet name="TAF" sheetId="34" r:id="rId4"/>
    <sheet name="TBAF" sheetId="33" r:id="rId5"/>
    <sheet name="TMIF" sheetId="27" r:id="rId6"/>
    <sheet name="TMAOF" sheetId="15" r:id="rId7"/>
    <sheet name="TEGF" sheetId="23" r:id="rId8"/>
    <sheet name="TTOFE" sheetId="17" r:id="rId9"/>
    <sheet name="TEOF" sheetId="18" r:id="rId10"/>
    <sheet name="TINR" sheetId="16" r:id="rId11"/>
    <sheet name="TSCAPF" sheetId="4" r:id="rId12"/>
    <sheet name="TEQPEF" sheetId="28" r:id="rId13"/>
    <sheet name="TMCAPF" sheetId="25" r:id="rId14"/>
    <sheet name="TFEF" sheetId="24" r:id="rId15"/>
    <sheet name="TTSF96" sheetId="20" r:id="rId16"/>
    <sheet name="TDIVYF" sheetId="29" r:id="rId17"/>
    <sheet name="TBFSF" sheetId="32" r:id="rId18"/>
    <sheet name="TDIF" sheetId="30" r:id="rId19"/>
    <sheet name="TICF" sheetId="22" r:id="rId20"/>
    <sheet name="TIPHF" sheetId="21" r:id="rId21"/>
    <sheet name="TREF" sheetId="8" r:id="rId22"/>
    <sheet name="TISF" sheetId="19" r:id="rId23"/>
    <sheet name="TIFSA" sheetId="5" r:id="rId24"/>
    <sheet name="TIFNA" sheetId="13" r:id="rId25"/>
    <sheet name="TNPBETF" sheetId="10" r:id="rId26"/>
    <sheet name="TNETF" sheetId="14" r:id="rId27"/>
    <sheet name="TNIDETF" sheetId="11" r:id="rId28"/>
    <sheet name="TNIDFOF" sheetId="12" r:id="rId29"/>
    <sheet name="TCS" sheetId="26" r:id="rId30"/>
    <sheet name="TYCF" sheetId="3" r:id="rId31"/>
    <sheet name="TBCF" sheetId="31" r:id="rId32"/>
    <sheet name="TQNTF" sheetId="9" r:id="rId33"/>
    <sheet name="TRSFP" sheetId="6" r:id="rId34"/>
    <sheet name="TRSFM" sheetId="7" r:id="rId35"/>
    <sheet name="TRSFC" sheetId="35" r:id="rId36"/>
    <sheet name="TLF" sheetId="36" r:id="rId37"/>
    <sheet name="TSTBF" sheetId="37" r:id="rId38"/>
    <sheet name="TFF" sheetId="38" r:id="rId39"/>
    <sheet name="TIPF" sheetId="39" r:id="rId40"/>
    <sheet name="TFRF" sheetId="40" r:id="rId41"/>
    <sheet name="TFRSTF" sheetId="41" r:id="rId42"/>
    <sheet name="TUSTF" sheetId="42" r:id="rId43"/>
    <sheet name="TOF" sheetId="43" r:id="rId44"/>
    <sheet name="TCORPBF" sheetId="44" r:id="rId45"/>
    <sheet name="TIFA" sheetId="45" r:id="rId46"/>
    <sheet name="TGSFR" sheetId="46" r:id="rId47"/>
    <sheet name="TDBF" sheetId="47" r:id="rId48"/>
    <sheet name="TBPSUF" sheetId="48" r:id="rId49"/>
    <sheet name="TNSIFDEC27" sheetId="49" r:id="rId50"/>
  </sheets>
  <definedNames>
    <definedName name="_xlnm._FilterDatabase" localSheetId="2" hidden="1">'TATA Scheme Risk-O-Meters'!$A$3:$F$3</definedName>
    <definedName name="_IEF1" localSheetId="1">#REF!</definedName>
    <definedName name="_IEF1" localSheetId="48">#REF!</definedName>
    <definedName name="_IEF1" localSheetId="44">#REF!</definedName>
    <definedName name="_IEF1" localSheetId="47">#REF!</definedName>
    <definedName name="_IEF1" localSheetId="38">#REF!</definedName>
    <definedName name="_IEF1" localSheetId="40">#REF!</definedName>
    <definedName name="_IEF1" localSheetId="41">#REF!</definedName>
    <definedName name="_IEF1" localSheetId="46">#REF!</definedName>
    <definedName name="_IEF1" localSheetId="45">#REF!</definedName>
    <definedName name="_IEF1" localSheetId="39">#REF!</definedName>
    <definedName name="_IEF1" localSheetId="36">#REF!</definedName>
    <definedName name="_IEF1" localSheetId="49">#REF!</definedName>
    <definedName name="_IEF1" localSheetId="43">#REF!</definedName>
    <definedName name="_IEF1" localSheetId="35">#REF!</definedName>
    <definedName name="_IEF1" localSheetId="37">#REF!</definedName>
    <definedName name="_IEF1" localSheetId="42">#REF!</definedName>
    <definedName name="_IEF1">#REF!</definedName>
    <definedName name="_IEF2" localSheetId="1">#REF!</definedName>
    <definedName name="_IEF2">#REF!</definedName>
    <definedName name="AAA" localSheetId="1">#REF!</definedName>
    <definedName name="AAA">#REF!</definedName>
    <definedName name="h" localSheetId="1">#REF!</definedName>
    <definedName name="h">#REF!</definedName>
    <definedName name="IEF" localSheetId="1">#REF!</definedName>
    <definedName name="IEF">#REF!</definedName>
    <definedName name="Main_Sheet" localSheetId="0">Index!$A$2:$C$49</definedName>
    <definedName name="raja" localSheetId="1">#REF!</definedName>
    <definedName name="raja" localSheetId="48">#REF!</definedName>
    <definedName name="raja" localSheetId="44">#REF!</definedName>
    <definedName name="raja" localSheetId="47">#REF!</definedName>
    <definedName name="raja" localSheetId="38">#REF!</definedName>
    <definedName name="raja" localSheetId="40">#REF!</definedName>
    <definedName name="raja" localSheetId="41">#REF!</definedName>
    <definedName name="raja" localSheetId="46">#REF!</definedName>
    <definedName name="raja" localSheetId="45">#REF!</definedName>
    <definedName name="raja" localSheetId="39">#REF!</definedName>
    <definedName name="raja" localSheetId="36">#REF!</definedName>
    <definedName name="raja" localSheetId="49">#REF!</definedName>
    <definedName name="raja" localSheetId="43">#REF!</definedName>
    <definedName name="raja" localSheetId="35">#REF!</definedName>
    <definedName name="raja" localSheetId="37">#REF!</definedName>
    <definedName name="raja" localSheetId="42">#REF!</definedName>
    <definedName name="raja">#REF!</definedName>
    <definedName name="TAF" localSheetId="48">#REF!</definedName>
    <definedName name="TAF" localSheetId="44">#REF!</definedName>
    <definedName name="TAF" localSheetId="47">#REF!</definedName>
    <definedName name="TAF" localSheetId="38">#REF!</definedName>
    <definedName name="TAF" localSheetId="40">#REF!</definedName>
    <definedName name="TAF" localSheetId="41">#REF!</definedName>
    <definedName name="TAF" localSheetId="46">#REF!</definedName>
    <definedName name="TAF" localSheetId="45">#REF!</definedName>
    <definedName name="TAF" localSheetId="39">#REF!</definedName>
    <definedName name="TAF" localSheetId="36">#REF!</definedName>
    <definedName name="TAF" localSheetId="49">#REF!</definedName>
    <definedName name="TAF" localSheetId="43">#REF!</definedName>
    <definedName name="TAF" localSheetId="35">#REF!</definedName>
    <definedName name="TAF" localSheetId="37">#REF!</definedName>
    <definedName name="TAF" localSheetId="42">#REF!</definedName>
    <definedName name="TAF">TAF!$B$1</definedName>
    <definedName name="TAF_Debt_Related" localSheetId="3">TAF!$B$308:$H$316</definedName>
    <definedName name="TAF_EQ" localSheetId="3">TAF!$B$13:$I$153</definedName>
    <definedName name="TAF_EQ_Related" localSheetId="3">TAF!$B$154:$I$291</definedName>
    <definedName name="TAF_GOV_SEC" localSheetId="3">TAF!$B$293:$H$306</definedName>
    <definedName name="TAF_MM" localSheetId="3">TAF!$B$318:$H$319</definedName>
    <definedName name="TAF_Mutual_F_Units" localSheetId="3">TAF!#REF!</definedName>
    <definedName name="TAF_Mutual_F_Units_1" localSheetId="3">TAF!$B$321:$H$325</definedName>
    <definedName name="TAF_Mutual_F_Units_1" localSheetId="31">TBCF!$B$65:$H$66</definedName>
    <definedName name="TAFNAV" localSheetId="3">TAF!$B$340:$B$347</definedName>
    <definedName name="TBAF" localSheetId="48">#REF!</definedName>
    <definedName name="TBAF" localSheetId="44">#REF!</definedName>
    <definedName name="TBAF" localSheetId="47">#REF!</definedName>
    <definedName name="TBAF" localSheetId="38">#REF!</definedName>
    <definedName name="TBAF" localSheetId="40">#REF!</definedName>
    <definedName name="TBAF" localSheetId="41">#REF!</definedName>
    <definedName name="TBAF" localSheetId="46">#REF!</definedName>
    <definedName name="TBAF" localSheetId="45">#REF!</definedName>
    <definedName name="TBAF" localSheetId="39">#REF!</definedName>
    <definedName name="TBAF" localSheetId="36">#REF!</definedName>
    <definedName name="TBAF" localSheetId="49">#REF!</definedName>
    <definedName name="TBAF" localSheetId="43">#REF!</definedName>
    <definedName name="TBAF" localSheetId="35">#REF!</definedName>
    <definedName name="TBAF" localSheetId="37">#REF!</definedName>
    <definedName name="TBAF" localSheetId="42">#REF!</definedName>
    <definedName name="TBAF">TBAF!$B$1</definedName>
    <definedName name="TBAF_Debt_Related" localSheetId="4">TBAF!$B$156:$H$202</definedName>
    <definedName name="TBAF_EQ" localSheetId="4">TBAF!$B$13:$I$89</definedName>
    <definedName name="TBAF_EQ_Related" localSheetId="4">TBAF!$B$27:$I$131</definedName>
    <definedName name="TBAF_GOV_SEC" localSheetId="4">TBAF!$B$133:$H$154</definedName>
    <definedName name="TBAFNAV" localSheetId="4">TBAF!$B$220:$B$227</definedName>
    <definedName name="TBCF" localSheetId="48">#REF!</definedName>
    <definedName name="TBCF" localSheetId="44">#REF!</definedName>
    <definedName name="TBCF" localSheetId="47">#REF!</definedName>
    <definedName name="TBCF" localSheetId="38">#REF!</definedName>
    <definedName name="TBCF" localSheetId="40">#REF!</definedName>
    <definedName name="TBCF" localSheetId="41">#REF!</definedName>
    <definedName name="TBCF" localSheetId="46">#REF!</definedName>
    <definedName name="TBCF" localSheetId="45">#REF!</definedName>
    <definedName name="TBCF" localSheetId="39">#REF!</definedName>
    <definedName name="TBCF" localSheetId="36">#REF!</definedName>
    <definedName name="TBCF" localSheetId="49">#REF!</definedName>
    <definedName name="TBCF" localSheetId="43">#REF!</definedName>
    <definedName name="TBCF" localSheetId="35">#REF!</definedName>
    <definedName name="TBCF" localSheetId="37">#REF!</definedName>
    <definedName name="TBCF" localSheetId="42">#REF!</definedName>
    <definedName name="TBCF">TBCF!$B$1</definedName>
    <definedName name="TBCF_EQ" localSheetId="31">TBCF!$B$13:$I$63</definedName>
    <definedName name="TBCF_Mutual_F_Units" localSheetId="31">TBCF!#REF!</definedName>
    <definedName name="TBCFNAV" localSheetId="31">TBCF!$B$80:$B$87</definedName>
    <definedName name="TBFSF" localSheetId="48">#REF!</definedName>
    <definedName name="TBFSF" localSheetId="44">#REF!</definedName>
    <definedName name="TBFSF" localSheetId="47">#REF!</definedName>
    <definedName name="TBFSF" localSheetId="38">#REF!</definedName>
    <definedName name="TBFSF" localSheetId="40">#REF!</definedName>
    <definedName name="TBFSF" localSheetId="41">#REF!</definedName>
    <definedName name="TBFSF" localSheetId="46">#REF!</definedName>
    <definedName name="TBFSF" localSheetId="45">#REF!</definedName>
    <definedName name="TBFSF" localSheetId="39">#REF!</definedName>
    <definedName name="TBFSF" localSheetId="36">#REF!</definedName>
    <definedName name="TBFSF" localSheetId="49">#REF!</definedName>
    <definedName name="TBFSF" localSheetId="43">#REF!</definedName>
    <definedName name="TBFSF" localSheetId="35">#REF!</definedName>
    <definedName name="TBFSF" localSheetId="37">#REF!</definedName>
    <definedName name="TBFSF" localSheetId="42">#REF!</definedName>
    <definedName name="TBFSF">TBFSF!$B$1</definedName>
    <definedName name="TBFSF_EQ" localSheetId="17">TBFSF!$B$13:$I$43</definedName>
    <definedName name="TBFSFNAV" localSheetId="17">TBFSF!$B$57:$B$64</definedName>
    <definedName name="TBPSUF" localSheetId="48">TBPSUF!$B$1</definedName>
    <definedName name="TBPSUF">#REF!</definedName>
    <definedName name="TBPSUF_Debt_Related" localSheetId="48">TBPSUF!$B$50:$H$61</definedName>
    <definedName name="TBPSUF_GOV_SEC" localSheetId="48">TBPSUF!$B$22:$H$48</definedName>
    <definedName name="TBPSUFNAV" localSheetId="48">TBPSUF!$B$75:$B$82</definedName>
    <definedName name="TCF" localSheetId="1">#REF!</definedName>
    <definedName name="TCF" localSheetId="48">#REF!</definedName>
    <definedName name="TCF" localSheetId="44">#REF!</definedName>
    <definedName name="TCF" localSheetId="47">#REF!</definedName>
    <definedName name="TCF" localSheetId="38">#REF!</definedName>
    <definedName name="TCF" localSheetId="40">#REF!</definedName>
    <definedName name="TCF" localSheetId="41">#REF!</definedName>
    <definedName name="TCF" localSheetId="46">#REF!</definedName>
    <definedName name="TCF" localSheetId="45">#REF!</definedName>
    <definedName name="TCF" localSheetId="39">#REF!</definedName>
    <definedName name="TCF" localSheetId="36">#REF!</definedName>
    <definedName name="TCF" localSheetId="49">#REF!</definedName>
    <definedName name="TCF" localSheetId="43">#REF!</definedName>
    <definedName name="TCF" localSheetId="35">#REF!</definedName>
    <definedName name="TCF" localSheetId="37">#REF!</definedName>
    <definedName name="TCF" localSheetId="42">#REF!</definedName>
    <definedName name="TCF">#REF!</definedName>
    <definedName name="TCF_EQDetails" localSheetId="1">#REF!</definedName>
    <definedName name="TCF_EQDetails" localSheetId="48">#REF!</definedName>
    <definedName name="TCF_EQDetails" localSheetId="44">#REF!</definedName>
    <definedName name="TCF_EQDetails" localSheetId="47">#REF!</definedName>
    <definedName name="TCF_EQDetails" localSheetId="38">#REF!</definedName>
    <definedName name="TCF_EQDetails" localSheetId="40">#REF!</definedName>
    <definedName name="TCF_EQDetails" localSheetId="41">#REF!</definedName>
    <definedName name="TCF_EQDetails" localSheetId="46">#REF!</definedName>
    <definedName name="TCF_EQDetails" localSheetId="45">#REF!</definedName>
    <definedName name="TCF_EQDetails" localSheetId="39">#REF!</definedName>
    <definedName name="TCF_EQDetails" localSheetId="36">#REF!</definedName>
    <definedName name="TCF_EQDetails" localSheetId="49">#REF!</definedName>
    <definedName name="TCF_EQDetails" localSheetId="43">#REF!</definedName>
    <definedName name="TCF_EQDetails" localSheetId="35">#REF!</definedName>
    <definedName name="TCF_EQDetails" localSheetId="37">#REF!</definedName>
    <definedName name="TCF_EQDetails" localSheetId="42">#REF!</definedName>
    <definedName name="TCF_EQDetails">#REF!</definedName>
    <definedName name="TCORPBF" localSheetId="44">TCORPBF!$B$1</definedName>
    <definedName name="TCORPBF">#REF!</definedName>
    <definedName name="TCORPBF_Debt_Related" localSheetId="44">TCORPBF!$B$31:$H$39</definedName>
    <definedName name="TCORPBF_GOV_SEC" localSheetId="44">TCORPBF!$B$22:$H$29</definedName>
    <definedName name="TCORPBFNAV" localSheetId="44">TCORPBF!$B$52:$B$67</definedName>
    <definedName name="TCPF1" localSheetId="1">#REF!</definedName>
    <definedName name="TCPF1" localSheetId="48">#REF!</definedName>
    <definedName name="TCPF1" localSheetId="44">#REF!</definedName>
    <definedName name="TCPF1" localSheetId="47">#REF!</definedName>
    <definedName name="TCPF1" localSheetId="38">#REF!</definedName>
    <definedName name="TCPF1" localSheetId="40">#REF!</definedName>
    <definedName name="TCPF1" localSheetId="41">#REF!</definedName>
    <definedName name="TCPF1" localSheetId="46">#REF!</definedName>
    <definedName name="TCPF1" localSheetId="45">#REF!</definedName>
    <definedName name="TCPF1" localSheetId="39">#REF!</definedName>
    <definedName name="TCPF1" localSheetId="36">#REF!</definedName>
    <definedName name="TCPF1" localSheetId="49">#REF!</definedName>
    <definedName name="TCPF1" localSheetId="43">#REF!</definedName>
    <definedName name="TCPF1" localSheetId="35">#REF!</definedName>
    <definedName name="TCPF1" localSheetId="37">#REF!</definedName>
    <definedName name="TCPF1" localSheetId="42">#REF!</definedName>
    <definedName name="TCPF1">#REF!</definedName>
    <definedName name="TCPF2" localSheetId="1">#REF!</definedName>
    <definedName name="TCPF2">#REF!</definedName>
    <definedName name="TCS" localSheetId="48">#REF!</definedName>
    <definedName name="TCS" localSheetId="44">#REF!</definedName>
    <definedName name="TCS" localSheetId="47">#REF!</definedName>
    <definedName name="TCS" localSheetId="38">#REF!</definedName>
    <definedName name="TCS" localSheetId="40">#REF!</definedName>
    <definedName name="TCS" localSheetId="41">#REF!</definedName>
    <definedName name="TCS" localSheetId="46">#REF!</definedName>
    <definedName name="TCS" localSheetId="45">#REF!</definedName>
    <definedName name="TCS" localSheetId="39">#REF!</definedName>
    <definedName name="TCS" localSheetId="36">#REF!</definedName>
    <definedName name="TCS" localSheetId="49">#REF!</definedName>
    <definedName name="TCS" localSheetId="43">#REF!</definedName>
    <definedName name="TCS" localSheetId="35">#REF!</definedName>
    <definedName name="TCS" localSheetId="37">#REF!</definedName>
    <definedName name="TCS" localSheetId="42">#REF!</definedName>
    <definedName name="TCS">TCS!$B$1</definedName>
    <definedName name="TCS_EQ" localSheetId="29">TCS!$B$13:$I$70</definedName>
    <definedName name="TCSNAV" localSheetId="29">TCS!$B$83:$B$90</definedName>
    <definedName name="TDAF2A" localSheetId="1">#REF!</definedName>
    <definedName name="TDAF2A" localSheetId="48">#REF!</definedName>
    <definedName name="TDAF2A" localSheetId="44">#REF!</definedName>
    <definedName name="TDAF2A" localSheetId="47">#REF!</definedName>
    <definedName name="TDAF2A" localSheetId="38">#REF!</definedName>
    <definedName name="TDAF2A" localSheetId="40">#REF!</definedName>
    <definedName name="TDAF2A" localSheetId="41">#REF!</definedName>
    <definedName name="TDAF2A" localSheetId="46">#REF!</definedName>
    <definedName name="TDAF2A" localSheetId="45">#REF!</definedName>
    <definedName name="TDAF2A" localSheetId="39">#REF!</definedName>
    <definedName name="TDAF2A" localSheetId="36">#REF!</definedName>
    <definedName name="TDAF2A" localSheetId="49">#REF!</definedName>
    <definedName name="TDAF2A" localSheetId="43">#REF!</definedName>
    <definedName name="TDAF2A" localSheetId="35">#REF!</definedName>
    <definedName name="TDAF2A" localSheetId="37">#REF!</definedName>
    <definedName name="TDAF2A" localSheetId="42">#REF!</definedName>
    <definedName name="TDAF2A">#REF!</definedName>
    <definedName name="TDAF2B" localSheetId="1">#REF!</definedName>
    <definedName name="TDAF2B" localSheetId="48">#REF!</definedName>
    <definedName name="TDAF2B" localSheetId="44">#REF!</definedName>
    <definedName name="TDAF2B" localSheetId="47">#REF!</definedName>
    <definedName name="TDAF2B" localSheetId="38">#REF!</definedName>
    <definedName name="TDAF2B" localSheetId="40">#REF!</definedName>
    <definedName name="TDAF2B" localSheetId="41">#REF!</definedName>
    <definedName name="TDAF2B" localSheetId="46">#REF!</definedName>
    <definedName name="TDAF2B" localSheetId="45">#REF!</definedName>
    <definedName name="TDAF2B" localSheetId="39">#REF!</definedName>
    <definedName name="TDAF2B" localSheetId="36">#REF!</definedName>
    <definedName name="TDAF2B" localSheetId="49">#REF!</definedName>
    <definedName name="TDAF2B" localSheetId="43">#REF!</definedName>
    <definedName name="TDAF2B" localSheetId="35">#REF!</definedName>
    <definedName name="TDAF2B" localSheetId="37">#REF!</definedName>
    <definedName name="TDAF2B" localSheetId="42">#REF!</definedName>
    <definedName name="TDAF2B">#REF!</definedName>
    <definedName name="TDAF2C" localSheetId="1">#REF!</definedName>
    <definedName name="TDAF2C" localSheetId="48">#REF!</definedName>
    <definedName name="TDAF2C" localSheetId="44">#REF!</definedName>
    <definedName name="TDAF2C" localSheetId="47">#REF!</definedName>
    <definedName name="TDAF2C" localSheetId="38">#REF!</definedName>
    <definedName name="TDAF2C" localSheetId="40">#REF!</definedName>
    <definedName name="TDAF2C" localSheetId="41">#REF!</definedName>
    <definedName name="TDAF2C" localSheetId="46">#REF!</definedName>
    <definedName name="TDAF2C" localSheetId="45">#REF!</definedName>
    <definedName name="TDAF2C" localSheetId="39">#REF!</definedName>
    <definedName name="TDAF2C" localSheetId="36">#REF!</definedName>
    <definedName name="TDAF2C" localSheetId="49">#REF!</definedName>
    <definedName name="TDAF2C" localSheetId="43">#REF!</definedName>
    <definedName name="TDAF2C" localSheetId="35">#REF!</definedName>
    <definedName name="TDAF2C" localSheetId="37">#REF!</definedName>
    <definedName name="TDAF2C" localSheetId="42">#REF!</definedName>
    <definedName name="TDAF2C">#REF!</definedName>
    <definedName name="TDAF3A" localSheetId="1">#REF!</definedName>
    <definedName name="TDAF3A">#REF!</definedName>
    <definedName name="TDAFA" localSheetId="1">#REF!</definedName>
    <definedName name="TDAFA">#REF!</definedName>
    <definedName name="TDAFB" localSheetId="1">#REF!</definedName>
    <definedName name="TDAFB">#REF!</definedName>
    <definedName name="TDAFC" localSheetId="1">#REF!</definedName>
    <definedName name="TDAFC">#REF!</definedName>
    <definedName name="TDBF" localSheetId="47">TDBF!$B$1</definedName>
    <definedName name="TDBF">#REF!</definedName>
    <definedName name="TDBF_Debt_Related" localSheetId="47">TDBF!$B$29:$H$31</definedName>
    <definedName name="TDBF_GOV_SEC" localSheetId="47">TDBF!$B$22:$H$27</definedName>
    <definedName name="TDBF_MM" localSheetId="47">TDBF!$B$33:$H$34</definedName>
    <definedName name="TDBFNAV" localSheetId="47">TDBF!$B$47:$B$54</definedName>
    <definedName name="TDIF" localSheetId="48">#REF!</definedName>
    <definedName name="TDIF" localSheetId="44">#REF!</definedName>
    <definedName name="TDIF" localSheetId="47">#REF!</definedName>
    <definedName name="TDIF" localSheetId="38">#REF!</definedName>
    <definedName name="TDIF" localSheetId="40">#REF!</definedName>
    <definedName name="TDIF" localSheetId="41">#REF!</definedName>
    <definedName name="TDIF" localSheetId="46">#REF!</definedName>
    <definedName name="TDIF" localSheetId="45">#REF!</definedName>
    <definedName name="TDIF" localSheetId="39">#REF!</definedName>
    <definedName name="TDIF" localSheetId="36">#REF!</definedName>
    <definedName name="TDIF" localSheetId="49">#REF!</definedName>
    <definedName name="TDIF" localSheetId="43">#REF!</definedName>
    <definedName name="TDIF" localSheetId="35">#REF!</definedName>
    <definedName name="TDIF" localSheetId="37">#REF!</definedName>
    <definedName name="TDIF" localSheetId="42">#REF!</definedName>
    <definedName name="TDIF">TDIF!$B$1</definedName>
    <definedName name="TDIF_EQ" localSheetId="18">TDIF!$B$13:$I$40</definedName>
    <definedName name="TDIF_Foreign_Units" localSheetId="18">TDIF!$B$42:$H$52</definedName>
    <definedName name="TDIFNAV" localSheetId="18">TDIF!$B$67:$B$74</definedName>
    <definedName name="TDIVYF" localSheetId="48">#REF!</definedName>
    <definedName name="TDIVYF" localSheetId="44">#REF!</definedName>
    <definedName name="TDIVYF" localSheetId="47">#REF!</definedName>
    <definedName name="TDIVYF" localSheetId="38">#REF!</definedName>
    <definedName name="TDIVYF" localSheetId="40">#REF!</definedName>
    <definedName name="TDIVYF" localSheetId="41">#REF!</definedName>
    <definedName name="TDIVYF" localSheetId="46">#REF!</definedName>
    <definedName name="TDIVYF" localSheetId="45">#REF!</definedName>
    <definedName name="TDIVYF" localSheetId="39">#REF!</definedName>
    <definedName name="TDIVYF" localSheetId="36">#REF!</definedName>
    <definedName name="TDIVYF" localSheetId="49">#REF!</definedName>
    <definedName name="TDIVYF" localSheetId="43">#REF!</definedName>
    <definedName name="TDIVYF" localSheetId="35">#REF!</definedName>
    <definedName name="TDIVYF" localSheetId="37">#REF!</definedName>
    <definedName name="TDIVYF" localSheetId="42">#REF!</definedName>
    <definedName name="TDIVYF">TDIVYF!$B$1</definedName>
    <definedName name="TDIVYF_Debt_Related" localSheetId="16">TDIVYF!$B$81:$H$82</definedName>
    <definedName name="TDIVYF_EQ" localSheetId="16">TDIVYF!$B$13:$I$67</definedName>
    <definedName name="TDIVYF_EQ_Related" localSheetId="16">TDIVYF!$B$68:$I$68</definedName>
    <definedName name="TDIVYF_GOV_SEC" localSheetId="16">TDIVYF!$B$75:$H$79</definedName>
    <definedName name="TDIVYFNAV" localSheetId="16">TDIVYF!$B$97:$B$104</definedName>
    <definedName name="TDYF" localSheetId="1">#REF!</definedName>
    <definedName name="TDYF" localSheetId="48">#REF!</definedName>
    <definedName name="TDYF" localSheetId="44">#REF!</definedName>
    <definedName name="TDYF" localSheetId="47">#REF!</definedName>
    <definedName name="TDYF" localSheetId="38">#REF!</definedName>
    <definedName name="TDYF" localSheetId="40">#REF!</definedName>
    <definedName name="TDYF" localSheetId="41">#REF!</definedName>
    <definedName name="TDYF" localSheetId="46">#REF!</definedName>
    <definedName name="TDYF" localSheetId="45">#REF!</definedName>
    <definedName name="TDYF" localSheetId="39">#REF!</definedName>
    <definedName name="TDYF" localSheetId="36">#REF!</definedName>
    <definedName name="TDYF" localSheetId="49">#REF!</definedName>
    <definedName name="TDYF" localSheetId="43">#REF!</definedName>
    <definedName name="TDYF" localSheetId="35">#REF!</definedName>
    <definedName name="TDYF" localSheetId="37">#REF!</definedName>
    <definedName name="TDYF" localSheetId="42">#REF!</definedName>
    <definedName name="TDYF">#REF!</definedName>
    <definedName name="TEGF" localSheetId="48">#REF!</definedName>
    <definedName name="TEGF" localSheetId="44">#REF!</definedName>
    <definedName name="TEGF" localSheetId="47">#REF!</definedName>
    <definedName name="TEGF" localSheetId="38">#REF!</definedName>
    <definedName name="TEGF" localSheetId="40">#REF!</definedName>
    <definedName name="TEGF" localSheetId="41">#REF!</definedName>
    <definedName name="TEGF" localSheetId="46">#REF!</definedName>
    <definedName name="TEGF" localSheetId="45">#REF!</definedName>
    <definedName name="TEGF" localSheetId="39">#REF!</definedName>
    <definedName name="TEGF" localSheetId="36">#REF!</definedName>
    <definedName name="TEGF" localSheetId="49">#REF!</definedName>
    <definedName name="TEGF" localSheetId="43">#REF!</definedName>
    <definedName name="TEGF" localSheetId="35">#REF!</definedName>
    <definedName name="TEGF" localSheetId="37">#REF!</definedName>
    <definedName name="TEGF" localSheetId="42">#REF!</definedName>
    <definedName name="TEGF">TEGF!$B$1</definedName>
    <definedName name="TEGF_Debt_Related" localSheetId="7">TEGF!$B$74:$H$94</definedName>
    <definedName name="TEGF_EQ" localSheetId="7">TEGF!$B$14:$I$51</definedName>
    <definedName name="TEGF_GOV_SEC" localSheetId="7">TEGF!$B$53:$H$72</definedName>
    <definedName name="TEGF_MM" localSheetId="7">TEGF!$B$96:$H$97</definedName>
    <definedName name="TEGF_Mutual_F_Units" localSheetId="7">TEGF!#REF!</definedName>
    <definedName name="TEGFNAV" localSheetId="7">TEGF!$B$115:$B$126</definedName>
    <definedName name="TEMF" localSheetId="1">#REF!</definedName>
    <definedName name="TEMF" localSheetId="48">#REF!</definedName>
    <definedName name="TEMF" localSheetId="44">#REF!</definedName>
    <definedName name="TEMF" localSheetId="47">#REF!</definedName>
    <definedName name="TEMF" localSheetId="38">#REF!</definedName>
    <definedName name="TEMF" localSheetId="40">#REF!</definedName>
    <definedName name="TEMF" localSheetId="41">#REF!</definedName>
    <definedName name="TEMF" localSheetId="46">#REF!</definedName>
    <definedName name="TEMF" localSheetId="45">#REF!</definedName>
    <definedName name="TEMF" localSheetId="39">#REF!</definedName>
    <definedName name="TEMF" localSheetId="36">#REF!</definedName>
    <definedName name="TEMF" localSheetId="49">#REF!</definedName>
    <definedName name="TEMF" localSheetId="43">#REF!</definedName>
    <definedName name="TEMF" localSheetId="35">#REF!</definedName>
    <definedName name="TEMF" localSheetId="37">#REF!</definedName>
    <definedName name="TEMF" localSheetId="42">#REF!</definedName>
    <definedName name="TEMF">#REF!</definedName>
    <definedName name="TEOF" localSheetId="48">#REF!</definedName>
    <definedName name="TEOF" localSheetId="44">#REF!</definedName>
    <definedName name="TEOF" localSheetId="47">#REF!</definedName>
    <definedName name="TEOF" localSheetId="38">#REF!</definedName>
    <definedName name="TEOF" localSheetId="40">#REF!</definedName>
    <definedName name="TEOF" localSheetId="41">#REF!</definedName>
    <definedName name="TEOF" localSheetId="46">#REF!</definedName>
    <definedName name="TEOF" localSheetId="45">#REF!</definedName>
    <definedName name="TEOF" localSheetId="39">#REF!</definedName>
    <definedName name="TEOF" localSheetId="36">#REF!</definedName>
    <definedName name="TEOF" localSheetId="49">#REF!</definedName>
    <definedName name="TEOF" localSheetId="43">#REF!</definedName>
    <definedName name="TEOF" localSheetId="35">#REF!</definedName>
    <definedName name="TEOF" localSheetId="37">#REF!</definedName>
    <definedName name="TEOF" localSheetId="42">#REF!</definedName>
    <definedName name="TEOF">TEOF!$B$1</definedName>
    <definedName name="TEOF_EQ" localSheetId="9">TEOF!$B$13:$I$57</definedName>
    <definedName name="TEOFNAV" localSheetId="9">TEOF!$B$71:$B$78</definedName>
    <definedName name="TEQPEF" localSheetId="48">#REF!</definedName>
    <definedName name="TEQPEF" localSheetId="44">#REF!</definedName>
    <definedName name="TEQPEF" localSheetId="47">#REF!</definedName>
    <definedName name="TEQPEF" localSheetId="38">#REF!</definedName>
    <definedName name="TEQPEF" localSheetId="40">#REF!</definedName>
    <definedName name="TEQPEF" localSheetId="41">#REF!</definedName>
    <definedName name="TEQPEF" localSheetId="46">#REF!</definedName>
    <definedName name="TEQPEF" localSheetId="45">#REF!</definedName>
    <definedName name="TEQPEF" localSheetId="39">#REF!</definedName>
    <definedName name="TEQPEF" localSheetId="36">#REF!</definedName>
    <definedName name="TEQPEF" localSheetId="49">#REF!</definedName>
    <definedName name="TEQPEF" localSheetId="43">#REF!</definedName>
    <definedName name="TEQPEF" localSheetId="35">#REF!</definedName>
    <definedName name="TEQPEF" localSheetId="37">#REF!</definedName>
    <definedName name="TEQPEF" localSheetId="42">#REF!</definedName>
    <definedName name="TEQPEF">TEQPEF!$B$1</definedName>
    <definedName name="TEQPEF_EQ" localSheetId="12">TEQPEF!$B$13:$I$48</definedName>
    <definedName name="TEQPEFNAV" localSheetId="12">TEQPEF!$B$62:$B$73</definedName>
    <definedName name="TFEF" localSheetId="48">#REF!</definedName>
    <definedName name="TFEF" localSheetId="44">#REF!</definedName>
    <definedName name="TFEF" localSheetId="47">#REF!</definedName>
    <definedName name="TFEF" localSheetId="38">#REF!</definedName>
    <definedName name="TFEF" localSheetId="40">#REF!</definedName>
    <definedName name="TFEF" localSheetId="41">#REF!</definedName>
    <definedName name="TFEF" localSheetId="46">#REF!</definedName>
    <definedName name="TFEF" localSheetId="45">#REF!</definedName>
    <definedName name="TFEF" localSheetId="39">#REF!</definedName>
    <definedName name="TFEF" localSheetId="36">#REF!</definedName>
    <definedName name="TFEF" localSheetId="49">#REF!</definedName>
    <definedName name="TFEF" localSheetId="43">#REF!</definedName>
    <definedName name="TFEF" localSheetId="35">#REF!</definedName>
    <definedName name="TFEF" localSheetId="37">#REF!</definedName>
    <definedName name="TFEF" localSheetId="42">#REF!</definedName>
    <definedName name="TFEF">TFEF!$B$1</definedName>
    <definedName name="TFEF_EQ" localSheetId="14">TFEF!$B$13:$I$46</definedName>
    <definedName name="TFEFNAV" localSheetId="14">TFEF!$B$60:$B$67</definedName>
    <definedName name="TFF" localSheetId="38">TFF!$B$1</definedName>
    <definedName name="TFF">#REF!</definedName>
    <definedName name="TFF_Debt_Related" localSheetId="38">TFF!$B$49:$H$80</definedName>
    <definedName name="TFF_GOV_SEC" localSheetId="38">TFF!$B$22:$H$47</definedName>
    <definedName name="TFF_MM" localSheetId="38">TFF!$B$82:$H$98</definedName>
    <definedName name="TFFNAV" localSheetId="38">TFF!$B$111:$B$126</definedName>
    <definedName name="TFFSP1" localSheetId="1">#REF!</definedName>
    <definedName name="TFFSP1" localSheetId="48">#REF!</definedName>
    <definedName name="TFFSP1" localSheetId="44">#REF!</definedName>
    <definedName name="TFFSP1" localSheetId="47">#REF!</definedName>
    <definedName name="TFFSP1" localSheetId="38">#REF!</definedName>
    <definedName name="TFFSP1" localSheetId="40">#REF!</definedName>
    <definedName name="TFFSP1" localSheetId="41">#REF!</definedName>
    <definedName name="TFFSP1" localSheetId="46">#REF!</definedName>
    <definedName name="TFFSP1" localSheetId="45">#REF!</definedName>
    <definedName name="TFFSP1" localSheetId="39">#REF!</definedName>
    <definedName name="TFFSP1" localSheetId="36">#REF!</definedName>
    <definedName name="TFFSP1" localSheetId="49">#REF!</definedName>
    <definedName name="TFFSP1" localSheetId="43">#REF!</definedName>
    <definedName name="TFFSP1" localSheetId="35">#REF!</definedName>
    <definedName name="TFFSP1" localSheetId="37">#REF!</definedName>
    <definedName name="TFFSP1" localSheetId="42">#REF!</definedName>
    <definedName name="TFFSP1">#REF!</definedName>
    <definedName name="TFHA20" localSheetId="1">#REF!</definedName>
    <definedName name="TFHA20" localSheetId="48">#REF!</definedName>
    <definedName name="TFHA20" localSheetId="44">#REF!</definedName>
    <definedName name="TFHA20" localSheetId="47">#REF!</definedName>
    <definedName name="TFHA20" localSheetId="38">#REF!</definedName>
    <definedName name="TFHA20" localSheetId="40">#REF!</definedName>
    <definedName name="TFHA20" localSheetId="41">#REF!</definedName>
    <definedName name="TFHA20" localSheetId="46">#REF!</definedName>
    <definedName name="TFHA20" localSheetId="45">#REF!</definedName>
    <definedName name="TFHA20" localSheetId="39">#REF!</definedName>
    <definedName name="TFHA20" localSheetId="36">#REF!</definedName>
    <definedName name="TFHA20" localSheetId="49">#REF!</definedName>
    <definedName name="TFHA20" localSheetId="43">#REF!</definedName>
    <definedName name="TFHA20" localSheetId="35">#REF!</definedName>
    <definedName name="TFHA20" localSheetId="37">#REF!</definedName>
    <definedName name="TFHA20" localSheetId="42">#REF!</definedName>
    <definedName name="TFHA20">#REF!</definedName>
    <definedName name="TFHA32" localSheetId="1">#REF!</definedName>
    <definedName name="TFHA32">#REF!</definedName>
    <definedName name="TFHAP1" localSheetId="1">#REF!</definedName>
    <definedName name="TFHAP1">#REF!</definedName>
    <definedName name="TFHAP2" localSheetId="1">#REF!</definedName>
    <definedName name="TFHAP2">#REF!</definedName>
    <definedName name="TFHF" localSheetId="1">#REF!</definedName>
    <definedName name="TFHF">#REF!</definedName>
    <definedName name="TFIPA1" localSheetId="1">#REF!</definedName>
    <definedName name="TFIPA1">#REF!</definedName>
    <definedName name="TFIPA2" localSheetId="1">#REF!</definedName>
    <definedName name="TFIPA2">#REF!</definedName>
    <definedName name="TFIPA3" localSheetId="1">#REF!</definedName>
    <definedName name="TFIPA3">#REF!</definedName>
    <definedName name="TFIPB2" localSheetId="1">#REF!</definedName>
    <definedName name="TFIPB2">#REF!</definedName>
    <definedName name="TFIPB3" localSheetId="1">#REF!</definedName>
    <definedName name="TFIPB3">#REF!</definedName>
    <definedName name="TFIPC2" localSheetId="1">#REF!</definedName>
    <definedName name="TFIPC2">#REF!</definedName>
    <definedName name="TFIPC3" localSheetId="1">#REF!</definedName>
    <definedName name="TFIPC3">#REF!</definedName>
    <definedName name="TFM40B" localSheetId="1">#REF!</definedName>
    <definedName name="TFM40B">#REF!</definedName>
    <definedName name="TFM40C" localSheetId="1">#REF!</definedName>
    <definedName name="TFM40C">#REF!</definedName>
    <definedName name="TFM40F" localSheetId="1">#REF!</definedName>
    <definedName name="TFM40F">#REF!</definedName>
    <definedName name="TFM40H" localSheetId="1">#REF!</definedName>
    <definedName name="TFM40H">#REF!</definedName>
    <definedName name="TFM42A" localSheetId="1">#REF!</definedName>
    <definedName name="TFM42A">#REF!</definedName>
    <definedName name="TFM42B" localSheetId="1">#REF!</definedName>
    <definedName name="TFM42B">#REF!</definedName>
    <definedName name="TFM42C" localSheetId="1">#REF!</definedName>
    <definedName name="TFM42C">#REF!</definedName>
    <definedName name="TFM42D" localSheetId="1">#REF!</definedName>
    <definedName name="TFM42D">#REF!</definedName>
    <definedName name="TFM42E" localSheetId="1">#REF!</definedName>
    <definedName name="TFM42E">#REF!</definedName>
    <definedName name="TFM42F" localSheetId="1">#REF!</definedName>
    <definedName name="TFM42F">#REF!</definedName>
    <definedName name="TFM42G" localSheetId="1">#REF!</definedName>
    <definedName name="TFM42G">#REF!</definedName>
    <definedName name="TFM42H" localSheetId="1">#REF!</definedName>
    <definedName name="TFM42H">#REF!</definedName>
    <definedName name="TFM42I" localSheetId="1">#REF!</definedName>
    <definedName name="TFM42I">#REF!</definedName>
    <definedName name="TFM43A" localSheetId="1">#REF!</definedName>
    <definedName name="TFM43A">#REF!</definedName>
    <definedName name="TFM43B" localSheetId="1">#REF!</definedName>
    <definedName name="TFM43B">#REF!</definedName>
    <definedName name="TFM43C" localSheetId="1">#REF!</definedName>
    <definedName name="TFM43C">#REF!</definedName>
    <definedName name="TFM43D" localSheetId="1">#REF!</definedName>
    <definedName name="TFM43D">#REF!</definedName>
    <definedName name="TFM43E" localSheetId="1">#REF!</definedName>
    <definedName name="TFM43E">#REF!</definedName>
    <definedName name="TFM44A" localSheetId="1">#REF!</definedName>
    <definedName name="TFM44A">#REF!</definedName>
    <definedName name="TFM44B" localSheetId="1">#REF!</definedName>
    <definedName name="TFM44B">#REF!</definedName>
    <definedName name="TFM44C" localSheetId="1">#REF!</definedName>
    <definedName name="TFM44C">#REF!</definedName>
    <definedName name="TFM44D" localSheetId="1">#REF!</definedName>
    <definedName name="TFM44D">#REF!</definedName>
    <definedName name="TFM45A" localSheetId="1">#REF!</definedName>
    <definedName name="TFM45A">#REF!</definedName>
    <definedName name="TFM45B" localSheetId="1">#REF!</definedName>
    <definedName name="TFM45B">#REF!</definedName>
    <definedName name="TFM45C" localSheetId="1">#REF!</definedName>
    <definedName name="TFM45C">#REF!</definedName>
    <definedName name="TFM45D" localSheetId="1">#REF!</definedName>
    <definedName name="TFM45D">#REF!</definedName>
    <definedName name="TFM45E" localSheetId="1">#REF!</definedName>
    <definedName name="TFM45E">#REF!</definedName>
    <definedName name="TFM46A" localSheetId="1">#REF!</definedName>
    <definedName name="TFM46A">#REF!</definedName>
    <definedName name="TFM46B" localSheetId="1">#REF!</definedName>
    <definedName name="TFM46B">#REF!</definedName>
    <definedName name="TFM46C" localSheetId="1">#REF!</definedName>
    <definedName name="TFM46C">#REF!</definedName>
    <definedName name="TFM46D" localSheetId="1">#REF!</definedName>
    <definedName name="TFM46D">#REF!</definedName>
    <definedName name="TFM46E" localSheetId="1">#REF!</definedName>
    <definedName name="TFM46E">#REF!</definedName>
    <definedName name="TFM46F" localSheetId="1">#REF!</definedName>
    <definedName name="TFM46F">#REF!</definedName>
    <definedName name="TFM46G" localSheetId="1">#REF!</definedName>
    <definedName name="TFM46G">#REF!</definedName>
    <definedName name="TFM46H" localSheetId="1">#REF!</definedName>
    <definedName name="TFM46H">#REF!</definedName>
    <definedName name="TFM46I" localSheetId="1">#REF!</definedName>
    <definedName name="TFM46I">#REF!</definedName>
    <definedName name="TFM46J" localSheetId="1">#REF!</definedName>
    <definedName name="TFM46J">#REF!</definedName>
    <definedName name="TFM46K" localSheetId="1">#REF!</definedName>
    <definedName name="TFM46K">#REF!</definedName>
    <definedName name="TFM46L" localSheetId="1">#REF!</definedName>
    <definedName name="TFM46L">#REF!</definedName>
    <definedName name="TFM46M" localSheetId="1">#REF!</definedName>
    <definedName name="TFM46M">#REF!</definedName>
    <definedName name="TFM46N" localSheetId="1">#REF!</definedName>
    <definedName name="TFM46N">#REF!</definedName>
    <definedName name="TFM46O" localSheetId="1">#REF!</definedName>
    <definedName name="TFM46O">#REF!</definedName>
    <definedName name="TFM46P" localSheetId="1">#REF!</definedName>
    <definedName name="TFM46P">#REF!</definedName>
    <definedName name="TFM46Q" localSheetId="1">#REF!</definedName>
    <definedName name="TFM46Q">#REF!</definedName>
    <definedName name="TFM46R" localSheetId="1">#REF!</definedName>
    <definedName name="TFM46R">#REF!</definedName>
    <definedName name="TFM46S" localSheetId="1">#REF!</definedName>
    <definedName name="TFM46S">#REF!</definedName>
    <definedName name="TFM46T" localSheetId="1">#REF!</definedName>
    <definedName name="TFM46T">#REF!</definedName>
    <definedName name="TFM47A" localSheetId="1">#REF!</definedName>
    <definedName name="TFM47A">#REF!</definedName>
    <definedName name="TFM47B" localSheetId="1">#REF!</definedName>
    <definedName name="TFM47B">#REF!</definedName>
    <definedName name="TFM47C" localSheetId="1">#REF!</definedName>
    <definedName name="TFM47C">#REF!</definedName>
    <definedName name="TFM47D" localSheetId="1">#REF!</definedName>
    <definedName name="TFM47D">#REF!</definedName>
    <definedName name="TFM47E" localSheetId="1">#REF!</definedName>
    <definedName name="TFM47E">#REF!</definedName>
    <definedName name="TFM47F" localSheetId="1">#REF!</definedName>
    <definedName name="TFM47F">#REF!</definedName>
    <definedName name="TFM47G" localSheetId="1">#REF!</definedName>
    <definedName name="TFM47G">#REF!</definedName>
    <definedName name="TFM47H" localSheetId="1">#REF!</definedName>
    <definedName name="TFM47H">#REF!</definedName>
    <definedName name="TFM47I" localSheetId="1">#REF!</definedName>
    <definedName name="TFM47I">#REF!</definedName>
    <definedName name="TFM47J" localSheetId="1">#REF!</definedName>
    <definedName name="TFM47J">#REF!</definedName>
    <definedName name="TFM47K" localSheetId="1">#REF!</definedName>
    <definedName name="TFM47K">#REF!</definedName>
    <definedName name="TFM47L" localSheetId="1">#REF!</definedName>
    <definedName name="TFM47L">#REF!</definedName>
    <definedName name="TFM47M" localSheetId="1">#REF!</definedName>
    <definedName name="TFM47M">#REF!</definedName>
    <definedName name="TFM47N" localSheetId="1">#REF!</definedName>
    <definedName name="TFM47N">#REF!</definedName>
    <definedName name="TFM48A" localSheetId="1">#REF!</definedName>
    <definedName name="TFM48A">#REF!</definedName>
    <definedName name="TFM48B" localSheetId="1">#REF!</definedName>
    <definedName name="TFM48B">#REF!</definedName>
    <definedName name="TFM48C" localSheetId="1">#REF!</definedName>
    <definedName name="TFM48C">#REF!</definedName>
    <definedName name="TFM48D" localSheetId="1">#REF!</definedName>
    <definedName name="TFM48D">#REF!</definedName>
    <definedName name="TFM48E" localSheetId="1">#REF!</definedName>
    <definedName name="TFM48E">#REF!</definedName>
    <definedName name="TFM48F" localSheetId="1">#REF!</definedName>
    <definedName name="TFM48F">#REF!</definedName>
    <definedName name="TFM48G" localSheetId="1">#REF!</definedName>
    <definedName name="TFM48G">#REF!</definedName>
    <definedName name="TFM49A" localSheetId="1">#REF!</definedName>
    <definedName name="TFM49A">#REF!</definedName>
    <definedName name="TFM49B" localSheetId="1">#REF!</definedName>
    <definedName name="TFM49B">#REF!</definedName>
    <definedName name="TFM49C" localSheetId="1">#REF!</definedName>
    <definedName name="TFM49C">#REF!</definedName>
    <definedName name="TFM53A">#REF!</definedName>
    <definedName name="TFM53B">#REF!</definedName>
    <definedName name="TFM53C" localSheetId="1">#REF!</definedName>
    <definedName name="TFM53C">#REF!</definedName>
    <definedName name="TFM54A">#REF!</definedName>
    <definedName name="TFM54B" localSheetId="1">#REF!</definedName>
    <definedName name="TFM54B">#REF!</definedName>
    <definedName name="TFM54C" localSheetId="1">#REF!</definedName>
    <definedName name="TFM54C">#REF!</definedName>
    <definedName name="TFM55A">#REF!</definedName>
    <definedName name="TFM55B">#REF!</definedName>
    <definedName name="TFM55C" localSheetId="1">#REF!</definedName>
    <definedName name="TFM55C">#REF!</definedName>
    <definedName name="TFM55D">#REF!</definedName>
    <definedName name="TFM55E">#REF!</definedName>
    <definedName name="TFM55F">#REF!</definedName>
    <definedName name="TFM55G">#REF!</definedName>
    <definedName name="TFM55H" localSheetId="1">#REF!</definedName>
    <definedName name="TFM55H">#REF!</definedName>
    <definedName name="TFM55I">#REF!</definedName>
    <definedName name="TFM55J" localSheetId="1">#REF!</definedName>
    <definedName name="TFM55J">#REF!</definedName>
    <definedName name="TFM56A">#REF!</definedName>
    <definedName name="TFM56B">#REF!</definedName>
    <definedName name="TFM56C">#REF!</definedName>
    <definedName name="TFM56D">#REF!</definedName>
    <definedName name="TFM56E" localSheetId="1">#REF!</definedName>
    <definedName name="TFM56E">#REF!</definedName>
    <definedName name="TFM56F">#REF!</definedName>
    <definedName name="TFMP02" localSheetId="1">#REF!</definedName>
    <definedName name="TFMP02">#REF!</definedName>
    <definedName name="TFMP04" localSheetId="1">#REF!</definedName>
    <definedName name="TFMP04">#REF!</definedName>
    <definedName name="TFMP15" localSheetId="1">#REF!</definedName>
    <definedName name="TFMP15">#REF!</definedName>
    <definedName name="TFMP19" localSheetId="1">#REF!</definedName>
    <definedName name="TFMP19">#REF!</definedName>
    <definedName name="TFMP22" localSheetId="1">#REF!</definedName>
    <definedName name="TFMP22">#REF!</definedName>
    <definedName name="TFMP23" localSheetId="1">#REF!</definedName>
    <definedName name="TFMP23">#REF!</definedName>
    <definedName name="TFMP24" localSheetId="1">#REF!</definedName>
    <definedName name="TFMP24">#REF!</definedName>
    <definedName name="TFMP25" localSheetId="1">#REF!</definedName>
    <definedName name="TFMP25">#REF!</definedName>
    <definedName name="TFMP27" localSheetId="1">#REF!</definedName>
    <definedName name="TFMP27">#REF!</definedName>
    <definedName name="TFMP30" localSheetId="1">#REF!</definedName>
    <definedName name="TFMP30">#REF!</definedName>
    <definedName name="TFMP32" localSheetId="1">#REF!</definedName>
    <definedName name="TFMP32">#REF!</definedName>
    <definedName name="TFMP33" localSheetId="1">#REF!</definedName>
    <definedName name="TFMP33">#REF!</definedName>
    <definedName name="TFMP35" localSheetId="1">#REF!</definedName>
    <definedName name="TFMP35">#REF!</definedName>
    <definedName name="TFMP36" localSheetId="1">#REF!</definedName>
    <definedName name="TFMP36">#REF!</definedName>
    <definedName name="TFMP37" localSheetId="1">#REF!</definedName>
    <definedName name="TFMP37">#REF!</definedName>
    <definedName name="TFMP38" localSheetId="1">#REF!</definedName>
    <definedName name="TFMP38">#REF!</definedName>
    <definedName name="TFMP40" localSheetId="1">#REF!</definedName>
    <definedName name="TFMP40">#REF!</definedName>
    <definedName name="TFMP41" localSheetId="1">#REF!</definedName>
    <definedName name="TFMP41">#REF!</definedName>
    <definedName name="TFMP42" localSheetId="1">#REF!</definedName>
    <definedName name="TFMP42">#REF!</definedName>
    <definedName name="TFMP43" localSheetId="1">#REF!</definedName>
    <definedName name="TFMP43">#REF!</definedName>
    <definedName name="TFMP44" localSheetId="1">#REF!</definedName>
    <definedName name="TFMP44">#REF!</definedName>
    <definedName name="TFMP45" localSheetId="1">#REF!</definedName>
    <definedName name="TFMP45">#REF!</definedName>
    <definedName name="TFRF" localSheetId="40">TFRF!$B$1</definedName>
    <definedName name="TFRF">#REF!</definedName>
    <definedName name="TFRF_Debt_Related" localSheetId="40">TFRF!$B$31:$H$42</definedName>
    <definedName name="TFRF_GOV_SEC" localSheetId="40">TFRF!$B$22:$H$29</definedName>
    <definedName name="TFRFNAV" localSheetId="40">TFRF!$B$56:$B$71</definedName>
    <definedName name="TFRLTF" localSheetId="1">#REF!</definedName>
    <definedName name="TFRLTF" localSheetId="48">#REF!</definedName>
    <definedName name="TFRLTF" localSheetId="44">#REF!</definedName>
    <definedName name="TFRLTF" localSheetId="47">#REF!</definedName>
    <definedName name="TFRLTF" localSheetId="38">#REF!</definedName>
    <definedName name="TFRLTF" localSheetId="40">#REF!</definedName>
    <definedName name="TFRLTF" localSheetId="41">#REF!</definedName>
    <definedName name="TFRLTF" localSheetId="46">#REF!</definedName>
    <definedName name="TFRLTF" localSheetId="45">#REF!</definedName>
    <definedName name="TFRLTF" localSheetId="39">#REF!</definedName>
    <definedName name="TFRLTF" localSheetId="36">#REF!</definedName>
    <definedName name="TFRLTF" localSheetId="49">#REF!</definedName>
    <definedName name="TFRLTF" localSheetId="43">#REF!</definedName>
    <definedName name="TFRLTF" localSheetId="35">#REF!</definedName>
    <definedName name="TFRLTF" localSheetId="37">#REF!</definedName>
    <definedName name="TFRLTF" localSheetId="42">#REF!</definedName>
    <definedName name="TFRLTF">#REF!</definedName>
    <definedName name="TFRSTF" localSheetId="41">TFRSTF!$B$1</definedName>
    <definedName name="TFRSTF">#REF!</definedName>
    <definedName name="TFRSTF_MM" localSheetId="41">TFRSTF!$B$22:$H$74</definedName>
    <definedName name="TFRSTFNAV" localSheetId="41">TFRSTF!$B$88:$B$95</definedName>
    <definedName name="TFTF1" localSheetId="1">#REF!</definedName>
    <definedName name="TFTF1" localSheetId="48">#REF!</definedName>
    <definedName name="TFTF1" localSheetId="44">#REF!</definedName>
    <definedName name="TFTF1" localSheetId="47">#REF!</definedName>
    <definedName name="TFTF1" localSheetId="38">#REF!</definedName>
    <definedName name="TFTF1" localSheetId="40">#REF!</definedName>
    <definedName name="TFTF1" localSheetId="41">#REF!</definedName>
    <definedName name="TFTF1" localSheetId="46">#REF!</definedName>
    <definedName name="TFTF1" localSheetId="45">#REF!</definedName>
    <definedName name="TFTF1" localSheetId="39">#REF!</definedName>
    <definedName name="TFTF1" localSheetId="36">#REF!</definedName>
    <definedName name="TFTF1" localSheetId="49">#REF!</definedName>
    <definedName name="TFTF1" localSheetId="43">#REF!</definedName>
    <definedName name="TFTF1" localSheetId="35">#REF!</definedName>
    <definedName name="TFTF1" localSheetId="37">#REF!</definedName>
    <definedName name="TFTF1" localSheetId="42">#REF!</definedName>
    <definedName name="TFTF1">#REF!</definedName>
    <definedName name="TFTF2A" localSheetId="1">#REF!</definedName>
    <definedName name="TFTF2A">#REF!</definedName>
    <definedName name="TFTF2B" localSheetId="1">#REF!</definedName>
    <definedName name="TFTF2B">#REF!</definedName>
    <definedName name="TGEIFA" localSheetId="1">#REF!</definedName>
    <definedName name="TGEIFA">#REF!</definedName>
    <definedName name="TGEIFB" localSheetId="1">#REF!</definedName>
    <definedName name="TGEIFB">#REF!</definedName>
    <definedName name="TGMTF" localSheetId="1">#REF!</definedName>
    <definedName name="TGMTF">#REF!</definedName>
    <definedName name="TGSFR" localSheetId="46">TGSFR!$B$1</definedName>
    <definedName name="TGSFR">#REF!</definedName>
    <definedName name="TGSFR_GOV_SEC" localSheetId="46">TGSFR!$B$22:$H$36</definedName>
    <definedName name="TGSFR_MM" localSheetId="46">TGSFR!$B$38:$H$39</definedName>
    <definedName name="TGSFRNAV" localSheetId="46">TGSFR!$B$52:$B$63</definedName>
    <definedName name="TGSMF" localSheetId="1">#REF!</definedName>
    <definedName name="TGSMF" localSheetId="48">#REF!</definedName>
    <definedName name="TGSMF" localSheetId="44">#REF!</definedName>
    <definedName name="TGSMF" localSheetId="47">#REF!</definedName>
    <definedName name="TGSMF" localSheetId="38">#REF!</definedName>
    <definedName name="TGSMF" localSheetId="40">#REF!</definedName>
    <definedName name="TGSMF" localSheetId="41">#REF!</definedName>
    <definedName name="TGSMF" localSheetId="46">#REF!</definedName>
    <definedName name="TGSMF" localSheetId="45">#REF!</definedName>
    <definedName name="TGSMF" localSheetId="39">#REF!</definedName>
    <definedName name="TGSMF" localSheetId="36">#REF!</definedName>
    <definedName name="TGSMF" localSheetId="49">#REF!</definedName>
    <definedName name="TGSMF" localSheetId="43">#REF!</definedName>
    <definedName name="TGSMF" localSheetId="35">#REF!</definedName>
    <definedName name="TGSMF" localSheetId="37">#REF!</definedName>
    <definedName name="TGSMF" localSheetId="42">#REF!</definedName>
    <definedName name="TGSMF">#REF!</definedName>
    <definedName name="TICF" localSheetId="48">#REF!</definedName>
    <definedName name="TICF" localSheetId="44">#REF!</definedName>
    <definedName name="TICF" localSheetId="47">#REF!</definedName>
    <definedName name="TICF" localSheetId="38">#REF!</definedName>
    <definedName name="TICF" localSheetId="40">#REF!</definedName>
    <definedName name="TICF" localSheetId="41">#REF!</definedName>
    <definedName name="TICF" localSheetId="46">#REF!</definedName>
    <definedName name="TICF" localSheetId="45">#REF!</definedName>
    <definedName name="TICF" localSheetId="39">#REF!</definedName>
    <definedName name="TICF" localSheetId="36">#REF!</definedName>
    <definedName name="TICF" localSheetId="49">#REF!</definedName>
    <definedName name="TICF" localSheetId="43">#REF!</definedName>
    <definedName name="TICF" localSheetId="35">#REF!</definedName>
    <definedName name="TICF" localSheetId="37">#REF!</definedName>
    <definedName name="TICF" localSheetId="42">#REF!</definedName>
    <definedName name="TICF">TICF!$B$1</definedName>
    <definedName name="TICF_Debt_Related" localSheetId="19">TICF!$B$48:$H$52</definedName>
    <definedName name="TICF_EQ" localSheetId="19">TICF!$B$13:$I$46</definedName>
    <definedName name="TICFNAV" localSheetId="19">TICF!$B$66:$B$73</definedName>
    <definedName name="TIFA" localSheetId="45">TIFA!$B$1</definedName>
    <definedName name="TIFA">#REF!</definedName>
    <definedName name="TIFA_Debt_Related" localSheetId="45">TIFA!$B$32:$H$38</definedName>
    <definedName name="TIFA_Debt_Related_UNLISTED" localSheetId="45">TIFA!$B$40:$H$41</definedName>
    <definedName name="TIFA_GOV_SEC" localSheetId="45">TIFA!$B$22:$H$30</definedName>
    <definedName name="TIFANAV" localSheetId="45">TIFA!$B$54:$B$65</definedName>
    <definedName name="TIFNA" localSheetId="48">#REF!</definedName>
    <definedName name="TIFNA" localSheetId="44">#REF!</definedName>
    <definedName name="TIFNA" localSheetId="47">#REF!</definedName>
    <definedName name="TIFNA" localSheetId="38">#REF!</definedName>
    <definedName name="TIFNA" localSheetId="40">#REF!</definedName>
    <definedName name="TIFNA" localSheetId="41">#REF!</definedName>
    <definedName name="TIFNA" localSheetId="46">#REF!</definedName>
    <definedName name="TIFNA" localSheetId="45">#REF!</definedName>
    <definedName name="TIFNA" localSheetId="39">#REF!</definedName>
    <definedName name="TIFNA" localSheetId="36">#REF!</definedName>
    <definedName name="TIFNA" localSheetId="49">#REF!</definedName>
    <definedName name="TIFNA" localSheetId="43">#REF!</definedName>
    <definedName name="TIFNA" localSheetId="35">#REF!</definedName>
    <definedName name="TIFNA" localSheetId="37">#REF!</definedName>
    <definedName name="TIFNA" localSheetId="42">#REF!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8">#REF!</definedName>
    <definedName name="TIFSA" localSheetId="44">#REF!</definedName>
    <definedName name="TIFSA" localSheetId="47">#REF!</definedName>
    <definedName name="TIFSA" localSheetId="38">#REF!</definedName>
    <definedName name="TIFSA" localSheetId="40">#REF!</definedName>
    <definedName name="TIFSA" localSheetId="41">#REF!</definedName>
    <definedName name="TIFSA" localSheetId="46">#REF!</definedName>
    <definedName name="TIFSA" localSheetId="45">#REF!</definedName>
    <definedName name="TIFSA" localSheetId="39">#REF!</definedName>
    <definedName name="TIFSA" localSheetId="36">#REF!</definedName>
    <definedName name="TIFSA" localSheetId="49">#REF!</definedName>
    <definedName name="TIFSA" localSheetId="43">#REF!</definedName>
    <definedName name="TIFSA" localSheetId="35">#REF!</definedName>
    <definedName name="TIFSA" localSheetId="37">#REF!</definedName>
    <definedName name="TIFSA" localSheetId="42">#REF!</definedName>
    <definedName name="TIFSA">TIFSA!$B$1</definedName>
    <definedName name="TIFSA_EQ" localSheetId="23">TIFSA!$B$14:$I$46</definedName>
    <definedName name="TIFSANAV" localSheetId="23">TIFSA!$B$60:$B$63</definedName>
    <definedName name="TIGIF" localSheetId="1">#REF!</definedName>
    <definedName name="TIGIF" localSheetId="48">#REF!</definedName>
    <definedName name="TIGIF" localSheetId="44">#REF!</definedName>
    <definedName name="TIGIF" localSheetId="47">#REF!</definedName>
    <definedName name="TIGIF" localSheetId="38">#REF!</definedName>
    <definedName name="TIGIF" localSheetId="40">#REF!</definedName>
    <definedName name="TIGIF" localSheetId="41">#REF!</definedName>
    <definedName name="TIGIF" localSheetId="46">#REF!</definedName>
    <definedName name="TIGIF" localSheetId="45">#REF!</definedName>
    <definedName name="TIGIF" localSheetId="39">#REF!</definedName>
    <definedName name="TIGIF" localSheetId="36">#REF!</definedName>
    <definedName name="TIGIF" localSheetId="49">#REF!</definedName>
    <definedName name="TIGIF" localSheetId="43">#REF!</definedName>
    <definedName name="TIGIF" localSheetId="35">#REF!</definedName>
    <definedName name="TIGIF" localSheetId="37">#REF!</definedName>
    <definedName name="TIGIF" localSheetId="42">#REF!</definedName>
    <definedName name="TIGIF">#REF!</definedName>
    <definedName name="TINR" localSheetId="48">#REF!</definedName>
    <definedName name="TINR" localSheetId="44">#REF!</definedName>
    <definedName name="TINR" localSheetId="47">#REF!</definedName>
    <definedName name="TINR" localSheetId="38">#REF!</definedName>
    <definedName name="TINR" localSheetId="40">#REF!</definedName>
    <definedName name="TINR" localSheetId="41">#REF!</definedName>
    <definedName name="TINR" localSheetId="46">#REF!</definedName>
    <definedName name="TINR" localSheetId="45">#REF!</definedName>
    <definedName name="TINR" localSheetId="39">#REF!</definedName>
    <definedName name="TINR" localSheetId="36">#REF!</definedName>
    <definedName name="TINR" localSheetId="49">#REF!</definedName>
    <definedName name="TINR" localSheetId="43">#REF!</definedName>
    <definedName name="TINR" localSheetId="35">#REF!</definedName>
    <definedName name="TINR" localSheetId="37">#REF!</definedName>
    <definedName name="TINR" localSheetId="42">#REF!</definedName>
    <definedName name="TINR">TINR!$B$1</definedName>
    <definedName name="TINR_EQ" localSheetId="10">TINR!$B$13:$I$77</definedName>
    <definedName name="TINRNAV" localSheetId="10">TINR!$B$91:$B$98</definedName>
    <definedName name="TIPF" localSheetId="39">TIPF!$B$1</definedName>
    <definedName name="TIPF">#REF!</definedName>
    <definedName name="TIPF_Debt_Related" localSheetId="39">TIPF!$B$30:$H$46</definedName>
    <definedName name="TIPF_Debt_Related_UNLISTED" localSheetId="39">TIPF!$B$48:$H$49</definedName>
    <definedName name="TIPF_GOV_SEC" localSheetId="39">TIPF!$B$22:$H$28</definedName>
    <definedName name="TIPFNAV" localSheetId="39">TIPF!$B$62:$B$69</definedName>
    <definedName name="TIPFSP1" localSheetId="1">#REF!</definedName>
    <definedName name="TIPFSP1" localSheetId="48">#REF!</definedName>
    <definedName name="TIPFSP1" localSheetId="44">#REF!</definedName>
    <definedName name="TIPFSP1" localSheetId="47">#REF!</definedName>
    <definedName name="TIPFSP1" localSheetId="38">#REF!</definedName>
    <definedName name="TIPFSP1" localSheetId="40">#REF!</definedName>
    <definedName name="TIPFSP1" localSheetId="41">#REF!</definedName>
    <definedName name="TIPFSP1" localSheetId="46">#REF!</definedName>
    <definedName name="TIPFSP1" localSheetId="45">#REF!</definedName>
    <definedName name="TIPFSP1" localSheetId="39">#REF!</definedName>
    <definedName name="TIPFSP1" localSheetId="36">#REF!</definedName>
    <definedName name="TIPFSP1" localSheetId="49">#REF!</definedName>
    <definedName name="TIPFSP1" localSheetId="43">#REF!</definedName>
    <definedName name="TIPFSP1" localSheetId="35">#REF!</definedName>
    <definedName name="TIPFSP1" localSheetId="37">#REF!</definedName>
    <definedName name="TIPFSP1" localSheetId="42">#REF!</definedName>
    <definedName name="TIPFSP1">#REF!</definedName>
    <definedName name="TIPHF" localSheetId="48">#REF!</definedName>
    <definedName name="TIPHF" localSheetId="44">#REF!</definedName>
    <definedName name="TIPHF" localSheetId="47">#REF!</definedName>
    <definedName name="TIPHF" localSheetId="38">#REF!</definedName>
    <definedName name="TIPHF" localSheetId="40">#REF!</definedName>
    <definedName name="TIPHF" localSheetId="41">#REF!</definedName>
    <definedName name="TIPHF" localSheetId="46">#REF!</definedName>
    <definedName name="TIPHF" localSheetId="45">#REF!</definedName>
    <definedName name="TIPHF" localSheetId="39">#REF!</definedName>
    <definedName name="TIPHF" localSheetId="36">#REF!</definedName>
    <definedName name="TIPHF" localSheetId="49">#REF!</definedName>
    <definedName name="TIPHF" localSheetId="43">#REF!</definedName>
    <definedName name="TIPHF" localSheetId="35">#REF!</definedName>
    <definedName name="TIPHF" localSheetId="37">#REF!</definedName>
    <definedName name="TIPHF" localSheetId="42">#REF!</definedName>
    <definedName name="TIPHF">TIPHF!$B$1</definedName>
    <definedName name="TIPHF_EQ" localSheetId="20">TIPHF!$B$13:$I$41</definedName>
    <definedName name="TIPHFNAV" localSheetId="20">TIPHF!$B$55:$B$62</definedName>
    <definedName name="TISF" localSheetId="48">#REF!</definedName>
    <definedName name="TISF" localSheetId="44">#REF!</definedName>
    <definedName name="TISF" localSheetId="47">#REF!</definedName>
    <definedName name="TISF" localSheetId="38">#REF!</definedName>
    <definedName name="TISF" localSheetId="40">#REF!</definedName>
    <definedName name="TISF" localSheetId="41">#REF!</definedName>
    <definedName name="TISF" localSheetId="46">#REF!</definedName>
    <definedName name="TISF" localSheetId="45">#REF!</definedName>
    <definedName name="TISF" localSheetId="39">#REF!</definedName>
    <definedName name="TISF" localSheetId="36">#REF!</definedName>
    <definedName name="TISF" localSheetId="49">#REF!</definedName>
    <definedName name="TISF" localSheetId="43">#REF!</definedName>
    <definedName name="TISF" localSheetId="35">#REF!</definedName>
    <definedName name="TISF" localSheetId="37">#REF!</definedName>
    <definedName name="TISF" localSheetId="42">#REF!</definedName>
    <definedName name="TISF">TISF!$B$1</definedName>
    <definedName name="TISF_EQ" localSheetId="22">TISF!$B$13:$I$60</definedName>
    <definedName name="TISF_EQ_FU_Related" localSheetId="22">TISF!#REF!</definedName>
    <definedName name="TISFNAV" localSheetId="22">TISF!$B$79:$B$86</definedName>
    <definedName name="TITSF" localSheetId="1">#REF!</definedName>
    <definedName name="TITSF" localSheetId="48">#REF!</definedName>
    <definedName name="TITSF" localSheetId="44">#REF!</definedName>
    <definedName name="TITSF" localSheetId="47">#REF!</definedName>
    <definedName name="TITSF" localSheetId="38">#REF!</definedName>
    <definedName name="TITSF" localSheetId="40">#REF!</definedName>
    <definedName name="TITSF" localSheetId="41">#REF!</definedName>
    <definedName name="TITSF" localSheetId="46">#REF!</definedName>
    <definedName name="TITSF" localSheetId="45">#REF!</definedName>
    <definedName name="TITSF" localSheetId="39">#REF!</definedName>
    <definedName name="TITSF" localSheetId="36">#REF!</definedName>
    <definedName name="TITSF" localSheetId="49">#REF!</definedName>
    <definedName name="TITSF" localSheetId="43">#REF!</definedName>
    <definedName name="TITSF" localSheetId="35">#REF!</definedName>
    <definedName name="TITSF" localSheetId="37">#REF!</definedName>
    <definedName name="TITSF" localSheetId="42">#REF!</definedName>
    <definedName name="TITSF">#REF!</definedName>
    <definedName name="TLF" localSheetId="36">TLF!$B$1</definedName>
    <definedName name="TLF">#REF!</definedName>
    <definedName name="TLF_GOV_SEC" localSheetId="36">TLF!$B$23:$H$50</definedName>
    <definedName name="TLF_MM" localSheetId="36">TLF!$B$52:$H$109</definedName>
    <definedName name="TLFNAV" localSheetId="36">TLF!$B$124:$B$131</definedName>
    <definedName name="TLMF" localSheetId="1">#REF!</definedName>
    <definedName name="TLMF" localSheetId="48">#REF!</definedName>
    <definedName name="TLMF" localSheetId="44">#REF!</definedName>
    <definedName name="TLMF" localSheetId="47">#REF!</definedName>
    <definedName name="TLMF" localSheetId="38">#REF!</definedName>
    <definedName name="TLMF" localSheetId="40">#REF!</definedName>
    <definedName name="TLMF" localSheetId="41">#REF!</definedName>
    <definedName name="TLMF" localSheetId="46">#REF!</definedName>
    <definedName name="TLMF" localSheetId="45">#REF!</definedName>
    <definedName name="TLMF" localSheetId="39">#REF!</definedName>
    <definedName name="TLMF" localSheetId="36">#REF!</definedName>
    <definedName name="TLMF" localSheetId="49">#REF!</definedName>
    <definedName name="TLMF" localSheetId="43">#REF!</definedName>
    <definedName name="TLMF" localSheetId="35">#REF!</definedName>
    <definedName name="TLMF" localSheetId="37">#REF!</definedName>
    <definedName name="TLMF" localSheetId="42">#REF!</definedName>
    <definedName name="TLMF">#REF!</definedName>
    <definedName name="TMAOF" localSheetId="48">#REF!</definedName>
    <definedName name="TMAOF" localSheetId="44">#REF!</definedName>
    <definedName name="TMAOF" localSheetId="47">#REF!</definedName>
    <definedName name="TMAOF" localSheetId="38">#REF!</definedName>
    <definedName name="TMAOF" localSheetId="40">#REF!</definedName>
    <definedName name="TMAOF" localSheetId="41">#REF!</definedName>
    <definedName name="TMAOF" localSheetId="46">#REF!</definedName>
    <definedName name="TMAOF" localSheetId="45">#REF!</definedName>
    <definedName name="TMAOF" localSheetId="39">#REF!</definedName>
    <definedName name="TMAOF" localSheetId="36">#REF!</definedName>
    <definedName name="TMAOF" localSheetId="49">#REF!</definedName>
    <definedName name="TMAOF" localSheetId="43">#REF!</definedName>
    <definedName name="TMAOF" localSheetId="35">#REF!</definedName>
    <definedName name="TMAOF" localSheetId="37">#REF!</definedName>
    <definedName name="TMAOF" localSheetId="42">#REF!</definedName>
    <definedName name="TMAOF">TMAOF!$B$1</definedName>
    <definedName name="TMAOF_Debt_Related" localSheetId="6">TMAOF!$B$121:$H$124</definedName>
    <definedName name="TMAOF_EQ" localSheetId="6">TMAOF!$B$13:$I$75</definedName>
    <definedName name="TMAOF_EQ_Related" localSheetId="6">TMAOF!$B$76:$I$84</definedName>
    <definedName name="TMAOF_GOV_SEC" localSheetId="6">TMAOF!$B$111:$H$119</definedName>
    <definedName name="TMAOF_MM" localSheetId="6">TMAOF!$B$126:$H$127</definedName>
    <definedName name="TMAOFNAV" localSheetId="6">TMAOF!$B$141:$B$148</definedName>
    <definedName name="TMCAPF" localSheetId="48">#REF!</definedName>
    <definedName name="TMCAPF" localSheetId="44">#REF!</definedName>
    <definedName name="TMCAPF" localSheetId="47">#REF!</definedName>
    <definedName name="TMCAPF" localSheetId="38">#REF!</definedName>
    <definedName name="TMCAPF" localSheetId="40">#REF!</definedName>
    <definedName name="TMCAPF" localSheetId="41">#REF!</definedName>
    <definedName name="TMCAPF" localSheetId="46">#REF!</definedName>
    <definedName name="TMCAPF" localSheetId="45">#REF!</definedName>
    <definedName name="TMCAPF" localSheetId="39">#REF!</definedName>
    <definedName name="TMCAPF" localSheetId="36">#REF!</definedName>
    <definedName name="TMCAPF" localSheetId="49">#REF!</definedName>
    <definedName name="TMCAPF" localSheetId="43">#REF!</definedName>
    <definedName name="TMCAPF" localSheetId="35">#REF!</definedName>
    <definedName name="TMCAPF" localSheetId="37">#REF!</definedName>
    <definedName name="TMCAPF" localSheetId="42">#REF!</definedName>
    <definedName name="TMCAPF">TMCAPF!$B$1</definedName>
    <definedName name="TMCAPF_EQ" localSheetId="13">TMCAPF!$B$13:$I$64</definedName>
    <definedName name="TMCAPFNAV" localSheetId="13">TMCAPF!$B$78:$B$85</definedName>
    <definedName name="TMIF" localSheetId="48">#REF!</definedName>
    <definedName name="TMIF" localSheetId="44">#REF!</definedName>
    <definedName name="TMIF" localSheetId="47">#REF!</definedName>
    <definedName name="TMIF" localSheetId="38">#REF!</definedName>
    <definedName name="TMIF" localSheetId="40">#REF!</definedName>
    <definedName name="TMIF" localSheetId="41">#REF!</definedName>
    <definedName name="TMIF" localSheetId="46">#REF!</definedName>
    <definedName name="TMIF" localSheetId="45">#REF!</definedName>
    <definedName name="TMIF" localSheetId="39">#REF!</definedName>
    <definedName name="TMIF" localSheetId="36">#REF!</definedName>
    <definedName name="TMIF" localSheetId="49">#REF!</definedName>
    <definedName name="TMIF" localSheetId="43">#REF!</definedName>
    <definedName name="TMIF" localSheetId="35">#REF!</definedName>
    <definedName name="TMIF" localSheetId="37">#REF!</definedName>
    <definedName name="TMIF" localSheetId="42">#REF!</definedName>
    <definedName name="TMIF">TMIF!$B$1</definedName>
    <definedName name="TMIF_Debt_Related" localSheetId="5">TMIF!$B$84:$H$86</definedName>
    <definedName name="TMIF_EQ" localSheetId="5">TMIF!$B$13:$I$53</definedName>
    <definedName name="TMIF_EQ_FU_Related" localSheetId="5">TMIF!#REF!</definedName>
    <definedName name="TMIF_EQ_Related" localSheetId="5">TMIF!$B$54:$I$66</definedName>
    <definedName name="TMIF_GOV_SEC" localSheetId="5">TMIF!$B$73:$H$82</definedName>
    <definedName name="TMIF_Mutual_F_Units_1" localSheetId="5">TMIF!$B$88:$H$90</definedName>
    <definedName name="TMIFNAV" localSheetId="5">TMIF!$B$105:$B$116</definedName>
    <definedName name="TMPF" localSheetId="1">#REF!</definedName>
    <definedName name="TMPF" localSheetId="48">#REF!</definedName>
    <definedName name="TMPF" localSheetId="44">#REF!</definedName>
    <definedName name="TMPF" localSheetId="47">#REF!</definedName>
    <definedName name="TMPF" localSheetId="38">#REF!</definedName>
    <definedName name="TMPF" localSheetId="40">#REF!</definedName>
    <definedName name="TMPF" localSheetId="41">#REF!</definedName>
    <definedName name="TMPF" localSheetId="46">#REF!</definedName>
    <definedName name="TMPF" localSheetId="45">#REF!</definedName>
    <definedName name="TMPF" localSheetId="39">#REF!</definedName>
    <definedName name="TMPF" localSheetId="36">#REF!</definedName>
    <definedName name="TMPF" localSheetId="49">#REF!</definedName>
    <definedName name="TMPF" localSheetId="43">#REF!</definedName>
    <definedName name="TMPF" localSheetId="35">#REF!</definedName>
    <definedName name="TMPF" localSheetId="37">#REF!</definedName>
    <definedName name="TMPF" localSheetId="42">#REF!</definedName>
    <definedName name="TMPF">#REF!</definedName>
    <definedName name="TNETF" localSheetId="48">#REF!</definedName>
    <definedName name="TNETF" localSheetId="44">#REF!</definedName>
    <definedName name="TNETF" localSheetId="47">#REF!</definedName>
    <definedName name="TNETF" localSheetId="38">#REF!</definedName>
    <definedName name="TNETF" localSheetId="40">#REF!</definedName>
    <definedName name="TNETF" localSheetId="41">#REF!</definedName>
    <definedName name="TNETF" localSheetId="46">#REF!</definedName>
    <definedName name="TNETF" localSheetId="45">#REF!</definedName>
    <definedName name="TNETF" localSheetId="39">#REF!</definedName>
    <definedName name="TNETF" localSheetId="36">#REF!</definedName>
    <definedName name="TNETF" localSheetId="49">#REF!</definedName>
    <definedName name="TNETF" localSheetId="43">#REF!</definedName>
    <definedName name="TNETF" localSheetId="35">#REF!</definedName>
    <definedName name="TNETF" localSheetId="37">#REF!</definedName>
    <definedName name="TNETF" localSheetId="42">#REF!</definedName>
    <definedName name="TNETF">TNETF!$B$1</definedName>
    <definedName name="TNETF_Debt_Related" localSheetId="26">TNETF!$B$68:$H$72</definedName>
    <definedName name="TNETF_EQ" localSheetId="26">TNETF!$B$13:$I$66</definedName>
    <definedName name="TNETFNAV" localSheetId="26">TNETF!$B$86:$B$87</definedName>
    <definedName name="TNIDETF" localSheetId="48">#REF!</definedName>
    <definedName name="TNIDETF" localSheetId="44">#REF!</definedName>
    <definedName name="TNIDETF" localSheetId="47">#REF!</definedName>
    <definedName name="TNIDETF" localSheetId="38">#REF!</definedName>
    <definedName name="TNIDETF" localSheetId="40">#REF!</definedName>
    <definedName name="TNIDETF" localSheetId="41">#REF!</definedName>
    <definedName name="TNIDETF" localSheetId="46">#REF!</definedName>
    <definedName name="TNIDETF" localSheetId="45">#REF!</definedName>
    <definedName name="TNIDETF" localSheetId="39">#REF!</definedName>
    <definedName name="TNIDETF" localSheetId="36">#REF!</definedName>
    <definedName name="TNIDETF" localSheetId="49">#REF!</definedName>
    <definedName name="TNIDETF" localSheetId="43">#REF!</definedName>
    <definedName name="TNIDETF" localSheetId="35">#REF!</definedName>
    <definedName name="TNIDETF" localSheetId="37">#REF!</definedName>
    <definedName name="TNIDETF" localSheetId="42">#REF!</definedName>
    <definedName name="TNIDETF">TNIDETF!$B$1</definedName>
    <definedName name="TNIDETF_EQ" localSheetId="27">TNIDETF!$B$13:$I$45</definedName>
    <definedName name="TNIDETFNAV" localSheetId="27">TNIDETF!$B$59</definedName>
    <definedName name="TNIDFOF" localSheetId="48">#REF!</definedName>
    <definedName name="TNIDFOF" localSheetId="44">#REF!</definedName>
    <definedName name="TNIDFOF" localSheetId="47">#REF!</definedName>
    <definedName name="TNIDFOF" localSheetId="38">#REF!</definedName>
    <definedName name="TNIDFOF" localSheetId="40">#REF!</definedName>
    <definedName name="TNIDFOF" localSheetId="41">#REF!</definedName>
    <definedName name="TNIDFOF" localSheetId="46">#REF!</definedName>
    <definedName name="TNIDFOF" localSheetId="45">#REF!</definedName>
    <definedName name="TNIDFOF" localSheetId="39">#REF!</definedName>
    <definedName name="TNIDFOF" localSheetId="36">#REF!</definedName>
    <definedName name="TNIDFOF" localSheetId="49">#REF!</definedName>
    <definedName name="TNIDFOF" localSheetId="43">#REF!</definedName>
    <definedName name="TNIDFOF" localSheetId="35">#REF!</definedName>
    <definedName name="TNIDFOF" localSheetId="37">#REF!</definedName>
    <definedName name="TNIDFOF" localSheetId="42">#REF!</definedName>
    <definedName name="TNIDFOF">TNIDFOF!$B$1</definedName>
    <definedName name="TNIDFOF_Mutual_F_Units" localSheetId="28">TNIDFOF!$B$14:$H$15</definedName>
    <definedName name="TNIDFOFNAV" localSheetId="28">TNIDFOF!$B$29:$B$32</definedName>
    <definedName name="TNPBETF" localSheetId="48">#REF!</definedName>
    <definedName name="TNPBETF" localSheetId="44">#REF!</definedName>
    <definedName name="TNPBETF" localSheetId="47">#REF!</definedName>
    <definedName name="TNPBETF" localSheetId="38">#REF!</definedName>
    <definedName name="TNPBETF" localSheetId="40">#REF!</definedName>
    <definedName name="TNPBETF" localSheetId="41">#REF!</definedName>
    <definedName name="TNPBETF" localSheetId="46">#REF!</definedName>
    <definedName name="TNPBETF" localSheetId="45">#REF!</definedName>
    <definedName name="TNPBETF" localSheetId="39">#REF!</definedName>
    <definedName name="TNPBETF" localSheetId="36">#REF!</definedName>
    <definedName name="TNPBETF" localSheetId="49">#REF!</definedName>
    <definedName name="TNPBETF" localSheetId="43">#REF!</definedName>
    <definedName name="TNPBETF" localSheetId="35">#REF!</definedName>
    <definedName name="TNPBETF" localSheetId="37">#REF!</definedName>
    <definedName name="TNPBETF" localSheetId="42">#REF!</definedName>
    <definedName name="TNPBETF">TNPBETF!$B$1</definedName>
    <definedName name="TNPBETF_EQ" localSheetId="25">TNPBETF!$B$13:$I$26</definedName>
    <definedName name="TNPBETFNAV" localSheetId="25">TNPBETF!$B$40:$B$41</definedName>
    <definedName name="TNSIFDEC27" localSheetId="49">TNSIFDEC27!$B$1</definedName>
    <definedName name="TNSIFDEC27">#REF!</definedName>
    <definedName name="TNSIFDEC27_Debt_Related" localSheetId="49">TNSIFDEC27!$B$42:$H$47</definedName>
    <definedName name="TNSIFDEC27_GOV_SEC" localSheetId="49">TNSIFDEC27!$B$22:$H$40</definedName>
    <definedName name="TNSIFDEC27NAV" localSheetId="49">TNSIFDEC27!$B$60:$B$63</definedName>
    <definedName name="TOF" localSheetId="43">TOF!$B$1</definedName>
    <definedName name="TOF">#REF!</definedName>
    <definedName name="TOFNAV" localSheetId="43">TOF!$B$35:$B$42</definedName>
    <definedName name="TOIIS" localSheetId="1">#REF!</definedName>
    <definedName name="TOIIS" localSheetId="48">#REF!</definedName>
    <definedName name="TOIIS" localSheetId="44">#REF!</definedName>
    <definedName name="TOIIS" localSheetId="47">#REF!</definedName>
    <definedName name="TOIIS" localSheetId="38">#REF!</definedName>
    <definedName name="TOIIS" localSheetId="40">#REF!</definedName>
    <definedName name="TOIIS" localSheetId="41">#REF!</definedName>
    <definedName name="TOIIS" localSheetId="46">#REF!</definedName>
    <definedName name="TOIIS" localSheetId="45">#REF!</definedName>
    <definedName name="TOIIS" localSheetId="39">#REF!</definedName>
    <definedName name="TOIIS" localSheetId="36">#REF!</definedName>
    <definedName name="TOIIS" localSheetId="49">#REF!</definedName>
    <definedName name="TOIIS" localSheetId="43">#REF!</definedName>
    <definedName name="TOIIS" localSheetId="35">#REF!</definedName>
    <definedName name="TOIIS" localSheetId="37">#REF!</definedName>
    <definedName name="TOIIS" localSheetId="42">#REF!</definedName>
    <definedName name="TOIIS">#REF!</definedName>
    <definedName name="TOIOS" localSheetId="1">#REF!</definedName>
    <definedName name="TOIOS">#REF!</definedName>
    <definedName name="TOISS" localSheetId="1">#REF!</definedName>
    <definedName name="TOISS">#REF!</definedName>
    <definedName name="TQNTF" localSheetId="48">#REF!</definedName>
    <definedName name="TQNTF" localSheetId="44">#REF!</definedName>
    <definedName name="TQNTF" localSheetId="47">#REF!</definedName>
    <definedName name="TQNTF" localSheetId="38">#REF!</definedName>
    <definedName name="TQNTF" localSheetId="40">#REF!</definedName>
    <definedName name="TQNTF" localSheetId="41">#REF!</definedName>
    <definedName name="TQNTF" localSheetId="46">#REF!</definedName>
    <definedName name="TQNTF" localSheetId="45">#REF!</definedName>
    <definedName name="TQNTF" localSheetId="39">#REF!</definedName>
    <definedName name="TQNTF" localSheetId="36">#REF!</definedName>
    <definedName name="TQNTF" localSheetId="49">#REF!</definedName>
    <definedName name="TQNTF" localSheetId="43">#REF!</definedName>
    <definedName name="TQNTF" localSheetId="35">#REF!</definedName>
    <definedName name="TQNTF" localSheetId="37">#REF!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8">#REF!</definedName>
    <definedName name="TREF" localSheetId="44">#REF!</definedName>
    <definedName name="TREF" localSheetId="47">#REF!</definedName>
    <definedName name="TREF" localSheetId="38">#REF!</definedName>
    <definedName name="TREF" localSheetId="40">#REF!</definedName>
    <definedName name="TREF" localSheetId="41">#REF!</definedName>
    <definedName name="TREF" localSheetId="46">#REF!</definedName>
    <definedName name="TREF" localSheetId="45">#REF!</definedName>
    <definedName name="TREF" localSheetId="39">#REF!</definedName>
    <definedName name="TREF" localSheetId="36">#REF!</definedName>
    <definedName name="TREF" localSheetId="49">#REF!</definedName>
    <definedName name="TREF" localSheetId="43">#REF!</definedName>
    <definedName name="TREF" localSheetId="35">#REF!</definedName>
    <definedName name="TREF" localSheetId="37">#REF!</definedName>
    <definedName name="TREF" localSheetId="42">#REF!</definedName>
    <definedName name="TREF">TREF!$B$1</definedName>
    <definedName name="TREF_EQ" localSheetId="21">TREF!$B$13:$I$49</definedName>
    <definedName name="TREFNAV" localSheetId="21">TREF!$B$63:$B$70</definedName>
    <definedName name="TRSFC" localSheetId="35">TRSFC!$B$1</definedName>
    <definedName name="TRSFC">#REF!</definedName>
    <definedName name="TRSFC_Debt_Related" localSheetId="35">TRSFC!$B$73:$H$77</definedName>
    <definedName name="TRSFC_EQ" localSheetId="35">TRSFC!$B$11:$I$59</definedName>
    <definedName name="TRSFC_GOV_SEC" localSheetId="35">TRSFC!$B$61:$H$71</definedName>
    <definedName name="TRSFCNAV" localSheetId="35">TRSFC!$B$90:$B$93</definedName>
    <definedName name="TRSFM" localSheetId="48">#REF!</definedName>
    <definedName name="TRSFM" localSheetId="44">#REF!</definedName>
    <definedName name="TRSFM" localSheetId="47">#REF!</definedName>
    <definedName name="TRSFM" localSheetId="38">#REF!</definedName>
    <definedName name="TRSFM" localSheetId="40">#REF!</definedName>
    <definedName name="TRSFM" localSheetId="41">#REF!</definedName>
    <definedName name="TRSFM" localSheetId="46">#REF!</definedName>
    <definedName name="TRSFM" localSheetId="45">#REF!</definedName>
    <definedName name="TRSFM" localSheetId="39">#REF!</definedName>
    <definedName name="TRSFM" localSheetId="36">#REF!</definedName>
    <definedName name="TRSFM" localSheetId="49">#REF!</definedName>
    <definedName name="TRSFM" localSheetId="43">#REF!</definedName>
    <definedName name="TRSFM" localSheetId="35">#REF!</definedName>
    <definedName name="TRSFM" localSheetId="37">#REF!</definedName>
    <definedName name="TRSFM" localSheetId="42">#REF!</definedName>
    <definedName name="TRSFM">TRSFM!$B$1</definedName>
    <definedName name="TRSFM_Debt_Related" localSheetId="34">TRSFM!$B$73:$H$84</definedName>
    <definedName name="TRSFM_Debt_Related_UNLISTED" localSheetId="34">TRSFM!$B$86:$H$87</definedName>
    <definedName name="TRSFM_EQ" localSheetId="34">TRSFM!$B$12:$I$61</definedName>
    <definedName name="TRSFM_GOV_SEC" localSheetId="34">TRSFM!$B$63:$H$71</definedName>
    <definedName name="TRSFMNAV" localSheetId="34">TRSFM!$B$101:$B$104</definedName>
    <definedName name="TRSFP" localSheetId="48">#REF!</definedName>
    <definedName name="TRSFP" localSheetId="44">#REF!</definedName>
    <definedName name="TRSFP" localSheetId="47">#REF!</definedName>
    <definedName name="TRSFP" localSheetId="38">#REF!</definedName>
    <definedName name="TRSFP" localSheetId="40">#REF!</definedName>
    <definedName name="TRSFP" localSheetId="41">#REF!</definedName>
    <definedName name="TRSFP" localSheetId="46">#REF!</definedName>
    <definedName name="TRSFP" localSheetId="45">#REF!</definedName>
    <definedName name="TRSFP" localSheetId="39">#REF!</definedName>
    <definedName name="TRSFP" localSheetId="36">#REF!</definedName>
    <definedName name="TRSFP" localSheetId="49">#REF!</definedName>
    <definedName name="TRSFP" localSheetId="43">#REF!</definedName>
    <definedName name="TRSFP" localSheetId="35">#REF!</definedName>
    <definedName name="TRSFP" localSheetId="37">#REF!</definedName>
    <definedName name="TRSFP" localSheetId="42">#REF!</definedName>
    <definedName name="TRSFP">TRSFP!$B$1</definedName>
    <definedName name="TRSFP_EQ" localSheetId="33">TRSFP!$B$12:$I$62</definedName>
    <definedName name="TRSFPNAV" localSheetId="33">TRSFP!$B$76:$B$79</definedName>
    <definedName name="TSCAPF" localSheetId="48">#REF!</definedName>
    <definedName name="TSCAPF" localSheetId="44">#REF!</definedName>
    <definedName name="TSCAPF" localSheetId="47">#REF!</definedName>
    <definedName name="TSCAPF" localSheetId="38">#REF!</definedName>
    <definedName name="TSCAPF" localSheetId="40">#REF!</definedName>
    <definedName name="TSCAPF" localSheetId="41">#REF!</definedName>
    <definedName name="TSCAPF" localSheetId="46">#REF!</definedName>
    <definedName name="TSCAPF" localSheetId="45">#REF!</definedName>
    <definedName name="TSCAPF" localSheetId="39">#REF!</definedName>
    <definedName name="TSCAPF" localSheetId="36">#REF!</definedName>
    <definedName name="TSCAPF" localSheetId="49">#REF!</definedName>
    <definedName name="TSCAPF" localSheetId="43">#REF!</definedName>
    <definedName name="TSCAPF" localSheetId="35">#REF!</definedName>
    <definedName name="TSCAPF" localSheetId="37">#REF!</definedName>
    <definedName name="TSCAPF" localSheetId="42">#REF!</definedName>
    <definedName name="TSCAPF">TSCAPF!$B$1</definedName>
    <definedName name="TSCAPF_EQ" localSheetId="11">TSCAPF!$B$13:$I$59</definedName>
    <definedName name="TSCAPF_EQ_FU_Related" localSheetId="11">TSCAPF!#REF!</definedName>
    <definedName name="TSCAPFNAV" localSheetId="11">TSCAPF!$B$78:$B$85</definedName>
    <definedName name="TSIPF3" localSheetId="1">#REF!</definedName>
    <definedName name="TSIPF3" localSheetId="48">#REF!</definedName>
    <definedName name="TSIPF3" localSheetId="44">#REF!</definedName>
    <definedName name="TSIPF3" localSheetId="47">#REF!</definedName>
    <definedName name="TSIPF3" localSheetId="38">#REF!</definedName>
    <definedName name="TSIPF3" localSheetId="40">#REF!</definedName>
    <definedName name="TSIPF3" localSheetId="41">#REF!</definedName>
    <definedName name="TSIPF3" localSheetId="46">#REF!</definedName>
    <definedName name="TSIPF3" localSheetId="45">#REF!</definedName>
    <definedName name="TSIPF3" localSheetId="39">#REF!</definedName>
    <definedName name="TSIPF3" localSheetId="36">#REF!</definedName>
    <definedName name="TSIPF3" localSheetId="49">#REF!</definedName>
    <definedName name="TSIPF3" localSheetId="43">#REF!</definedName>
    <definedName name="TSIPF3" localSheetId="35">#REF!</definedName>
    <definedName name="TSIPF3" localSheetId="37">#REF!</definedName>
    <definedName name="TSIPF3" localSheetId="42">#REF!</definedName>
    <definedName name="TSIPF3">#REF!</definedName>
    <definedName name="TSTBF" localSheetId="37">TSTBF!$B$1</definedName>
    <definedName name="TSTBF">#REF!</definedName>
    <definedName name="TSTBF_Debt_Related" localSheetId="37">TSTBF!$B$46:$H$77</definedName>
    <definedName name="TSTBF_Debt_Related_UNLISTED" localSheetId="37">TSTBF!$B$79:$H$81</definedName>
    <definedName name="TSTBF_GOV_SEC" localSheetId="37">TSTBF!$B$23:$H$44</definedName>
    <definedName name="TSTBF_MM" localSheetId="37">TSTBF!$B$83:$H$90</definedName>
    <definedName name="TSTBFNAV" localSheetId="37">TSTBF!$B$104:$B$115</definedName>
    <definedName name="TTAF1" localSheetId="1">#REF!</definedName>
    <definedName name="TTAF1" localSheetId="48">#REF!</definedName>
    <definedName name="TTAF1" localSheetId="44">#REF!</definedName>
    <definedName name="TTAF1" localSheetId="47">#REF!</definedName>
    <definedName name="TTAF1" localSheetId="38">#REF!</definedName>
    <definedName name="TTAF1" localSheetId="40">#REF!</definedName>
    <definedName name="TTAF1" localSheetId="41">#REF!</definedName>
    <definedName name="TTAF1" localSheetId="46">#REF!</definedName>
    <definedName name="TTAF1" localSheetId="45">#REF!</definedName>
    <definedName name="TTAF1" localSheetId="39">#REF!</definedName>
    <definedName name="TTAF1" localSheetId="36">#REF!</definedName>
    <definedName name="TTAF1" localSheetId="49">#REF!</definedName>
    <definedName name="TTAF1" localSheetId="43">#REF!</definedName>
    <definedName name="TTAF1" localSheetId="35">#REF!</definedName>
    <definedName name="TTAF1" localSheetId="37">#REF!</definedName>
    <definedName name="TTAF1" localSheetId="42">#REF!</definedName>
    <definedName name="TTAF1">#REF!</definedName>
    <definedName name="TTMF" localSheetId="1">#REF!</definedName>
    <definedName name="TTMF">#REF!</definedName>
    <definedName name="TTMFSP1">#REF!</definedName>
    <definedName name="TTOFE" localSheetId="48">#REF!</definedName>
    <definedName name="TTOFE" localSheetId="44">#REF!</definedName>
    <definedName name="TTOFE" localSheetId="47">#REF!</definedName>
    <definedName name="TTOFE" localSheetId="38">#REF!</definedName>
    <definedName name="TTOFE" localSheetId="40">#REF!</definedName>
    <definedName name="TTOFE" localSheetId="41">#REF!</definedName>
    <definedName name="TTOFE" localSheetId="46">#REF!</definedName>
    <definedName name="TTOFE" localSheetId="45">#REF!</definedName>
    <definedName name="TTOFE" localSheetId="39">#REF!</definedName>
    <definedName name="TTOFE" localSheetId="36">#REF!</definedName>
    <definedName name="TTOFE" localSheetId="49">#REF!</definedName>
    <definedName name="TTOFE" localSheetId="43">#REF!</definedName>
    <definedName name="TTOFE" localSheetId="35">#REF!</definedName>
    <definedName name="TTOFE" localSheetId="37">#REF!</definedName>
    <definedName name="TTOFE" localSheetId="42">#REF!</definedName>
    <definedName name="TTOFE">TTOFE!$B$1</definedName>
    <definedName name="TTOFE_EQ" localSheetId="8">TTOFE!$B$13:$I$69</definedName>
    <definedName name="TTOFE_EQ_FU_Related" localSheetId="8">TTOFE!#REF!</definedName>
    <definedName name="TTOFENAV" localSheetId="8">TTOFE!$B$88:$B$95</definedName>
    <definedName name="TTSF96" localSheetId="48">#REF!</definedName>
    <definedName name="TTSF96" localSheetId="44">#REF!</definedName>
    <definedName name="TTSF96" localSheetId="47">#REF!</definedName>
    <definedName name="TTSF96" localSheetId="38">#REF!</definedName>
    <definedName name="TTSF96" localSheetId="40">#REF!</definedName>
    <definedName name="TTSF96" localSheetId="41">#REF!</definedName>
    <definedName name="TTSF96" localSheetId="46">#REF!</definedName>
    <definedName name="TTSF96" localSheetId="45">#REF!</definedName>
    <definedName name="TTSF96" localSheetId="39">#REF!</definedName>
    <definedName name="TTSF96" localSheetId="36">#REF!</definedName>
    <definedName name="TTSF96" localSheetId="49">#REF!</definedName>
    <definedName name="TTSF96" localSheetId="43">#REF!</definedName>
    <definedName name="TTSF96" localSheetId="35">#REF!</definedName>
    <definedName name="TTSF96" localSheetId="37">#REF!</definedName>
    <definedName name="TTSF96" localSheetId="42">#REF!</definedName>
    <definedName name="TTSF96">TTSF96!$B$1</definedName>
    <definedName name="TTSF96_EQ" localSheetId="15">TTSF96!$B$13:$I$69</definedName>
    <definedName name="TTSF96NAV" localSheetId="15">TTSF96!$B$83:$B$90</definedName>
    <definedName name="TUDG3S" localSheetId="1">#REF!</definedName>
    <definedName name="TUDG3S" localSheetId="48">#REF!</definedName>
    <definedName name="TUDG3S" localSheetId="44">#REF!</definedName>
    <definedName name="TUDG3S" localSheetId="47">#REF!</definedName>
    <definedName name="TUDG3S" localSheetId="38">#REF!</definedName>
    <definedName name="TUDG3S" localSheetId="40">#REF!</definedName>
    <definedName name="TUDG3S" localSheetId="41">#REF!</definedName>
    <definedName name="TUDG3S" localSheetId="46">#REF!</definedName>
    <definedName name="TUDG3S" localSheetId="45">#REF!</definedName>
    <definedName name="TUDG3S" localSheetId="39">#REF!</definedName>
    <definedName name="TUDG3S" localSheetId="36">#REF!</definedName>
    <definedName name="TUDG3S" localSheetId="49">#REF!</definedName>
    <definedName name="TUDG3S" localSheetId="43">#REF!</definedName>
    <definedName name="TUDG3S" localSheetId="35">#REF!</definedName>
    <definedName name="TUDG3S" localSheetId="37">#REF!</definedName>
    <definedName name="TUDG3S" localSheetId="42">#REF!</definedName>
    <definedName name="TUDG3S">#REF!</definedName>
    <definedName name="TUDS" localSheetId="1">#REF!</definedName>
    <definedName name="TUDS" localSheetId="48">#REF!</definedName>
    <definedName name="TUDS" localSheetId="44">#REF!</definedName>
    <definedName name="TUDS" localSheetId="47">#REF!</definedName>
    <definedName name="TUDS" localSheetId="38">#REF!</definedName>
    <definedName name="TUDS" localSheetId="40">#REF!</definedName>
    <definedName name="TUDS" localSheetId="41">#REF!</definedName>
    <definedName name="TUDS" localSheetId="46">#REF!</definedName>
    <definedName name="TUDS" localSheetId="45">#REF!</definedName>
    <definedName name="TUDS" localSheetId="39">#REF!</definedName>
    <definedName name="TUDS" localSheetId="36">#REF!</definedName>
    <definedName name="TUDS" localSheetId="49">#REF!</definedName>
    <definedName name="TUDS" localSheetId="43">#REF!</definedName>
    <definedName name="TUDS" localSheetId="35">#REF!</definedName>
    <definedName name="TUDS" localSheetId="37">#REF!</definedName>
    <definedName name="TUDS" localSheetId="42">#REF!</definedName>
    <definedName name="TUDS">#REF!</definedName>
    <definedName name="TURG3S" localSheetId="1">#REF!</definedName>
    <definedName name="TURG3S" localSheetId="48">#REF!</definedName>
    <definedName name="TURG3S" localSheetId="44">#REF!</definedName>
    <definedName name="TURG3S" localSheetId="47">#REF!</definedName>
    <definedName name="TURG3S" localSheetId="38">#REF!</definedName>
    <definedName name="TURG3S" localSheetId="40">#REF!</definedName>
    <definedName name="TURG3S" localSheetId="41">#REF!</definedName>
    <definedName name="TURG3S" localSheetId="46">#REF!</definedName>
    <definedName name="TURG3S" localSheetId="45">#REF!</definedName>
    <definedName name="TURG3S" localSheetId="39">#REF!</definedName>
    <definedName name="TURG3S" localSheetId="36">#REF!</definedName>
    <definedName name="TURG3S" localSheetId="49">#REF!</definedName>
    <definedName name="TURG3S" localSheetId="43">#REF!</definedName>
    <definedName name="TURG3S" localSheetId="35">#REF!</definedName>
    <definedName name="TURG3S" localSheetId="37">#REF!</definedName>
    <definedName name="TURG3S" localSheetId="42">#REF!</definedName>
    <definedName name="TURG3S">#REF!</definedName>
    <definedName name="TURS" localSheetId="1">#REF!</definedName>
    <definedName name="TURS">#REF!</definedName>
    <definedName name="TUSTF" localSheetId="42">TUSTF!$B$1</definedName>
    <definedName name="TUSTF">#REF!</definedName>
    <definedName name="TUSTF_Debt_Related" localSheetId="42">TUSTF!$B$29:$H$41</definedName>
    <definedName name="TUSTF_GOV_SEC" localSheetId="42">TUSTF!$B$22:$H$27</definedName>
    <definedName name="TUSTF_MM" localSheetId="42">TUSTF!$B$43:$H$66</definedName>
    <definedName name="TUSTFNAV" localSheetId="42">TUSTF!$B$79:$B$90</definedName>
    <definedName name="TVFS1" localSheetId="48">#REF!</definedName>
    <definedName name="TVFS1" localSheetId="44">#REF!</definedName>
    <definedName name="TVFS1" localSheetId="47">#REF!</definedName>
    <definedName name="TVFS1" localSheetId="38">#REF!</definedName>
    <definedName name="TVFS1" localSheetId="40">#REF!</definedName>
    <definedName name="TVFS1" localSheetId="41">#REF!</definedName>
    <definedName name="TVFS1" localSheetId="46">#REF!</definedName>
    <definedName name="TVFS1" localSheetId="45">#REF!</definedName>
    <definedName name="TVFS1" localSheetId="39">#REF!</definedName>
    <definedName name="TVFS1" localSheetId="36">#REF!</definedName>
    <definedName name="TVFS1" localSheetId="49">#REF!</definedName>
    <definedName name="TVFS1" localSheetId="43">#REF!</definedName>
    <definedName name="TVFS1" localSheetId="35">#REF!</definedName>
    <definedName name="TVFS1" localSheetId="37">#REF!</definedName>
    <definedName name="TVFS1" localSheetId="42">#REF!</definedName>
    <definedName name="TVFS1">#REF!</definedName>
    <definedName name="TVFS2">#REF!</definedName>
    <definedName name="TYCF" localSheetId="48">#REF!</definedName>
    <definedName name="TYCF" localSheetId="44">#REF!</definedName>
    <definedName name="TYCF" localSheetId="47">#REF!</definedName>
    <definedName name="TYCF" localSheetId="38">#REF!</definedName>
    <definedName name="TYCF" localSheetId="40">#REF!</definedName>
    <definedName name="TYCF" localSheetId="41">#REF!</definedName>
    <definedName name="TYCF" localSheetId="46">#REF!</definedName>
    <definedName name="TYCF" localSheetId="45">#REF!</definedName>
    <definedName name="TYCF" localSheetId="39">#REF!</definedName>
    <definedName name="TYCF" localSheetId="36">#REF!</definedName>
    <definedName name="TYCF" localSheetId="49">#REF!</definedName>
    <definedName name="TYCF" localSheetId="43">#REF!</definedName>
    <definedName name="TYCF" localSheetId="35">#REF!</definedName>
    <definedName name="TYCF" localSheetId="37">#REF!</definedName>
    <definedName name="TYCF" localSheetId="42">#REF!</definedName>
    <definedName name="TYCF">TYCF!$B$1</definedName>
    <definedName name="TYCF_EQ" localSheetId="30">TYCF!$B$12:$I$62</definedName>
    <definedName name="TYCFNAV" localSheetId="30">TYCF!$B$76:$B$79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5" i="54" l="1"/>
  <c r="A6" i="54" s="1"/>
  <c r="A7" i="54" s="1"/>
  <c r="A8" i="54" s="1"/>
  <c r="A9" i="54" s="1"/>
  <c r="A10" i="54" s="1"/>
  <c r="A11" i="54" s="1"/>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50" i="54" s="1"/>
  <c r="C119" i="31" l="1"/>
  <c r="C113" i="31"/>
  <c r="C122" i="31" l="1"/>
  <c r="C146" i="16"/>
  <c r="C144" i="16"/>
  <c r="C138" i="16"/>
  <c r="C149" i="29" l="1"/>
  <c r="C146" i="29"/>
  <c r="C140" i="29"/>
  <c r="H125" i="15" l="1"/>
  <c r="G125" i="15"/>
  <c r="H120" i="15"/>
  <c r="G120" i="15"/>
  <c r="G85" i="15"/>
  <c r="H85" i="15"/>
  <c r="G110" i="15" l="1"/>
  <c r="H110" i="15"/>
  <c r="C365" i="15" l="1"/>
  <c r="C341" i="15"/>
  <c r="C367" i="15" l="1"/>
  <c r="C220" i="15"/>
  <c r="C234" i="15"/>
  <c r="C236" i="15" l="1"/>
  <c r="C248" i="27"/>
  <c r="C244" i="27"/>
  <c r="C223" i="27"/>
  <c r="C205" i="27"/>
  <c r="C515" i="33"/>
  <c r="C517" i="33" s="1"/>
  <c r="C511" i="33"/>
  <c r="C437" i="33"/>
  <c r="C486" i="33"/>
  <c r="C250" i="27" l="1"/>
  <c r="C225" i="27"/>
  <c r="C488" i="33"/>
  <c r="C1483" i="34"/>
  <c r="C1238" i="34" l="1"/>
  <c r="C1485" i="34" s="1"/>
  <c r="H71" i="27"/>
  <c r="G71" i="27"/>
  <c r="H67" i="27"/>
  <c r="G67" i="27"/>
  <c r="H72" i="27" l="1"/>
  <c r="G72" i="27"/>
  <c r="H91" i="27"/>
  <c r="G91" i="27"/>
  <c r="C86" i="22" l="1"/>
  <c r="C89" i="30"/>
  <c r="C117" i="29"/>
  <c r="C112" i="16"/>
  <c r="C144" i="23" l="1"/>
  <c r="C164" i="15" l="1"/>
  <c r="C131" i="27"/>
  <c r="C243" i="33"/>
  <c r="C361" i="34" l="1"/>
  <c r="H48" i="49"/>
  <c r="G48" i="49"/>
  <c r="H41" i="49"/>
  <c r="G41" i="49"/>
  <c r="H62" i="48"/>
  <c r="G62" i="48"/>
  <c r="H49" i="48"/>
  <c r="G49" i="48"/>
  <c r="H35" i="47"/>
  <c r="G35" i="47"/>
  <c r="H32" i="47"/>
  <c r="G32" i="47"/>
  <c r="H28" i="47"/>
  <c r="G28" i="47"/>
  <c r="H40" i="46"/>
  <c r="G40" i="46"/>
  <c r="H37" i="46"/>
  <c r="G37" i="46"/>
  <c r="H42" i="45"/>
  <c r="G42" i="45"/>
  <c r="H39" i="45"/>
  <c r="G39" i="45"/>
  <c r="H31" i="45"/>
  <c r="G31" i="45"/>
  <c r="H40" i="44"/>
  <c r="G40" i="44"/>
  <c r="H30" i="44"/>
  <c r="G30" i="44"/>
  <c r="H67" i="42"/>
  <c r="G67" i="42"/>
  <c r="H42" i="42"/>
  <c r="G42" i="42"/>
  <c r="H28" i="42"/>
  <c r="G28" i="42"/>
  <c r="H75" i="41"/>
  <c r="G75" i="41"/>
  <c r="H43" i="40"/>
  <c r="G43" i="40"/>
  <c r="H30" i="40"/>
  <c r="H45" i="40" s="1"/>
  <c r="H46" i="40" s="1"/>
  <c r="G30" i="40"/>
  <c r="G45" i="40" s="1"/>
  <c r="G46" i="40" s="1"/>
  <c r="H50" i="39"/>
  <c r="G50" i="39"/>
  <c r="H47" i="39"/>
  <c r="G47" i="39"/>
  <c r="H29" i="39"/>
  <c r="G29" i="39"/>
  <c r="H99" i="38"/>
  <c r="G99" i="38"/>
  <c r="H81" i="38"/>
  <c r="G81" i="38"/>
  <c r="H48" i="38"/>
  <c r="G48" i="38"/>
  <c r="H91" i="37"/>
  <c r="G91" i="37"/>
  <c r="H82" i="37"/>
  <c r="G82" i="37"/>
  <c r="H78" i="37"/>
  <c r="G78" i="37"/>
  <c r="H45" i="37"/>
  <c r="G45" i="37"/>
  <c r="H110" i="36"/>
  <c r="G110" i="36"/>
  <c r="H51" i="36"/>
  <c r="H113" i="36" s="1"/>
  <c r="H114" i="36" s="1"/>
  <c r="G51" i="36"/>
  <c r="G113" i="36" s="1"/>
  <c r="G114" i="36" s="1"/>
  <c r="H78" i="35"/>
  <c r="G78" i="35"/>
  <c r="H72" i="35"/>
  <c r="G72" i="35"/>
  <c r="H60" i="35"/>
  <c r="G60" i="35"/>
  <c r="H69" i="29" l="1"/>
  <c r="G69" i="29"/>
  <c r="G132" i="33"/>
  <c r="H207" i="33"/>
  <c r="G207" i="33"/>
  <c r="H203" i="33"/>
  <c r="G203" i="33"/>
  <c r="H155" i="33"/>
  <c r="G155" i="33"/>
  <c r="H132" i="33"/>
  <c r="H208" i="33" l="1"/>
  <c r="H209" i="33" s="1"/>
  <c r="G208" i="33"/>
  <c r="G209" i="33" s="1"/>
  <c r="H326" i="34"/>
  <c r="G326" i="34"/>
  <c r="H292" i="34"/>
  <c r="G292" i="34"/>
  <c r="H70" i="17"/>
  <c r="H75" i="17" s="1"/>
  <c r="G70" i="17"/>
  <c r="G75" i="17" s="1"/>
  <c r="H74" i="17"/>
  <c r="G74" i="17"/>
  <c r="H60" i="4"/>
  <c r="H65" i="4" s="1"/>
  <c r="G60" i="4"/>
  <c r="H64" i="4"/>
  <c r="G64" i="4"/>
  <c r="H61" i="19"/>
  <c r="H66" i="19" s="1"/>
  <c r="G61" i="19"/>
  <c r="G66" i="19" s="1"/>
  <c r="H65" i="19"/>
  <c r="G65" i="19"/>
  <c r="H95" i="23"/>
  <c r="G95" i="23"/>
  <c r="G73" i="23"/>
  <c r="H52" i="23"/>
  <c r="G52" i="23"/>
  <c r="H101" i="23"/>
  <c r="G101" i="23"/>
  <c r="H73" i="29"/>
  <c r="H74" i="29" s="1"/>
  <c r="G73" i="29"/>
  <c r="G74" i="29" s="1"/>
  <c r="H67" i="31"/>
  <c r="G67" i="31"/>
  <c r="G64" i="31"/>
  <c r="G69" i="31" s="1"/>
  <c r="G65" i="4" l="1"/>
  <c r="H320" i="34" l="1"/>
  <c r="G320" i="34"/>
  <c r="H317" i="34"/>
  <c r="G317" i="34"/>
  <c r="H307" i="34"/>
  <c r="G307" i="34"/>
  <c r="H44" i="32"/>
  <c r="G44" i="32"/>
  <c r="H64" i="31"/>
  <c r="H69" i="31" s="1"/>
  <c r="H53" i="30"/>
  <c r="G53" i="30"/>
  <c r="H41" i="30"/>
  <c r="G41" i="30"/>
  <c r="H83" i="29"/>
  <c r="G83" i="29"/>
  <c r="H80" i="29"/>
  <c r="G80" i="29"/>
  <c r="H49" i="28"/>
  <c r="G49" i="28"/>
  <c r="H87" i="27"/>
  <c r="G87" i="27"/>
  <c r="H83" i="27"/>
  <c r="G83" i="27"/>
  <c r="H71" i="26"/>
  <c r="G71" i="26"/>
  <c r="H65" i="25"/>
  <c r="G65" i="25"/>
  <c r="H47" i="24"/>
  <c r="G47" i="24"/>
  <c r="H98" i="23"/>
  <c r="G98" i="23"/>
  <c r="G103" i="23" s="1"/>
  <c r="G104" i="23" s="1"/>
  <c r="H73" i="23"/>
  <c r="H103" i="23" s="1"/>
  <c r="H104" i="23" s="1"/>
  <c r="H53" i="22"/>
  <c r="G53" i="22"/>
  <c r="H47" i="22"/>
  <c r="G47" i="22"/>
  <c r="H42" i="21"/>
  <c r="G42" i="21"/>
  <c r="H70" i="20"/>
  <c r="G70" i="20"/>
  <c r="H58" i="18"/>
  <c r="G58" i="18"/>
  <c r="H78" i="16"/>
  <c r="G78" i="16"/>
  <c r="H128" i="15"/>
  <c r="H130" i="15" s="1"/>
  <c r="H131" i="15" s="1"/>
  <c r="G128" i="15"/>
  <c r="G130" i="15" s="1"/>
  <c r="G131" i="15" s="1"/>
  <c r="H73" i="14"/>
  <c r="G73" i="14"/>
  <c r="H67" i="14"/>
  <c r="G67" i="14"/>
  <c r="H74" i="13"/>
  <c r="G74" i="13"/>
  <c r="H68" i="13"/>
  <c r="G68" i="13"/>
  <c r="H16" i="12"/>
  <c r="G16" i="12"/>
  <c r="H46" i="11"/>
  <c r="G46" i="11"/>
  <c r="H27" i="10"/>
  <c r="G27" i="10"/>
  <c r="H52" i="9"/>
  <c r="G52" i="9"/>
  <c r="H46" i="9"/>
  <c r="G46" i="9"/>
  <c r="H50" i="8"/>
  <c r="G50" i="8"/>
  <c r="H88" i="7"/>
  <c r="G88" i="7"/>
  <c r="H85" i="7"/>
  <c r="G85" i="7"/>
  <c r="H72" i="7"/>
  <c r="G72" i="7"/>
  <c r="H62" i="7"/>
  <c r="G62" i="7"/>
  <c r="H63" i="6"/>
  <c r="G63" i="6"/>
  <c r="H47" i="5"/>
  <c r="G47" i="5"/>
  <c r="H63" i="3"/>
  <c r="G63" i="3"/>
  <c r="H93" i="27" l="1"/>
  <c r="H94" i="27" s="1"/>
  <c r="G93" i="27"/>
  <c r="G94"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F105C6-33C8-4BCF-9369-079379FA58DE}" name="Connection1813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BPSU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BPSUF')_x000d_order by 6 desc"/>
  </connection>
  <connection id="2" xr16:uid="{6CBAE54D-7ED7-4EB4-985D-92E65813A1DC}" name="Connection181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BPSUF' _x000d_ _x000d_and WEEKEND_DT='31 aug 2022' and a.ASSET_TYPE in('05','06','07','09','11','12','14','25','29','34','18','52') and LISTED_Y_N='Y'  _x000d_and a.schclass='GLOBAL' and a.security is not null and a.UNITS&gt;0  and LAST_NET_ASSETS&gt;1 and f.schclass='GLOBAL' ) _x000d_where MKTVAL &gt; 0) order by 6 desc"/>
  </connection>
  <connection id="3" xr16:uid="{B90F6DE2-7AA4-48EE-A732-41C292FC47D8}" name="Connection181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38E40E9D-91E4-4E53-9EF3-32FA757194F8}" name="Connection182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CORPB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CORPBF')_x000d_order by 6 desc"/>
  </connection>
  <connection id="5" xr16:uid="{195FDA8E-FFA0-4CAA-8A95-E925731B9EBD}" name="Connection1821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CORPBF' _x000d_ _x000d_and WEEKEND_DT='31 aug 2022' and a.ASSET_TYPE in('05','06','07','09','11','12','14','25','29','34','18','52') and LISTED_Y_N='Y'  _x000d_and a.schclass='GLOBAL' and a.security is not null and a.UNITS&gt;0  and LAST_NET_ASSETS&gt;1 and f.schclass='GLOBAL' ) _x000d_where MKTVAL &gt; 0) order by 6 desc"/>
  </connection>
  <connection id="6" xr16:uid="{90B2EF68-D6C7-4D47-A584-4D61A0BA3835}" name="Connection182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3DFDC7BA-119D-4EBC-9BFA-33FAB886D3D1}" name="Connection1822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DB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DBF')_x000d_order by 6 desc"/>
  </connection>
  <connection id="8" xr16:uid="{BB95E7F6-1EB9-49E1-9C14-9876DB3FE263}" name="Connection1822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DBF' _x000d_ _x000d_and WEEKEND_DT='31 aug 2022' and a.ASSET_TYPE in('05','06','07','09','11','12','14','25','29','34','18','52') and LISTED_Y_N='Y'  _x000d_and a.schclass='GLOBAL' and a.security is not null and a.UNITS&gt;0  and LAST_NET_ASSETS&gt;1 and f.schclass='GLOBAL' ) _x000d_where MKTVAL &gt; 0) order by 6 desc"/>
  </connection>
  <connection id="9" xr16:uid="{C2FCDDD8-6869-42B2-ACB3-F007E39C5603}" name="Connection1823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DBF' _x000d_ and LAST_NET_ASSETS&gt;1 and f.SCHCLASS='GLOBAL'_x000d_and WEEKEND_DT='31 aug 2022' and a.ASSET_TYPE in('16','17','19','20','22','03','15'))  _x000d_where MKTVAL &gt; 0 order by 6 desc"/>
  </connection>
  <connection id="10" xr16:uid="{CD636BA7-8F6D-411D-8D14-30278F59756F}" name="Connection182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9B2EFCCC-093D-4731-8C86-FC41E6E96F5C}" name="Connection182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FR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FRF')_x000d_order by 6 desc"/>
  </connection>
  <connection id="12" xr16:uid="{5FACEFB4-4C01-4356-9F8F-7123680173F7}" name="Connection182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FRF' _x000d_ _x000d_and WEEKEND_DT='31 aug 2022' and a.ASSET_TYPE in('05','06','07','09','11','12','14','25','29','34','18','52') and LISTED_Y_N='Y'  _x000d_and a.schclass='GLOBAL' and a.security is not null and a.UNITS&gt;0  and LAST_NET_ASSETS&gt;1 and f.schclass='GLOBAL' ) _x000d_where MKTVAL &gt; 0) order by 6 desc"/>
  </connection>
  <connection id="13" xr16:uid="{29E0C468-0CE2-40AC-AFD0-4B137F5C0781}" name="Connection182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2E45CA73-834E-4F41-9C2A-A0D56794AFFC}" name="Connection1825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GSFR'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GSFR')_x000d_order by 6 desc"/>
  </connection>
  <connection id="15" xr16:uid="{E1155667-0B03-44DD-9AF5-388A2D250BD6}" name="Connection1825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GSFR' _x000d_ and LAST_NET_ASSETS&gt;1 and f.SCHCLASS='GLOBAL'_x000d_and WEEKEND_DT='31 aug 2022' and a.ASSET_TYPE in('16','17','19','20','22','03','15'))  _x000d_where MKTVAL &gt; 0 order by 6 desc"/>
  </connection>
  <connection id="16" xr16:uid="{5AA4BAE7-AAF6-40B8-966D-8341D5417DEC}" name="Connection182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E000BE52-6B14-438D-BDE9-3F60ABAEB30B}" name="Connection182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IFA'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IFA')_x000d_order by 6 desc"/>
  </connection>
  <connection id="18" xr16:uid="{6FCDEE4C-90E1-45BA-8E45-91CE17554FF0}" name="Connection1826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IFA' _x000d_ _x000d_and WEEKEND_DT='31 aug 2022' and a.ASSET_TYPE in('05','06','07','09','11','12','14','25','29','34','18','52') and LISTED_Y_N='Y'  _x000d_and a.schclass='GLOBAL' and a.security is not null and a.UNITS&gt;0  and LAST_NET_ASSETS&gt;1 and f.schclass='GLOBAL' ) _x000d_where MKTVAL &gt; 0) order by 6 desc"/>
  </connection>
  <connection id="19" xr16:uid="{FE6CCA3C-778F-4813-8433-073881ED5DCC}" name="Connection1826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IFA' _x000d_ _x000d_and WEEKEND_DT='31 aug 2022' and a.ASSET_TYPE in('05','06','07','09','11','12','14','25','29','34','18','52') and LISTED_Y_N='N'  _x000d_and a.schclass='GLOBAL' and a.security is not null and a.UNITS&gt;0   and LAST_NET_ASSETS&gt;1 and f.schclass='GLOBAL' ) _x000d_where MKTVAL &gt; 0) order by 6 desc"/>
  </connection>
  <connection id="20" xr16:uid="{A812AA71-6BC5-4D5E-AEE2-A91E0E9495FB}" name="Connection182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08B04F83-D95C-49C5-A61F-19130D017104}" name="Connection182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IP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IPF')_x000d_order by 6 desc"/>
  </connection>
  <connection id="22" xr16:uid="{F13959E8-8323-4D69-8D80-C9E918AE3536}" name="Connection182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IPF' _x000d_ _x000d_and WEEKEND_DT='31 aug 2022' and a.ASSET_TYPE in('05','06','07','09','11','12','14','25','29','34','18','52') and LISTED_Y_N='Y'  _x000d_and a.schclass='GLOBAL' and a.security is not null and a.UNITS&gt;0  and LAST_NET_ASSETS&gt;1 and f.schclass='GLOBAL' ) _x000d_where MKTVAL &gt; 0) order by 6 desc"/>
  </connection>
  <connection id="23" xr16:uid="{E867D910-5D85-42F9-8087-C290189BAF9F}" name="Connection1828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IPF' _x000d_ _x000d_and WEEKEND_DT='31 aug 2022' and a.ASSET_TYPE in('05','06','07','09','11','12','14','25','29','34','18','52') and LISTED_Y_N='N'  _x000d_and a.schclass='GLOBAL' and a.security is not null and a.UNITS&gt;0   and LAST_NET_ASSETS&gt;1 and f.schclass='GLOBAL' ) _x000d_where MKTVAL &gt; 0) order by 6 desc"/>
  </connection>
  <connection id="24" xr16:uid="{990D7B06-E4B8-4544-B861-4EF5EF343AB3}" name="Connection18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D39B933D-94E1-4709-BF34-D61E9C3EA81E}" name="Connection1829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L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LF')_x000d_order by 6 desc"/>
  </connection>
  <connection id="26" xr16:uid="{2DD53259-B75B-445A-B9D6-779450F49DE7}" name="Connection1829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LF' _x000d_ and LAST_NET_ASSETS&gt;1 and f.SCHCLASS='GLOBAL'_x000d_and WEEKEND_DT='31 aug 2022' and a.ASSET_TYPE in('16','17','19','20','22','03','15'))  _x000d_where MKTVAL &gt; 0 order by 6 desc"/>
  </connection>
  <connection id="27" xr16:uid="{C09FC39B-3032-4921-BDEE-BD04C0B1DD9C}" name="Connection183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7E7A0F58-FDAD-4EE5-8448-ADC4447FC0EB}" name="Connection183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NSIFDEC27'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NSIFDEC27')_x000d_order by 6 desc"/>
  </connection>
  <connection id="29" xr16:uid="{052C5E25-27D8-42B3-9239-63C3D9457212}" name="Connection183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NSIFDEC27' _x000d_ _x000d_and WEEKEND_DT='31 aug 2022' and a.ASSET_TYPE in('05','06','07','09','11','12','14','25','29','34','18','52') and LISTED_Y_N='Y'  _x000d_and a.schclass='GLOBAL' and a.security is not null and a.UNITS&gt;0  and LAST_NET_ASSETS&gt;1 and f.schclass='GLOBAL' ) _x000d_where MKTVAL &gt; 0) order by 6 desc"/>
  </connection>
  <connection id="30" xr16:uid="{4C191373-2DEB-43AF-A58F-F9D9B18A981D}" name="Connection183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076E8339-C913-4F21-98C6-4AAAE777F5C1}" name="Connection183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288141EB-B4BD-4EF0-A536-C07378C7C66B}" name="Connection1832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RSFC' _x000d_ _x000d_and WEEKEND_DT='31 aug 2022' and a.ASSET_TYPE in ('01','45','51')  _x000d_and a.schclass='GLOBAL' and a.security is not null and a.UNITS&gt;0   and LAST_NET_ASSETS&gt;1 and f.schclass='GLOBAL' ) _x000d_where units &gt; 0 _x000d_order by 6 desc"/>
  </connection>
  <connection id="33" xr16:uid="{1C49DADC-384C-4379-A370-6BAAAEA9CAF5}" name="Connection183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RSFC'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RSFC')_x000d_order by 6 desc"/>
  </connection>
  <connection id="34" xr16:uid="{C10F3995-BBCF-4480-B07F-7904031A53EE}" name="Connection1833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RSFC' _x000d_ _x000d_and WEEKEND_DT='31 aug 2022' and a.ASSET_TYPE in('05','06','07','09','11','12','14','25','29','34','18','52') and LISTED_Y_N='Y'  _x000d_and a.schclass='GLOBAL' and a.security is not null and a.UNITS&gt;0  and LAST_NET_ASSETS&gt;1 and f.schclass='GLOBAL' ) _x000d_where MKTVAL &gt; 0) order by 6 desc"/>
  </connection>
  <connection id="35" xr16:uid="{027C0A63-8645-4805-B7DA-EAEBB065F5D5}" name="Connection183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22DFD459-4BFA-4461-B1FA-D669D6752122}" name="Connection183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STB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STBF')_x000d_order by 6 desc"/>
  </connection>
  <connection id="37" xr16:uid="{1F7C920C-480E-4D9E-B4DB-67717D722B64}" name="Connection1834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STBF' _x000d_ _x000d_and WEEKEND_DT='31 aug 2022' and a.ASSET_TYPE in('05','06','07','09','11','12','14','25','29','34','18','52') and LISTED_Y_N='Y'  _x000d_and a.schclass='GLOBAL' and a.security is not null and a.UNITS&gt;0  and LAST_NET_ASSETS&gt;1 and f.schclass='GLOBAL' ) _x000d_where MKTVAL &gt; 0) order by 6 desc"/>
  </connection>
  <connection id="38" xr16:uid="{420ED90F-97CB-4735-BDDB-AEE7FFEC14FF}" name="Connection1834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STBF' _x000d_ _x000d_and WEEKEND_DT='31 aug 2022' and a.ASSET_TYPE in('05','06','07','09','11','12','14','25','29','34','18','52') and LISTED_Y_N='N'  _x000d_and a.schclass='GLOBAL' and a.security is not null and a.UNITS&gt;0   and LAST_NET_ASSETS&gt;1 and f.schclass='GLOBAL' ) _x000d_where MKTVAL &gt; 0) order by 6 desc"/>
  </connection>
  <connection id="39" xr16:uid="{436027D5-78E5-4483-8632-95BA259A7C0A}" name="Connection1835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STBF' _x000d_ and LAST_NET_ASSETS&gt;1 and f.SCHCLASS='GLOBAL'_x000d_and WEEKEND_DT='31 aug 2022' and a.ASSET_TYPE in('16','17','19','20','22','03','15'))  _x000d_where MKTVAL &gt; 0 order by 6 desc"/>
  </connection>
  <connection id="40" xr16:uid="{F418DACE-125D-44C9-8695-55A6697DBCD9}" name="Connection183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2314F130-D990-4B7D-96C5-6FECF69B4C06}" name="Connection183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F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FF')_x000d_order by 6 desc"/>
  </connection>
  <connection id="42" xr16:uid="{BD09CA2A-0E3F-4192-B807-C2346D6A07F4}" name="Connection18358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43" xr16:uid="{D21C15B7-50FA-4E0D-B2E3-1492D034DDC3}" name="Connection18358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44" xr16:uid="{4E14DB4B-E278-4D42-AE23-5C0E0B8C9CC4}" name="Connection183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FF' _x000d_ _x000d_and WEEKEND_DT='31 aug 2022' and a.ASSET_TYPE in('05','06','07','09','11','12','14','25','29','34','18','52') and LISTED_Y_N='Y'  _x000d_and a.schclass='GLOBAL' and a.security is not null and a.UNITS&gt;0  and LAST_NET_ASSETS&gt;1 and f.schclass='GLOBAL' ) _x000d_where MKTVAL &gt; 0) order by 6 desc"/>
  </connection>
  <connection id="45" xr16:uid="{64B05D6B-575E-47ED-AF03-67461974DAA2}" name="Connection1836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FF' _x000d_ and LAST_NET_ASSETS&gt;1 and f.SCHCLASS='GLOBAL'_x000d_and WEEKEND_DT='31 aug 2022' and a.ASSET_TYPE in('16','17','19','20','22','03','15'))  _x000d_where MKTVAL &gt; 0 order by 6 desc"/>
  </connection>
  <connection id="46" xr16:uid="{E1A1DD85-4165-4A81-91CF-EE7E6D59AB11}" name="Connection183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7" xr16:uid="{39A1B3D3-2425-47C7-A006-24E16B0641BA}" name="Connection18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UST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USTF')_x000d_order by 6 desc"/>
  </connection>
  <connection id="48" xr16:uid="{62CEA458-DF58-4201-BC3E-874EECC11FAA}" name="Connection1837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USTF' _x000d_ _x000d_and WEEKEND_DT='31 aug 2022' and a.ASSET_TYPE in('05','06','07','09','11','12','14','25','29','34','18','52') and LISTED_Y_N='Y'  _x000d_and a.schclass='GLOBAL' and a.security is not null and a.UNITS&gt;0  and LAST_NET_ASSETS&gt;1 and f.schclass='GLOBAL' ) _x000d_where MKTVAL &gt; 0) order by 6 desc"/>
  </connection>
  <connection id="49" xr16:uid="{AD8B918F-3E43-458A-A8F0-E93EE51F53E2}" name="Connection1837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USTF' _x000d_ and LAST_NET_ASSETS&gt;1 and f.SCHCLASS='GLOBAL'_x000d_and WEEKEND_DT='31 aug 2022' and a.ASSET_TYPE in('16','17','19','20','22','03','15'))  _x000d_where MKTVAL &gt; 0 order by 6 desc"/>
  </connection>
  <connection id="50" xr16:uid="{38355685-BEA7-44BF-B808-2A8051218E2F}" name="Connection183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43988934-25B5-4C80-BABB-E5E12C5F98AB}" name="Connection183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AF' _x000d_ _x000d_and WEEKEND_DT='31 aug 2022' and a.ASSET_TYPE in ('01','45','51')  _x000d_and a.schclass='GLOBAL' and a.security is not null and a.UNITS&gt;0   and LAST_NET_ASSETS&gt;1 and f.schclass='GLOBAL' ) _x000d_where units &gt; 0 _x000d_order by 6 desc"/>
  </connection>
  <connection id="52" xr16:uid="{BB30B59C-CA46-48EC-8448-251D53EA26B3}" name="Connection18380"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2' and units&lt;&gt;0 and a.security is not null AND A.scheme='TAF'_x000d_ order by 6 desc"/>
  </connection>
  <connection id="53" xr16:uid="{C3538502-61C5-4E2C-8D4C-3B4A351F3F91}" name="Connection183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A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AF')_x000d_order by 6 desc"/>
  </connection>
  <connection id="54" xr16:uid="{58C5ADD0-2AC6-4A67-AA3F-DEDAEC5F8642}" name="Connection1838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AF' _x000d_ _x000d_and WEEKEND_DT='31 aug 2022' and a.ASSET_TYPE in('05','06','07','09','11','12','14','25','29','34','18','52') and LISTED_Y_N='Y'  _x000d_and a.schclass='GLOBAL' and a.security is not null and a.UNITS&gt;0  and LAST_NET_ASSETS&gt;1 and f.schclass='GLOBAL' ) _x000d_where MKTVAL &gt; 0) order by 6 desc"/>
  </connection>
  <connection id="55" xr16:uid="{62DB8D7A-6A87-4D23-B3D5-3F12D1CA572D}" name="Connection1838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AF' _x000d_ and LAST_NET_ASSETS&gt;1 and f.SCHCLASS='GLOBAL'_x000d_and WEEKEND_DT='31 aug 2022' and a.ASSET_TYPE in('16','17','19','20','22','03','15'))  _x000d_where MKTVAL &gt; 0 order by 6 desc"/>
  </connection>
  <connection id="56" xr16:uid="{E842D641-1B04-44C7-8DB9-88914954453E}" name="Connection183891"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FRSTF' _x000d_ and LAST_NET_ASSETS&gt;1 and f.SCHCLASS='GLOBAL'_x000d_and WEEKEND_DT='31 aug 2022' and a.ASSET_TYPE in('16','17','19','20','22','03','15'))  _x000d_where MKTVAL &gt; 0 order by 6 desc"/>
  </connection>
  <connection id="57" xr16:uid="{73FD50BB-714A-4AFE-BDCD-6017056F5A07}" name="Connection183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166CDDB0-C368-452F-9D52-4B4D0A3233CF}" name="Connection1839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B034A878-5B25-4F5C-9BEC-AB09C8DDEFB9}" name="Connection183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BAF' _x000d_ _x000d_and WEEKEND_DT='31 aug 2022' and a.ASSET_TYPE in ('01','45','51')  _x000d_and a.schclass='GLOBAL' and a.security is not null and a.UNITS&gt;0   and LAST_NET_ASSETS&gt;1 and f.schclass='GLOBAL' ) _x000d_where units &gt; 0 _x000d_order by 6 desc"/>
  </connection>
  <connection id="60" xr16:uid="{BA03F0C3-0E41-4FCD-BF6A-E375F4CB678F}" name="Connection1839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2' and units&lt;&gt;0 and a.security is not null AND A.scheme='TBAF'_x000d_ order by 6 desc"/>
  </connection>
  <connection id="61" xr16:uid="{46298528-CDCA-46E8-8CDE-73D78B2DC431}" name="Connection183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BA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BAF')_x000d_order by 6 desc"/>
  </connection>
  <connection id="62" xr16:uid="{24DD897D-5184-4DEF-9738-66F43B082F84}" name="Connection1839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BAF' _x000d_ _x000d_and WEEKEND_DT='31 aug 2022' and a.ASSET_TYPE in('05','06','07','09','11','12','14','25','29','34','18','52') and LISTED_Y_N='Y'  _x000d_and a.schclass='GLOBAL' and a.security is not null and a.UNITS&gt;0  and LAST_NET_ASSETS&gt;1 and f.schclass='GLOBAL' ) _x000d_where MKTVAL &gt; 0) order by 6 desc"/>
  </connection>
  <connection id="63" xr16:uid="{73269BBD-E9B5-4F92-9151-44198ADA23C6}" name="Connection184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7F961B33-04CF-4217-9A15-4810F39FA3E6}" name="Connection184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BFSF' _x000d_ _x000d_and WEEKEND_DT='31 aug 2022' and a.ASSET_TYPE in ('01','45','51')  _x000d_and a.schclass='GLOBAL' and a.security is not null and a.UNITS&gt;0   and LAST_NET_ASSETS&gt;1 and f.schclass='GLOBAL' ) _x000d_where units &gt; 0 _x000d_order by 6 desc"/>
  </connection>
  <connection id="65" xr16:uid="{AAD8CE62-0833-4FDC-9D83-FB107787826C}" name="Connection184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52417D0E-F724-4DF7-8874-E553C91EF62B}" name="Connection184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BCF' _x000d_ _x000d_and WEEKEND_DT='31 aug 2022' and a.ASSET_TYPE in ('01','45','51')  _x000d_and a.schclass='GLOBAL' and a.security is not null and a.UNITS&gt;0   and LAST_NET_ASSETS&gt;1 and f.schclass='GLOBAL' ) _x000d_where units &gt; 0 _x000d_order by 6 desc"/>
  </connection>
  <connection id="67" xr16:uid="{4D29F020-7222-4EEF-9893-7B2B040D9299}" name="Connection184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4765B959-7D78-481C-A498-9F0A711ED929}" name="Connection184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DIF' _x000d_ _x000d_and WEEKEND_DT='31 aug 2022' and a.ASSET_TYPE in ('01','45','51')  _x000d_and a.schclass='GLOBAL' and a.security is not null and a.UNITS&gt;0   and LAST_NET_ASSETS&gt;1 and f.schclass='GLOBAL' ) _x000d_where units &gt; 0 _x000d_order by 6 desc"/>
  </connection>
  <connection id="69" xr16:uid="{303AF721-46ED-45B7-8DC9-FFE5E6337C1A}" name="Connection184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aug 2022' and a.scheme='TDIF' _x000d_ and LAST_NET_ASSETS &gt;1 and f.SCHCLASS='GLOBAL' _x000d_and WEEKEND_DT='31 aug 2022' and a.ASSET_TYPE in('43','44')) _x000d_where MKTVAL &gt; 0 order by 6 desc"/>
  </connection>
  <connection id="70" xr16:uid="{0B3B35F8-6A36-4B01-838A-DA05796334CA}" name="Connection184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30217ED8-120E-48B1-AD3A-962F5DDD5B11}" name="Connection18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DIVYF' _x000d_ _x000d_and WEEKEND_DT='31 aug 2022' and a.ASSET_TYPE in ('01','45','51')  _x000d_and a.schclass='GLOBAL' and a.security is not null and a.UNITS&gt;0   and LAST_NET_ASSETS&gt;1 and f.schclass='GLOBAL' ) _x000d_where units &gt; 0 _x000d_order by 6 desc"/>
  </connection>
  <connection id="72" xr16:uid="{7F0941C8-724A-4D3C-8F95-4FE29C8D6317}" name="Connection1844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2' and units&lt;&gt;0 and a.security is not null AND A.scheme='TDIVYF'_x000d_ order by 6 desc"/>
  </connection>
  <connection id="73" xr16:uid="{E085635E-3AC7-4DEB-8923-3B4D05948842}" name="Connection1844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DIVY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DIVYF')_x000d_order by 6 desc"/>
  </connection>
  <connection id="74" xr16:uid="{BAEBB80E-1F4C-4A4D-8657-15BD32CB25AC}" name="Connection1845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DIVYF' _x000d_ _x000d_and WEEKEND_DT='31 aug 2022' and a.ASSET_TYPE in('05','06','07','09','11','12','14','25','29','34','18','52') and LISTED_Y_N='Y'  _x000d_and a.schclass='GLOBAL' and a.security is not null and a.UNITS&gt;0  and LAST_NET_ASSETS&gt;1 and f.schclass='GLOBAL' ) _x000d_where MKTVAL &gt; 0) order by 6 desc"/>
  </connection>
  <connection id="75" xr16:uid="{B7291D6F-5C7A-4073-B787-B1F4898FF78F}" name="Connection184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4E59CD44-03EA-4466-BE21-07009EB4CBB8}" name="Connection184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EQPEF' _x000d_ _x000d_and WEEKEND_DT='31 aug 2022' and a.ASSET_TYPE in ('01','45','51')  _x000d_and a.schclass='GLOBAL' and a.security is not null and a.UNITS&gt;0   and LAST_NET_ASSETS&gt;1 and f.schclass='GLOBAL' ) _x000d_where units &gt; 0 _x000d_order by 6 desc"/>
  </connection>
  <connection id="77" xr16:uid="{AE4A2F3C-E9F1-44BB-AAAE-5881233D35ED}" name="Connection18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210F5A30-5E8C-4B7A-AAD8-9972196C55D1}" name="Connection18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MIF' _x000d_ _x000d_and WEEKEND_DT='31 aug 2022' and a.ASSET_TYPE in ('01','45','51')  _x000d_and a.schclass='GLOBAL' and a.security is not null and a.UNITS&gt;0   and LAST_NET_ASSETS&gt;1 and f.schclass='GLOBAL' ) _x000d_where units &gt; 0 _x000d_order by 6 desc"/>
  </connection>
  <connection id="79" xr16:uid="{3F063286-48F4-4860-8A75-86E69D659B06}" name="Connection1847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2' and units&lt;&gt;0 and a.security is not null AND A.scheme='TMIF'_x000d_ order by 6 desc"/>
  </connection>
  <connection id="80" xr16:uid="{1E4A0898-FFB3-41FD-9F1C-9D4DC8CB5220}" name="Connection18473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MIF' _x000d_ _x000d_and WEEKEND_DT='31 aug 2022' and (A.ASSET_TYPE in('35','36','24') _x000d_and a.schclass='GLOBAL' and a.security is not null and a.UNITS&gt;0   and LAST_NET_ASSETS&gt;1 and f.schclass='GLOBAL' ) _x000d_AND (LAST_NET_ASSETS/100000) &gt; 0 order by 6 desc)"/>
  </connection>
  <connection id="81" xr16:uid="{CEB6E107-CFBF-41EF-A837-718FB1AE3BF0}" name="Connection184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MI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MIF')_x000d_order by 6 desc"/>
  </connection>
  <connection id="82" xr16:uid="{D6C03182-537B-4B12-B2E6-6CC09E658D37}" name="Connection1847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MIF' _x000d_ _x000d_and WEEKEND_DT='31 aug 2022' and a.ASSET_TYPE in('05','06','07','09','11','12','14','25','29','34','18','52') and LISTED_Y_N='Y'  _x000d_and a.schclass='GLOBAL' and a.security is not null and a.UNITS&gt;0  and LAST_NET_ASSETS&gt;1 and f.schclass='GLOBAL' ) _x000d_where MKTVAL &gt; 0) order by 6 desc"/>
  </connection>
  <connection id="83" xr16:uid="{BDD63097-BDF7-4383-AF06-0FBD79B097B2}" name="Connection184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9C76555B-D8E3-4C91-A31D-EDB88DAB42B1}" name="Connection184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CS' _x000d_ _x000d_and WEEKEND_DT='31 aug 2022' and a.ASSET_TYPE in ('01','45','51')  _x000d_and a.schclass='GLOBAL' and a.security is not null and a.UNITS&gt;0   and LAST_NET_ASSETS&gt;1 and f.schclass='GLOBAL' ) _x000d_where units &gt; 0 _x000d_order by 6 desc"/>
  </connection>
  <connection id="85" xr16:uid="{0484AD04-79BA-4295-807A-B23DDD45CDD7}" name="Connection184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D4FF494A-D1DE-4E09-934C-EC09F0DE1DC1}" name="Connection184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MCAPF' _x000d_ _x000d_and WEEKEND_DT='31 aug 2022' and a.ASSET_TYPE in ('01','45','51')  _x000d_and a.schclass='GLOBAL' and a.security is not null and a.UNITS&gt;0   and LAST_NET_ASSETS&gt;1 and f.schclass='GLOBAL' ) _x000d_where units &gt; 0 _x000d_order by 6 desc"/>
  </connection>
  <connection id="87" xr16:uid="{09FFA18B-6EF3-4F51-957E-9CCD63F2F922}" name="Connection185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B2D3477C-6595-44F7-9127-4B64592F7104}" name="Connection185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FEF' _x000d_ _x000d_and WEEKEND_DT='31 aug 2022' and a.ASSET_TYPE in ('01','45','51')  _x000d_and a.schclass='GLOBAL' and a.security is not null and a.UNITS&gt;0   and LAST_NET_ASSETS&gt;1 and f.schclass='GLOBAL' ) _x000d_where units &gt; 0 _x000d_order by 6 desc"/>
  </connection>
  <connection id="89" xr16:uid="{2C3C924C-9351-4506-8AB7-C9185409C80A}" name="Connection185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462AE3D7-BDA1-4A8E-B3E1-17ABB1555BB6}" name="Connection185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EGF' _x000d_ _x000d_and WEEKEND_DT='31 aug 2022' and a.ASSET_TYPE in ('01','45','51')  _x000d_and a.schclass='GLOBAL' and a.security is not null and a.UNITS&gt;0   and LAST_NET_ASSETS&gt;1 and f.schclass='GLOBAL' ) _x000d_where units &gt; 0 _x000d_order by 6 desc"/>
  </connection>
  <connection id="91" xr16:uid="{50E8E4BC-B910-423B-85F6-E04E75D24A1C}" name="Connection1852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EG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EGF')_x000d_order by 6 desc"/>
  </connection>
  <connection id="92" xr16:uid="{DFF02561-C796-468A-93FF-A8F4AF55F646}" name="Connection1852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EGF' _x000d_ _x000d_and WEEKEND_DT='31 aug 2022' and a.ASSET_TYPE in('05','06','07','09','11','12','14','25','29','34','18','52') and LISTED_Y_N='Y'  _x000d_and a.schclass='GLOBAL' and a.security is not null and a.UNITS&gt;0  and LAST_NET_ASSETS&gt;1 and f.schclass='GLOBAL' ) _x000d_where MKTVAL &gt; 0) order by 6 desc"/>
  </connection>
  <connection id="93" xr16:uid="{F7D63F04-C5C8-4B4D-8D8B-C009C099A493}" name="Connection1853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EGF' _x000d_ and LAST_NET_ASSETS&gt;1 and f.SCHCLASS='GLOBAL'_x000d_and WEEKEND_DT='31 aug 2022' and a.ASSET_TYPE in('16','17','19','20','22','03','15'))  _x000d_where MKTVAL &gt; 0 order by 6 desc"/>
  </connection>
  <connection id="94" xr16:uid="{77A41EA9-9881-496A-BE28-22ACC4F7E27F}" name="Connection185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18CF8C93-3034-483C-88F5-EB7E1AF29FDC}" name="Connection185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ICF' _x000d_ _x000d_and WEEKEND_DT='31 aug 2022' and a.ASSET_TYPE in ('01','45','51')  _x000d_and a.schclass='GLOBAL' and a.security is not null and a.UNITS&gt;0   and LAST_NET_ASSETS&gt;1 and f.schclass='GLOBAL' ) _x000d_where units &gt; 0 _x000d_order by 6 desc"/>
  </connection>
  <connection id="96" xr16:uid="{68F928BE-D0C4-4174-8151-D12927348B3E}" name="Connection185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ICF' _x000d_ _x000d_and WEEKEND_DT='31 aug 2022' and a.ASSET_TYPE in('05','06','07','09','11','12','14','25','29','34','18','52') and LISTED_Y_N='Y'  _x000d_and a.schclass='GLOBAL' and a.security is not null and a.UNITS&gt;0  and LAST_NET_ASSETS&gt;1 and f.schclass='GLOBAL' ) _x000d_where MKTVAL &gt; 0) order by 6 desc"/>
  </connection>
  <connection id="97" xr16:uid="{5D98176D-14DC-478E-9D9D-DDA39A1BCE2D}" name="Connection185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9EBB1C5C-8E78-4E88-BE92-DE2372A1AD37}" name="Connection185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IPHF' _x000d_ _x000d_and WEEKEND_DT='31 aug 2022' and a.ASSET_TYPE in ('01','45','51')  _x000d_and a.schclass='GLOBAL' and a.security is not null and a.UNITS&gt;0   and LAST_NET_ASSETS&gt;1 and f.schclass='GLOBAL' ) _x000d_where units &gt; 0 _x000d_order by 6 desc"/>
  </connection>
  <connection id="99" xr16:uid="{89B8471C-3392-447A-8D3D-40693ADE29FF}" name="Connection185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A91F57E4-34BC-478A-B904-92227661F173}" name="Connection185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TSF96' _x000d_ _x000d_and WEEKEND_DT='31 aug 2022' and a.ASSET_TYPE in ('01','45','51')  _x000d_and a.schclass='GLOBAL' and a.security is not null and a.UNITS&gt;0   and LAST_NET_ASSETS&gt;1 and f.schclass='GLOBAL' ) _x000d_where units &gt; 0 _x000d_order by 6 desc"/>
  </connection>
  <connection id="101" xr16:uid="{DA88D01B-40C1-4794-98FE-BBDD4E99460D}" name="Connection185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6409DE60-A7F3-4417-B9E8-CAB3F4CB39BA}" name="Connection185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ISF' _x000d_ _x000d_and WEEKEND_DT='31 aug 2022' and a.ASSET_TYPE in ('01','45','51')  _x000d_and a.schclass='GLOBAL' and a.security is not null and a.UNITS&gt;0   and LAST_NET_ASSETS&gt;1 and f.schclass='GLOBAL' ) _x000d_where units &gt; 0 _x000d_order by 6 desc"/>
  </connection>
  <connection id="103" xr16:uid="{1E7B68B4-FCC3-4F9B-A900-DBB701A12CAD}" name="Connection185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5D7DA965-44B1-4394-A214-432E96A12C39}" name="Connection185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EOF' _x000d_ _x000d_and WEEKEND_DT='31 aug 2022' and a.ASSET_TYPE in ('01','45','51')  _x000d_and a.schclass='GLOBAL' and a.security is not null and a.UNITS&gt;0   and LAST_NET_ASSETS&gt;1 and f.schclass='GLOBAL' ) _x000d_where units &gt; 0 _x000d_order by 6 desc"/>
  </connection>
  <connection id="105" xr16:uid="{A8F8E96E-0CA4-4265-91D4-679F7BD82A79}" name="Connection185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CD505DF0-BD8E-4BA4-9204-2F1A482FFDED}" name="Connection186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TOFE' _x000d_ _x000d_and WEEKEND_DT='31 aug 2022' and a.ASSET_TYPE in ('01','45','51')  _x000d_and a.schclass='GLOBAL' and a.security is not null and a.UNITS&gt;0   and LAST_NET_ASSETS&gt;1 and f.schclass='GLOBAL' ) _x000d_where units &gt; 0 _x000d_order by 6 desc"/>
  </connection>
  <connection id="107" xr16:uid="{FBEC1B04-EA01-4DA6-8E85-87DCD7CCEB2C}" name="Connection186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222F6338-2C21-45EB-B350-74A73DB56DAB}" name="Connection186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INR' _x000d_ _x000d_and WEEKEND_DT='31 aug 2022' and a.ASSET_TYPE in ('01','45','51')  _x000d_and a.schclass='GLOBAL' and a.security is not null and a.UNITS&gt;0   and LAST_NET_ASSETS&gt;1 and f.schclass='GLOBAL' ) _x000d_where units &gt; 0 _x000d_order by 6 desc"/>
  </connection>
  <connection id="109" xr16:uid="{28E3454C-89EE-450F-989D-F2D9DA259F12}" name="Connection186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1DF0A68A-0451-4425-A478-D6B7EABCFF99}" name="Connection18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MAOF' _x000d_ _x000d_and WEEKEND_DT='31 aug 2022' and a.ASSET_TYPE in ('01','45','51')  _x000d_and a.schclass='GLOBAL' and a.security is not null and a.UNITS&gt;0   and LAST_NET_ASSETS&gt;1 and f.schclass='GLOBAL' ) _x000d_where units &gt; 0 _x000d_order by 6 desc"/>
  </connection>
  <connection id="111" xr16:uid="{B29FC19B-CCA4-41C0-8D83-1E91696A7155}" name="Connection1862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2' and units&lt;&gt;0 and a.security is not null AND A.scheme='TMAOF'_x000d_ order by 6 desc"/>
  </connection>
  <connection id="112" xr16:uid="{51B39788-6338-43C8-BD91-A0A8E8FFDC1E}" name="Connection186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MAOF'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MAOF')_x000d_order by 6 desc"/>
  </connection>
  <connection id="113" xr16:uid="{35A9C74E-4BCB-477A-AB82-B189C7BDC3AC}" name="Connection1863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MAOF' _x000d_ _x000d_and WEEKEND_DT='31 aug 2022' and a.ASSET_TYPE in('05','06','07','09','11','12','14','25','29','34','18','52') and LISTED_Y_N='Y'  _x000d_and a.schclass='GLOBAL' and a.security is not null and a.UNITS&gt;0  and LAST_NET_ASSETS&gt;1 and f.schclass='GLOBAL' ) _x000d_where MKTVAL &gt; 0) order by 6 desc"/>
  </connection>
  <connection id="114" xr16:uid="{16A84F49-B5ED-4E3F-B3B9-1F0645BC3BB6}" name="Connection1863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MAOF' _x000d_ and LAST_NET_ASSETS&gt;1 and f.SCHCLASS='GLOBAL'_x000d_and WEEKEND_DT='31 aug 2022' and a.ASSET_TYPE in('16','17','19','20','22','03','15'))  _x000d_where MKTVAL &gt; 0 order by 6 desc"/>
  </connection>
  <connection id="115" xr16:uid="{A45D8640-BFA3-4C5A-85D5-986A50E61BBE}" name="Connection186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AAB32A9C-05F1-4BCF-B118-8E3B25C775F9}" name="Connection186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NETF' _x000d_ _x000d_and WEEKEND_DT='31 aug 2022' and a.ASSET_TYPE in ('01','45','51')  _x000d_and a.schclass='GLOBAL' and a.security is not null and a.UNITS&gt;0   and LAST_NET_ASSETS&gt;1 and f.schclass='GLOBAL' ) _x000d_where units &gt; 0 _x000d_order by 6 desc"/>
  </connection>
  <connection id="117" xr16:uid="{884D52A6-ED2A-47A1-9A11-167C46E41C32}" name="Connection186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NETF' _x000d_ _x000d_and WEEKEND_DT='31 aug 2022' and a.ASSET_TYPE in('05','06','07','09','11','12','14','25','29','34','18','52') and LISTED_Y_N='Y'  _x000d_and a.schclass='GLOBAL' and a.security is not null and a.UNITS&gt;0  and LAST_NET_ASSETS&gt;1 and f.schclass='GLOBAL' ) _x000d_where MKTVAL &gt; 0) order by 6 desc"/>
  </connection>
  <connection id="118" xr16:uid="{C6437C5A-6FA3-4386-8CE6-07F5DA8B03CB}" name="Connection18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B3E7FA33-C6FA-4709-8E8E-7ACD34567204}" name="Connection18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IFNA' _x000d_ _x000d_and WEEKEND_DT='31 aug 2022' and a.ASSET_TYPE in ('01','45','51')  _x000d_and a.schclass='GLOBAL' and a.security is not null and a.UNITS&gt;0   and LAST_NET_ASSETS&gt;1 and f.schclass='GLOBAL' ) _x000d_where units &gt; 0 _x000d_order by 6 desc"/>
  </connection>
  <connection id="120" xr16:uid="{38406639-6737-41FF-AF28-3668EF6548E6}" name="Connection186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IFNA' _x000d_ _x000d_and WEEKEND_DT='31 aug 2022' and a.ASSET_TYPE in('05','06','07','09','11','12','14','25','29','34','18','52') and LISTED_Y_N='Y'  _x000d_and a.schclass='GLOBAL' and a.security is not null and a.UNITS&gt;0  and LAST_NET_ASSETS&gt;1 and f.schclass='GLOBAL' ) _x000d_where MKTVAL &gt; 0) order by 6 desc"/>
  </connection>
  <connection id="121" xr16:uid="{CF9208E5-888F-4989-9851-DC69FEB82496}" name="Connection186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8CC05540-8EF0-4E04-861B-C70B019BBF62}" name="Connection1866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NIDFOF' _x000d_ _x000d_and WEEKEND_DT='31 aug 2022' and (A.ASSET_TYPE in('35','36','24') _x000d_and a.schclass='GLOBAL' and a.security is not null and a.UNITS&gt;0   and LAST_NET_ASSETS&gt;1 and f.schclass='GLOBAL' ) _x000d_AND (LAST_NET_ASSETS/100000) &gt; 0 order by 6 desc)"/>
  </connection>
  <connection id="123" xr16:uid="{91EF47E8-A07D-4FB7-8263-564B91EDDA34}" name="Connection186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8BD15C3C-93BD-4E98-B69B-2DC95066A978}" name="Connection186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NIDETF' _x000d_ _x000d_and WEEKEND_DT='31 aug 2022' and a.ASSET_TYPE in ('01','45','51')  _x000d_and a.schclass='GLOBAL' and a.security is not null and a.UNITS&gt;0   and LAST_NET_ASSETS&gt;1 and f.schclass='GLOBAL' ) _x000d_where units &gt; 0 _x000d_order by 6 desc"/>
  </connection>
  <connection id="125" xr16:uid="{231E6C18-BD69-4688-B0FC-F5AA9EBC1194}" name="Connection186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365B4C9E-8AC4-4E5E-8BE0-7CCD54196081}" name="Connection186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NPBETF' _x000d_ _x000d_and WEEKEND_DT='31 aug 2022' and a.ASSET_TYPE in ('01','45','51')  _x000d_and a.schclass='GLOBAL' and a.security is not null and a.UNITS&gt;0   and LAST_NET_ASSETS&gt;1 and f.schclass='GLOBAL' ) _x000d_where units &gt; 0 _x000d_order by 6 desc"/>
  </connection>
  <connection id="127" xr16:uid="{20E18620-518B-4FAE-9739-E4253CA8CC83}" name="Connection187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E7A46080-298C-4A5D-9D5E-D6B595AA47FB}" name="Connection187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QNTF' _x000d_ _x000d_and WEEKEND_DT='31 aug 2022' and a.ASSET_TYPE in ('01','45','51')  _x000d_and a.schclass='GLOBAL' and a.security is not null and a.UNITS&gt;0   and LAST_NET_ASSETS&gt;1 and f.schclass='GLOBAL' ) _x000d_where units &gt; 0 _x000d_order by 6 desc"/>
  </connection>
  <connection id="129" xr16:uid="{69ADD071-47C3-4119-8971-EA5630173D3D}" name="Connection1871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QNTF' _x000d_ _x000d_and WEEKEND_DT='31 aug 2022' and a.ASSET_TYPE in('05','06','07','09','11','12','14','25','29','34','18','52') and LISTED_Y_N='Y'  _x000d_and a.schclass='GLOBAL' and a.security is not null and a.UNITS&gt;0  and LAST_NET_ASSETS&gt;1 and f.schclass='GLOBAL' ) _x000d_where MKTVAL &gt; 0) order by 6 desc"/>
  </connection>
  <connection id="130" xr16:uid="{909B3329-8AD5-4F6C-8C94-92FAC0D8A87A}" name="Connection187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424DD66F-C7EB-464E-9BDC-B4B9CC7A91FA}" name="Connection187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REF' _x000d_ _x000d_and WEEKEND_DT='31 aug 2022' and a.ASSET_TYPE in ('01','45','51')  _x000d_and a.schclass='GLOBAL' and a.security is not null and a.UNITS&gt;0   and LAST_NET_ASSETS&gt;1 and f.schclass='GLOBAL' ) _x000d_where units &gt; 0 _x000d_order by 6 desc"/>
  </connection>
  <connection id="132" xr16:uid="{F201FB32-F272-455F-86CE-7CCCC83E8275}" name="Connection187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375F14B0-2720-4295-9F15-4F72D751AF9F}" name="Connection187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RSFM' _x000d_ _x000d_and WEEKEND_DT='31 aug 2022' and a.ASSET_TYPE in ('01','45','51')  _x000d_and a.schclass='GLOBAL' and a.security is not null and a.UNITS&gt;0   and LAST_NET_ASSETS&gt;1 and f.schclass='GLOBAL' ) _x000d_where units &gt; 0 _x000d_order by 6 desc"/>
  </connection>
  <connection id="134" xr16:uid="{E5ECEABC-4B7C-4054-B69F-9419F8FB06E4}" name="Connection1873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2' and a.scheme='TRSFM' _x000d_ _x000d_and WEEKEND_DT='31 aug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2'_x000d_left outer join  tatamfplus.weeknav d on  d.weekend_dt='31 aug 2022' and d.scheme=a.scheme and d.schclass='GLOBAL' _x000d_left outer join  tatamfplus.assetype e on e.rectype='L' and e.asset_type=a.asset_type_x000d_WHERE del_date&lt;='31 aug 2022' AND mat_date &gt;'31 aug 2022' and  deal_stat &lt;&gt; 'MAT'  and a.scheme='TRSFM')_x000d_order by 6 desc"/>
  </connection>
  <connection id="135" xr16:uid="{078C1D30-2F95-4594-8E2F-3CE2BCCF498D}" name="Connection1873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RSFM' _x000d_ _x000d_and WEEKEND_DT='31 aug 2022' and a.ASSET_TYPE in('05','06','07','09','11','12','14','25','29','34','18','52') and LISTED_Y_N='Y'  _x000d_and a.schclass='GLOBAL' and a.security is not null and a.UNITS&gt;0  and LAST_NET_ASSETS&gt;1 and f.schclass='GLOBAL' ) _x000d_where MKTVAL &gt; 0) order by 6 desc"/>
  </connection>
  <connection id="136" xr16:uid="{144005AD-AD42-449A-86D4-8A3CE26691E7}" name="Connection1873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RSFM' _x000d_ _x000d_and WEEKEND_DT='31 aug 2022' and a.ASSET_TYPE in('05','06','07','09','11','12','14','25','29','34','18','52') and LISTED_Y_N='N'  _x000d_and a.schclass='GLOBAL' and a.security is not null and a.UNITS&gt;0   and LAST_NET_ASSETS&gt;1 and f.schclass='GLOBAL' ) _x000d_where MKTVAL &gt; 0) order by 6 desc"/>
  </connection>
  <connection id="137" xr16:uid="{66BABA79-662E-42B5-9877-DABC94669526}" name="Connection1874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C2730678-D237-4B6B-B103-F8E2626C9FDA}" name="Connection187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RSFP' _x000d_ _x000d_and WEEKEND_DT='31 aug 2022' and a.ASSET_TYPE in ('01','45','51')  _x000d_and a.schclass='GLOBAL' and a.security is not null and a.UNITS&gt;0   and LAST_NET_ASSETS&gt;1 and f.schclass='GLOBAL' ) _x000d_where units &gt; 0 _x000d_order by 6 desc"/>
  </connection>
  <connection id="139" xr16:uid="{2EF9A240-3006-46A3-B62A-B1AAB8CDB8F8}" name="Connection187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EB29114D-5E6A-45BD-A534-2C752447E962}" name="Connection187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IFSA' _x000d_ _x000d_and WEEKEND_DT='31 aug 2022' and a.ASSET_TYPE in ('01','45','51')  _x000d_and a.schclass='GLOBAL' and a.security is not null and a.UNITS&gt;0   and LAST_NET_ASSETS&gt;1 and f.schclass='GLOBAL' ) _x000d_where units &gt; 0 _x000d_order by 6 desc"/>
  </connection>
  <connection id="141" xr16:uid="{67248B2B-55AF-4EC9-937C-95A2BFA8D156}" name="Connection1876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416E08CE-453F-4FEE-80EB-01DD6954BFFF}" name="Connection1876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SCAPF' _x000d_ _x000d_and WEEKEND_DT='31 aug 2022' and a.ASSET_TYPE in ('01','45','51')  _x000d_and a.schclass='GLOBAL' and a.security is not null and a.UNITS&gt;0   and LAST_NET_ASSETS&gt;1 and f.schclass='GLOBAL' ) _x000d_where units &gt; 0 _x000d_order by 6 desc"/>
  </connection>
  <connection id="143" xr16:uid="{31ADB0D5-4906-41AE-96B4-149CFAB578DC}" name="Connection187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6C1A255C-F3C8-4CAC-A359-2DD3180F3868}" name="Connection187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2' and a.scheme='TYCF' _x000d_ _x000d_and WEEKEND_DT='31 aug 2022' and a.ASSET_TYPE in ('01','45','51')  _x000d_and a.schclass='GLOBAL' and a.security is not null and a.UNITS&gt;0   and LAST_NET_ASSETS&gt;1 and f.schclass='GLOBAL' ) _x000d_where units &gt; 0 _x000d_order by 6 desc"/>
  </connection>
  <connection id="145" xr16:uid="{755FDBF1-24C9-4EFF-BD52-E972A405E3F5}" name="Connection187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2',add_months('31 aug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1080C98D-1642-419D-866F-D2FFAB4A6CDF}" name="Connection18808"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aug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<sst xmlns="http://schemas.openxmlformats.org/spreadsheetml/2006/main" count="13708" uniqueCount="3199">
  <si>
    <t>Index</t>
  </si>
  <si>
    <t>CLASSIFICATION</t>
  </si>
  <si>
    <t>SCHEME CODE</t>
  </si>
  <si>
    <t>SCHEME NAME</t>
  </si>
  <si>
    <t>Debt</t>
  </si>
  <si>
    <t>TBPSUF</t>
  </si>
  <si>
    <t>TATA BANKING &amp; PSU DEBT FUND</t>
  </si>
  <si>
    <t>TCORPBF</t>
  </si>
  <si>
    <t>TATA CORPORATE BOND FUND</t>
  </si>
  <si>
    <t>TDBF</t>
  </si>
  <si>
    <t>TATA DYNAMIC BOND FUND</t>
  </si>
  <si>
    <t>TFRF</t>
  </si>
  <si>
    <t>TATA FLOATING RATE FUND</t>
  </si>
  <si>
    <t>TGSFR</t>
  </si>
  <si>
    <t>TATA GILT SECURITIES FUND</t>
  </si>
  <si>
    <t>TIFA</t>
  </si>
  <si>
    <t>TATA INCOME FUND</t>
  </si>
  <si>
    <t>TIPF</t>
  </si>
  <si>
    <t>TATA MEDIUM TERM FUND</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</si>
  <si>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</si>
  <si>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</si>
  <si>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</si>
  <si>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</si>
  <si>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</si>
  <si>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</si>
  <si>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</si>
  <si>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</si>
  <si>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</si>
  <si>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</si>
  <si>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</si>
  <si>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</si>
  <si>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</si>
  <si>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</si>
  <si>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</si>
  <si>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</si>
  <si>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</si>
  <si>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</si>
  <si>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</si>
  <si>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</si>
  <si>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</si>
  <si>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</si>
  <si>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</si>
  <si>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</si>
  <si>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</si>
  <si>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</si>
  <si>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</si>
  <si>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</si>
  <si>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</si>
  <si>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</si>
  <si>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</si>
  <si>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</si>
  <si>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</si>
  <si>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</si>
  <si>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</si>
  <si>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</si>
  <si>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</si>
  <si>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</si>
  <si>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</si>
  <si>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</si>
  <si>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</si>
  <si>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</si>
  <si>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</si>
  <si>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</si>
  <si>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</si>
  <si>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</si>
  <si>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</si>
  <si>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</si>
  <si>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</si>
  <si>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</si>
  <si>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</si>
  <si>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</si>
  <si>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</si>
  <si>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</si>
  <si>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</si>
  <si>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</si>
  <si>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50 EXCHANGE TRADED FUND</t>
  </si>
  <si>
    <t>TIFNA</t>
  </si>
  <si>
    <t>TATA NIFTY 50 INDEX FUND</t>
  </si>
  <si>
    <t>TNIDFOF</t>
  </si>
  <si>
    <t>TATA NIFTY INDIA DIGITAL ETF FUND OF FUND</t>
  </si>
  <si>
    <t>TNIDETF</t>
  </si>
  <si>
    <t>TATA NIFTY INDIA DIGITAL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</si>
  <si>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</si>
  <si>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</si>
  <si>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</si>
  <si>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</si>
  <si>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</si>
  <si>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</si>
  <si>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</si>
  <si>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</si>
  <si>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</si>
  <si>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</si>
  <si>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</si>
  <si>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</si>
  <si>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</si>
  <si>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</si>
  <si>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</si>
  <si>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</si>
  <si>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TFRSTF</t>
  </si>
  <si>
    <t>TATA LIQUID FUND</t>
  </si>
  <si>
    <t>as on 31-08-22</t>
  </si>
  <si>
    <t>NAME OF THE INSTRUMENT</t>
  </si>
  <si>
    <t>RATINGS</t>
  </si>
  <si>
    <t>ISIN CODE</t>
  </si>
  <si>
    <t>QUANTITY</t>
  </si>
  <si>
    <t>MKT VAL(Rs. Lacs)</t>
  </si>
  <si>
    <t>% to NAV</t>
  </si>
  <si>
    <t>DEBT INSTRUMENTS</t>
  </si>
  <si>
    <t>CRISIL-A1+</t>
  </si>
  <si>
    <t>CARE-A1+</t>
  </si>
  <si>
    <t>MONEY MARKET INSTRUMENTS TOTAL</t>
  </si>
  <si>
    <t>C)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</si>
  <si>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</si>
  <si>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</si>
  <si>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</si>
  <si>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</si>
  <si>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</si>
  <si>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</si>
  <si>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</si>
  <si>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</si>
  <si>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</si>
  <si>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</si>
  <si>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</si>
  <si>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</si>
  <si>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YIELD ( IN % )</t>
  </si>
  <si>
    <t>INDUSTRY</t>
  </si>
  <si>
    <t/>
  </si>
  <si>
    <t>EQUITY &amp; EQUITY RELATED</t>
  </si>
  <si>
    <t>A) LISTED/AWAITING LISTING ON STOCK EXCHANGES</t>
  </si>
  <si>
    <t>NA</t>
  </si>
  <si>
    <t>Banks</t>
  </si>
  <si>
    <t>INE090A01021</t>
  </si>
  <si>
    <t>Petroleum Products</t>
  </si>
  <si>
    <t>INE002A01018</t>
  </si>
  <si>
    <t>INE040A01034</t>
  </si>
  <si>
    <t>IT - Software</t>
  </si>
  <si>
    <t>INE009A01021</t>
  </si>
  <si>
    <t>INE467B01029</t>
  </si>
  <si>
    <t>INE237A01028</t>
  </si>
  <si>
    <t>Diversified FMCG</t>
  </si>
  <si>
    <t>INE154A01025</t>
  </si>
  <si>
    <t>Consumer Durables</t>
  </si>
  <si>
    <t>INE280A01028</t>
  </si>
  <si>
    <t>Finance</t>
  </si>
  <si>
    <t>INE001A01036</t>
  </si>
  <si>
    <t>INE238A01034</t>
  </si>
  <si>
    <t>Auto Components</t>
  </si>
  <si>
    <t>INE883A01011</t>
  </si>
  <si>
    <t>INE030A01027</t>
  </si>
  <si>
    <t>Industrial Products</t>
  </si>
  <si>
    <t>INE536A01023</t>
  </si>
  <si>
    <t>Telecom - Services</t>
  </si>
  <si>
    <t>INE397D01024</t>
  </si>
  <si>
    <t>Electrical Equipment</t>
  </si>
  <si>
    <t>INE152A01029</t>
  </si>
  <si>
    <t>Construction</t>
  </si>
  <si>
    <t>INE018A01030</t>
  </si>
  <si>
    <t>INE036D01028</t>
  </si>
  <si>
    <t>Paper, Forest &amp; Jute Products</t>
  </si>
  <si>
    <t>INE055A01016</t>
  </si>
  <si>
    <t>Pharmaceuticals &amp; Biotechnology</t>
  </si>
  <si>
    <t>INE044A01036</t>
  </si>
  <si>
    <t>Retailing</t>
  </si>
  <si>
    <t>INE192R01011</t>
  </si>
  <si>
    <t>INE461C01038</t>
  </si>
  <si>
    <t>Beverages</t>
  </si>
  <si>
    <t>INE854D01024</t>
  </si>
  <si>
    <t>INE075A01022</t>
  </si>
  <si>
    <t>Capital Markets</t>
  </si>
  <si>
    <t>INE094J01016</t>
  </si>
  <si>
    <t>INE089A01023</t>
  </si>
  <si>
    <t>Agricultural Food &amp; other Products</t>
  </si>
  <si>
    <t>INE192A01025</t>
  </si>
  <si>
    <t>Cement &amp; Cement Products</t>
  </si>
  <si>
    <t>INE481G01011</t>
  </si>
  <si>
    <t>INE012A01025</t>
  </si>
  <si>
    <t>INDIAN BANK</t>
  </si>
  <si>
    <t>INE562A01011</t>
  </si>
  <si>
    <t>Chemicals &amp; Petrochemicals</t>
  </si>
  <si>
    <t>INE288B01029</t>
  </si>
  <si>
    <t>Personal Products</t>
  </si>
  <si>
    <t>INE196A01026</t>
  </si>
  <si>
    <t>DATA PATTERNS (INDIA) LTD</t>
  </si>
  <si>
    <t>Aerospace and Defense</t>
  </si>
  <si>
    <t>INE0IX101010</t>
  </si>
  <si>
    <t>Insurance</t>
  </si>
  <si>
    <t>INE765G01017</t>
  </si>
  <si>
    <t>INE018I01017</t>
  </si>
  <si>
    <t>INE361B01024</t>
  </si>
  <si>
    <t>INE540L01014</t>
  </si>
  <si>
    <t>INE317I01021</t>
  </si>
  <si>
    <t>INE503A01015</t>
  </si>
  <si>
    <t>INE262H01013</t>
  </si>
  <si>
    <t>INE795G01014</t>
  </si>
  <si>
    <t>Transport Infrastructure</t>
  </si>
  <si>
    <t>INE517F01014</t>
  </si>
  <si>
    <t>INE836A01035</t>
  </si>
  <si>
    <t>INE473A01011</t>
  </si>
  <si>
    <t>Diversified</t>
  </si>
  <si>
    <t>INE470A01017</t>
  </si>
  <si>
    <t>Automobiles</t>
  </si>
  <si>
    <t>INE066A01021</t>
  </si>
  <si>
    <t>INE371P01015</t>
  </si>
  <si>
    <t>INE058A01010</t>
  </si>
  <si>
    <t>TEGA INDUSTRIES LTD</t>
  </si>
  <si>
    <t>Industrial Manufacturing</t>
  </si>
  <si>
    <t>INE011K01018</t>
  </si>
  <si>
    <t>EQUITY &amp; EQUITY RELATED TOTAL</t>
  </si>
  <si>
    <t>A) REPO</t>
  </si>
  <si>
    <t>NET CURRENT LIABILITIES</t>
  </si>
  <si>
    <t>TOTAL VALUE AND PERCENTAGE OF ILLIQUID EQUITY SHARES: NIL</t>
  </si>
  <si>
    <t>NAV AS ON 31-AUG-22: RS.41.4904 (REGULAR - GROWTH)</t>
  </si>
  <si>
    <t>NAV AS ON 31-AUG-22: RS.45.4064 (DIRECT - GROWTH)</t>
  </si>
  <si>
    <t>NAV AS ON 28-FEB-22: RS.38.9004 (REGULAR - GROWTH)</t>
  </si>
  <si>
    <t>NAV AS ON 28-FEB-22: RS.42.4169 (DIRECT - GROWTH)</t>
  </si>
  <si>
    <t>INE373A01013</t>
  </si>
  <si>
    <t>Transport Services</t>
  </si>
  <si>
    <t>INE418H01029</t>
  </si>
  <si>
    <t>Commercial Services &amp; Supplies</t>
  </si>
  <si>
    <t>INE891D01026</t>
  </si>
  <si>
    <t>INE974X01010</t>
  </si>
  <si>
    <t>INE811A01020</t>
  </si>
  <si>
    <t>INE280B01018</t>
  </si>
  <si>
    <t>INE043D01016</t>
  </si>
  <si>
    <t>INE209A01019</t>
  </si>
  <si>
    <t>Healthcare Services</t>
  </si>
  <si>
    <t>INE08LI01020</t>
  </si>
  <si>
    <t>INE944F01028</t>
  </si>
  <si>
    <t>INE634A01018</t>
  </si>
  <si>
    <t>INE615P01015</t>
  </si>
  <si>
    <t>INE133A01011</t>
  </si>
  <si>
    <t>INE075I01017</t>
  </si>
  <si>
    <t>INE999A01015</t>
  </si>
  <si>
    <t>INE536H01010</t>
  </si>
  <si>
    <t>Textiles &amp; Apparels</t>
  </si>
  <si>
    <t>INE887G01027</t>
  </si>
  <si>
    <t>INE475B01022</t>
  </si>
  <si>
    <t>Leisure Services</t>
  </si>
  <si>
    <t>INE872J01023</t>
  </si>
  <si>
    <t>INE419M01019</t>
  </si>
  <si>
    <t>Fertilizers &amp; Agrochemicals</t>
  </si>
  <si>
    <t>INE613A01020</t>
  </si>
  <si>
    <t>INE688A01022</t>
  </si>
  <si>
    <t>INE386A01015</t>
  </si>
  <si>
    <t>INE498B01024</t>
  </si>
  <si>
    <t>INE235A01022</t>
  </si>
  <si>
    <t>INE614A01028</t>
  </si>
  <si>
    <t>INE686Y01026</t>
  </si>
  <si>
    <t>Gas</t>
  </si>
  <si>
    <t>INE246F01010</t>
  </si>
  <si>
    <t>Household Products</t>
  </si>
  <si>
    <t>INE128A01029</t>
  </si>
  <si>
    <t>PARADEEP PHOSPHATES LTD</t>
  </si>
  <si>
    <t>INE088F01024</t>
  </si>
  <si>
    <t>INE868B01028</t>
  </si>
  <si>
    <t>INE845D01014</t>
  </si>
  <si>
    <t>INE500L01026</t>
  </si>
  <si>
    <t>INE183A01024</t>
  </si>
  <si>
    <t>INE02NC01014</t>
  </si>
  <si>
    <t>INE00LO01017</t>
  </si>
  <si>
    <t>INE227C01017</t>
  </si>
  <si>
    <t>Cigarettes &amp; Tobacco Products</t>
  </si>
  <si>
    <t>INE710A01016</t>
  </si>
  <si>
    <t>Entertainment</t>
  </si>
  <si>
    <t>INE265F01028</t>
  </si>
  <si>
    <t>INE0BV301023</t>
  </si>
  <si>
    <t>POWERGRID INFRASTRUCTURE INVESTMENT TRUST</t>
  </si>
  <si>
    <t>Power</t>
  </si>
  <si>
    <t>INE0GGX23010</t>
  </si>
  <si>
    <t>NAV AS ON 31-AUG-22: RS.22.394 (REGULAR - IDCW)</t>
  </si>
  <si>
    <t>NAV AS ON 31-AUG-22: RS.22.394 (REGULAR - GROWTH)</t>
  </si>
  <si>
    <t>NAV AS ON 31-AUG-22: RS.24.0671 (DIRECT - IDCW)</t>
  </si>
  <si>
    <t>NAV AS ON 31-AUG-22: RS.24.067 (DIRECT - GROWTH)</t>
  </si>
  <si>
    <t>NAV AS ON 28-FEB-22: RS.19.9111 (REGULAR - IDCW)</t>
  </si>
  <si>
    <t>NAV AS ON 28-FEB-22: RS.19.9111 (REGULAR - GROWTH)</t>
  </si>
  <si>
    <t>NAV AS ON 28-FEB-22: RS.21.1951 (DIRECT - IDCW)</t>
  </si>
  <si>
    <t>NAV AS ON 28-FEB-22: RS.21.1951 (DIRECT - GROWTH)</t>
  </si>
  <si>
    <t>STATE BANK OF INDIA</t>
  </si>
  <si>
    <t>INE062A01020</t>
  </si>
  <si>
    <t>INE296A01024</t>
  </si>
  <si>
    <t>INE021A01026</t>
  </si>
  <si>
    <t>INE101A01026</t>
  </si>
  <si>
    <t>INE585B01010</t>
  </si>
  <si>
    <t>INE860A01027</t>
  </si>
  <si>
    <t>INE918I01018</t>
  </si>
  <si>
    <t>Ferrous Metals</t>
  </si>
  <si>
    <t>INE081A01020</t>
  </si>
  <si>
    <t>INE752E01010</t>
  </si>
  <si>
    <t>INE733E01010</t>
  </si>
  <si>
    <t>Food Products</t>
  </si>
  <si>
    <t>INE239A01016</t>
  </si>
  <si>
    <t>INE669C01036</t>
  </si>
  <si>
    <t>INE095A01012</t>
  </si>
  <si>
    <t>NAV AS ON 31-AUG-22: RS.147.0673 (REGULAR - GROWTH)</t>
  </si>
  <si>
    <t>NAV AS ON 31-AUG-22: RS.154.2717 (DIRECT - GROWTH)</t>
  </si>
  <si>
    <t>NAV AS ON 28-FEB-22: RS.138.0957 (REGULAR - GROWTH)</t>
  </si>
  <si>
    <t>NAV AS ON 28-FEB-22: RS.144.631 (DIRECT - GROWTH)</t>
  </si>
  <si>
    <t>INE018E01016</t>
  </si>
  <si>
    <t>INE797F01020</t>
  </si>
  <si>
    <t>INE263A01024</t>
  </si>
  <si>
    <t>INE455K01017</t>
  </si>
  <si>
    <t>INE079A01024</t>
  </si>
  <si>
    <t>INE739E01017</t>
  </si>
  <si>
    <t>INE176B01034</t>
  </si>
  <si>
    <t>INE935N01020</t>
  </si>
  <si>
    <t>INE217B01036</t>
  </si>
  <si>
    <t>INE123W01016</t>
  </si>
  <si>
    <t>INE663F01024</t>
  </si>
  <si>
    <t>INE158A01026</t>
  </si>
  <si>
    <t>INE726G01019</t>
  </si>
  <si>
    <t>INE917I01010</t>
  </si>
  <si>
    <t>INE866R01028</t>
  </si>
  <si>
    <t>INE07Y701011</t>
  </si>
  <si>
    <t>INE203G01027</t>
  </si>
  <si>
    <t>INE881D01027</t>
  </si>
  <si>
    <t>INE127D01025</t>
  </si>
  <si>
    <t>INE274F01020</t>
  </si>
  <si>
    <t>INE195A01028</t>
  </si>
  <si>
    <t>INE226A01021</t>
  </si>
  <si>
    <t>INE199A01012</t>
  </si>
  <si>
    <t>NAV AS ON 31-AUG-22: RS.42.757 (REGULAR - GROWTH)</t>
  </si>
  <si>
    <t>NAV AS ON 31-AUG-22: RS.49.7594 (DIRECT - GROWTH)</t>
  </si>
  <si>
    <t>NAV AS ON 28-FEB-22: RS.40.14 (REGULAR - GROWTH)</t>
  </si>
  <si>
    <t>NAV AS ON 28-FEB-22: RS.46.3489 (DIRECT - GROWTH)</t>
  </si>
  <si>
    <t>INE437A01024</t>
  </si>
  <si>
    <t>(I) GOVERNMENT SECURITIES</t>
  </si>
  <si>
    <t>GOI - 7.38% (20/06/2027)</t>
  </si>
  <si>
    <t>SOV</t>
  </si>
  <si>
    <t>IN0020220037</t>
  </si>
  <si>
    <t>GOI - 7.27% (08/04/2026)</t>
  </si>
  <si>
    <t>IN0020190016</t>
  </si>
  <si>
    <t>GOI - 6.79% (26/12/2029)</t>
  </si>
  <si>
    <t>IN0020160118</t>
  </si>
  <si>
    <t>GOI - 6.10% (12/07/2031)</t>
  </si>
  <si>
    <t>IN0020210095</t>
  </si>
  <si>
    <t>GOI - 7.26% (14/01/2029)</t>
  </si>
  <si>
    <t>IN0020180454</t>
  </si>
  <si>
    <t>GOVERNMENT SECURITIES TOTAL</t>
  </si>
  <si>
    <t>(II) NON-CONVERTIBLE DEBENTURES/BONDS</t>
  </si>
  <si>
    <t>** 06.35 % MINDSPACE BUSINESS PARKS REIT - 31/12/2024</t>
  </si>
  <si>
    <t>CRISIL-AAA</t>
  </si>
  <si>
    <t>INE0CCU07058</t>
  </si>
  <si>
    <t>INE999X07014</t>
  </si>
  <si>
    <t>INE377Y07227</t>
  </si>
  <si>
    <t>INE936D07174</t>
  </si>
  <si>
    <t>INE001W07011</t>
  </si>
  <si>
    <t>INE961M07017</t>
  </si>
  <si>
    <t>CRISIL-AA+</t>
  </si>
  <si>
    <t>INE343G08026</t>
  </si>
  <si>
    <t>** 07.42 % POWER FINANCE CORPORATION - 19/11/2024</t>
  </si>
  <si>
    <t>INE134E08KH0</t>
  </si>
  <si>
    <t>ICRA-AAA</t>
  </si>
  <si>
    <t>INE848E07AY3</t>
  </si>
  <si>
    <t>INE848E07BB9</t>
  </si>
  <si>
    <t>INE964M07011</t>
  </si>
  <si>
    <t>NON-CONVERTIBLE DEBENTURES/BONDS TOTAL</t>
  </si>
  <si>
    <t>(III) PRIVATELY PLACED/UNLISTED</t>
  </si>
  <si>
    <t>INE018E08078</t>
  </si>
  <si>
    <t>NON-CONVERTIBLE DEBENTURES/BONDS/FRN'S TOTAL</t>
  </si>
  <si>
    <t>B) REPO</t>
  </si>
  <si>
    <t>NAV AS ON 31-AUG-22: RS.43.2227 (REGULAR - GROWTH)</t>
  </si>
  <si>
    <t>NAV AS ON 31-AUG-22: RS.49.4258 (DIRECT - GROWTH)</t>
  </si>
  <si>
    <t>NAV AS ON 28-FEB-22: RS.40.7936 (REGULAR - GROWTH)</t>
  </si>
  <si>
    <t>NAV AS ON 28-FEB-22: RS.46.3064 (DIRECT - GROWTH)</t>
  </si>
  <si>
    <t>INE047A01021</t>
  </si>
  <si>
    <t>INE628A01036</t>
  </si>
  <si>
    <t>Non - Ferrous Metals</t>
  </si>
  <si>
    <t>INE038A01020</t>
  </si>
  <si>
    <t>INE749A01030</t>
  </si>
  <si>
    <t>Consumable Fuels</t>
  </si>
  <si>
    <t>INE522F01014</t>
  </si>
  <si>
    <t>INE094A01015</t>
  </si>
  <si>
    <t>INE245A01021</t>
  </si>
  <si>
    <t>INE603J01030</t>
  </si>
  <si>
    <t>INE085A01013</t>
  </si>
  <si>
    <t>INE048G01026</t>
  </si>
  <si>
    <t>INE647A01010</t>
  </si>
  <si>
    <t>INE169A01031</t>
  </si>
  <si>
    <t>INE220G01021</t>
  </si>
  <si>
    <t>INE813H01021</t>
  </si>
  <si>
    <t>INE563J01010</t>
  </si>
  <si>
    <t>INE702C01027</t>
  </si>
  <si>
    <t>Diversified Metals</t>
  </si>
  <si>
    <t>INE205A01025</t>
  </si>
  <si>
    <t>INE029A01011</t>
  </si>
  <si>
    <t>INE331A01037</t>
  </si>
  <si>
    <t>INE03YM01018</t>
  </si>
  <si>
    <t>INE844O01030</t>
  </si>
  <si>
    <t>INE340A01012</t>
  </si>
  <si>
    <t>INE221J01015</t>
  </si>
  <si>
    <t>INE455I01029</t>
  </si>
  <si>
    <t>NAV AS ON 31-AUG-22: RS.25.6852 (REGULAR - IDCW)</t>
  </si>
  <si>
    <t>NAV AS ON 31-AUG-22: RS.28.0731 (REGULAR - GROWTH)</t>
  </si>
  <si>
    <t>NAV AS ON 31-AUG-22: RS.31.4452 (DIRECT - IDCW)</t>
  </si>
  <si>
    <t>NAV AS ON 31-AUG-22: RS.31.4452 (DIRECT - GROWTH)</t>
  </si>
  <si>
    <t>NAV AS ON 28-FEB-22: RS.25.5984 (REGULAR - IDCW)</t>
  </si>
  <si>
    <t>NAV AS ON 28-FEB-22: RS.27.9708 (REGULAR - GROWTH)</t>
  </si>
  <si>
    <t>NAV AS ON 28-FEB-22: RS.31.0696 (DIRECT - IDCW)</t>
  </si>
  <si>
    <t>NAV AS ON 28-FEB-22: RS.31.0696 (DIRECT - GROWTH)</t>
  </si>
  <si>
    <t>INE347G01014</t>
  </si>
  <si>
    <t>CANARA BANK</t>
  </si>
  <si>
    <t>INE476A01014</t>
  </si>
  <si>
    <t>INE545U01014</t>
  </si>
  <si>
    <t>INE494B01023</t>
  </si>
  <si>
    <t>INE242A01010</t>
  </si>
  <si>
    <t>INE323A01026</t>
  </si>
  <si>
    <t>INE528G01035</t>
  </si>
  <si>
    <t>INE376G01013</t>
  </si>
  <si>
    <t>INE066F01012</t>
  </si>
  <si>
    <t>INE171A01029</t>
  </si>
  <si>
    <t>INE462A01022</t>
  </si>
  <si>
    <t>INE761H01022</t>
  </si>
  <si>
    <t>INE256A01028</t>
  </si>
  <si>
    <t>INE774D01024</t>
  </si>
  <si>
    <t>INE159A01016</t>
  </si>
  <si>
    <t>(I) NON-CONVERTIBLE DEBENTURES/BONDS</t>
  </si>
  <si>
    <t>INE216A08027</t>
  </si>
  <si>
    <t>NAV AS ON 31-AUG-22: RS.10.5288 (REGULAR - IDCW)</t>
  </si>
  <si>
    <t>NAV AS ON 31-AUG-22: RS.10.5288 (REGULAR - GROWTH)</t>
  </si>
  <si>
    <t>NAV AS ON 31-AUG-22: RS.11.0072 (DIRECT - IDCW)</t>
  </si>
  <si>
    <t>NAV AS ON 31-AUG-22: RS.11.0072 (DIRECT - GROWTH)</t>
  </si>
  <si>
    <t>NAV AS ON 28-FEB-22: RS.9.907 (REGULAR - IDCW)</t>
  </si>
  <si>
    <t>NAV AS ON 28-FEB-22: RS.9.907 (REGULAR - GROWTH)</t>
  </si>
  <si>
    <t>NAV AS ON 28-FEB-22: RS.10.2627 (DIRECT - IDCW)</t>
  </si>
  <si>
    <t>NAV AS ON 28-FEB-22: RS.10.2627 (DIRECT - GROWTH)</t>
  </si>
  <si>
    <t>INE092T01019</t>
  </si>
  <si>
    <t>INE491A01021</t>
  </si>
  <si>
    <t>INE976G01028</t>
  </si>
  <si>
    <t>INE528G01027</t>
  </si>
  <si>
    <t>*</t>
  </si>
  <si>
    <t>NAV AS ON 31-AUG-22: RS.206.8963 (DIRECT PLAN)</t>
  </si>
  <si>
    <t>NAV AS ON 28-FEB-22: RS.186.379 (DIRECT PLAN)</t>
  </si>
  <si>
    <t>INE335Y01020</t>
  </si>
  <si>
    <t>INE151A01013</t>
  </si>
  <si>
    <t>INE671A01010</t>
  </si>
  <si>
    <t>INE758T01015</t>
  </si>
  <si>
    <t>FSN E COMMERCE VENTURES LTD</t>
  </si>
  <si>
    <t>INE388Y01029</t>
  </si>
  <si>
    <t>INE669E01016</t>
  </si>
  <si>
    <t>INE933S01016</t>
  </si>
  <si>
    <t>INE670A01012</t>
  </si>
  <si>
    <t>Financial Technology (Fintech)</t>
  </si>
  <si>
    <t>INE982J01020</t>
  </si>
  <si>
    <t>INE417T01026</t>
  </si>
  <si>
    <t>INE214T01019</t>
  </si>
  <si>
    <t>INE356A01018</t>
  </si>
  <si>
    <t>INE591G01017</t>
  </si>
  <si>
    <t>IT - Services</t>
  </si>
  <si>
    <t>INE010V01017</t>
  </si>
  <si>
    <t>INE136B01020</t>
  </si>
  <si>
    <t>INE419U01012</t>
  </si>
  <si>
    <t>INE483C01032</t>
  </si>
  <si>
    <t>INE269A01021</t>
  </si>
  <si>
    <t>INE306R01017</t>
  </si>
  <si>
    <t>NAV AS ON 31-AUG-22: RS.55.6942 (DIRECT PLAN)</t>
  </si>
  <si>
    <t>MUTUAL FUND UNITS</t>
  </si>
  <si>
    <t>Mutual Fund</t>
  </si>
  <si>
    <t>INF277KA1364</t>
  </si>
  <si>
    <t>NAV AS ON 31-AUG-22: RS.8.9404 (REGULAR - IDCW)</t>
  </si>
  <si>
    <t>NAV AS ON 31-AUG-22: RS.8.9404 (REGULAR - GROWTH)</t>
  </si>
  <si>
    <t>NAV AS ON 31-AUG-22: RS.8.9584 (DIRECT - IDCW)</t>
  </si>
  <si>
    <t>NAV AS ON 31-AUG-22: RS.8.9584 (DIRECT - GROWTH)</t>
  </si>
  <si>
    <t>INE155A01022</t>
  </si>
  <si>
    <t>INE019A01038</t>
  </si>
  <si>
    <t>INE742F01042</t>
  </si>
  <si>
    <t>INE059A01026</t>
  </si>
  <si>
    <t>OIL &amp; NATURAL GAS CO.</t>
  </si>
  <si>
    <t>Oil</t>
  </si>
  <si>
    <t>INE213A01029</t>
  </si>
  <si>
    <t>INE216A01030</t>
  </si>
  <si>
    <t>INE070A01015</t>
  </si>
  <si>
    <t>NAV AS ON 31-AUG-22: RS.108.8184 (REGULAR - GROWTH)</t>
  </si>
  <si>
    <t>NAV AS ON 31-AUG-22: RS.116.8943 (DIRECT - GROWTH)</t>
  </si>
  <si>
    <t>NAV AS ON 28-FEB-22: RS.102.2051 (REGULAR - GROWTH)</t>
  </si>
  <si>
    <t>NAV AS ON 28-FEB-22: RS.109.5881 (DIRECT - GROWTH)</t>
  </si>
  <si>
    <t>NAV AS ON 31-AUG-22: RS.185.5954 (DIRECT PLAN)</t>
  </si>
  <si>
    <t>NAV AS ON 28-FEB-22: RS.173.9456 (DIRECT PLAN)</t>
  </si>
  <si>
    <t>SILVER (30 KG) COMMODITY</t>
  </si>
  <si>
    <t>SILVER</t>
  </si>
  <si>
    <t>COPPER (2500 KGS) COMMODITY</t>
  </si>
  <si>
    <t>COPPER</t>
  </si>
  <si>
    <t>BANK OF BARODA</t>
  </si>
  <si>
    <t>INE028A01039</t>
  </si>
  <si>
    <t>SILVER MICRO (1 KGS) COMMODITY</t>
  </si>
  <si>
    <t>SILVERMICRO</t>
  </si>
  <si>
    <t>Realty</t>
  </si>
  <si>
    <t>INE271C01023</t>
  </si>
  <si>
    <t>INE791I01019</t>
  </si>
  <si>
    <t>GOLD (1 KG-1000 GMS) COMMODITY</t>
  </si>
  <si>
    <t>INE299U01018</t>
  </si>
  <si>
    <t>INE298A01020</t>
  </si>
  <si>
    <t>INE117A01022</t>
  </si>
  <si>
    <t>INE486A01021</t>
  </si>
  <si>
    <t>INE465A01025</t>
  </si>
  <si>
    <t>INE389H01022</t>
  </si>
  <si>
    <t>ALUMINIUM (5 MT-5000 GMS) COMMODITY</t>
  </si>
  <si>
    <t>INE759A01021</t>
  </si>
  <si>
    <t>Minerals &amp; Mining</t>
  </si>
  <si>
    <t>INE584A01023</t>
  </si>
  <si>
    <t>INE572E01012</t>
  </si>
  <si>
    <t>IN9397D01014</t>
  </si>
  <si>
    <t>SILVERMINI</t>
  </si>
  <si>
    <t>GOI - 7.16% (20/05/2023)</t>
  </si>
  <si>
    <t>IN0020130012</t>
  </si>
  <si>
    <t>GOI - 5.63% (12/04/2026)</t>
  </si>
  <si>
    <t>IN0020210012</t>
  </si>
  <si>
    <t>GOI - 7.32% (28/01/2024)</t>
  </si>
  <si>
    <t>IN0020180488</t>
  </si>
  <si>
    <t>GOI - 5.77% (03/08/2030)</t>
  </si>
  <si>
    <t>IN0020200153</t>
  </si>
  <si>
    <t>INE001A07TC3</t>
  </si>
  <si>
    <t>** 08.50 % NABARD - 31/01/2023</t>
  </si>
  <si>
    <t>INE261F08AT4</t>
  </si>
  <si>
    <t>** 06.40 % NABARD - 31/07/2023</t>
  </si>
  <si>
    <t>INE261F08CA0</t>
  </si>
  <si>
    <t>B) MONEY MARKET INSTRUMENTS</t>
  </si>
  <si>
    <t>INE040A16CV8</t>
  </si>
  <si>
    <t>NAV AS ON 31-AUG-22: RS.15.8483 (REGULAR - IDCW)</t>
  </si>
  <si>
    <t>NAV AS ON 31-AUG-22: RS.15.8483 (REGULAR - GROWTH)</t>
  </si>
  <si>
    <t>NAV AS ON 31-AUG-22: RS.16.5949 (DIRECT - IDCW)</t>
  </si>
  <si>
    <t>NAV AS ON 31-AUG-22: RS.16.5949 (DIRECT - GROWTH)</t>
  </si>
  <si>
    <t>NAV AS ON 28-FEB-22: RS.15.1961 (REGULAR - IDCW)</t>
  </si>
  <si>
    <t>NAV AS ON 28-FEB-22: RS.15.1961 (REGULAR - GROWTH)</t>
  </si>
  <si>
    <t>NAV AS ON 28-FEB-22: RS.15.7688 (DIRECT - IDCW)</t>
  </si>
  <si>
    <t>NAV AS ON 28-FEB-22: RS.15.7688 (DIRECT - GROWTH)</t>
  </si>
  <si>
    <t>CRISIL</t>
  </si>
  <si>
    <t>INE007A01025</t>
  </si>
  <si>
    <t>INE211B01039</t>
  </si>
  <si>
    <t>INE405E01023</t>
  </si>
  <si>
    <t>INE180A01020</t>
  </si>
  <si>
    <t>Agricultural, Commercial &amp; Construction Vehicles</t>
  </si>
  <si>
    <t>INE208A01029</t>
  </si>
  <si>
    <t>INE212H01026</t>
  </si>
  <si>
    <t>INE640A01023</t>
  </si>
  <si>
    <t>INE849A01020</t>
  </si>
  <si>
    <t>INE634I01029</t>
  </si>
  <si>
    <t>INE571A01038</t>
  </si>
  <si>
    <t>INE061F01013</t>
  </si>
  <si>
    <t>INE716A01013</t>
  </si>
  <si>
    <t>INE006I01046</t>
  </si>
  <si>
    <t>INE686F01025</t>
  </si>
  <si>
    <t>INE913H01037</t>
  </si>
  <si>
    <t>INE665J01013</t>
  </si>
  <si>
    <t>INE092A01019</t>
  </si>
  <si>
    <t>INE0BWX01014</t>
  </si>
  <si>
    <t>INE102D01028</t>
  </si>
  <si>
    <t>INE068V01023</t>
  </si>
  <si>
    <t>INE140A01024</t>
  </si>
  <si>
    <t>PIRAMAL PHARMA LTD</t>
  </si>
  <si>
    <t>NAV AS ON 31-AUG-22: RS.68.8898 (REGULAR - IDCW)</t>
  </si>
  <si>
    <t>NAV AS ON 31-AUG-22: RS.249.4236 (REGULAR - GROWTH)</t>
  </si>
  <si>
    <t>NAV AS ON 31-AUG-22: RS.90.4457 (DIRECT - IDCW)</t>
  </si>
  <si>
    <t>NAV AS ON 31-AUG-22: RS.273.983 (DIRECT - GROWTH)</t>
  </si>
  <si>
    <t>NAV AS ON 28-FEB-22: RS.63.7785 (REGULAR - IDCW)</t>
  </si>
  <si>
    <t>NAV AS ON 28-FEB-22: RS.230.8339 (REGULAR - GROWTH)</t>
  </si>
  <si>
    <t>NAV AS ON 28-FEB-22: RS.83.1526 (DIRECT - IDCW)</t>
  </si>
  <si>
    <t>NAV AS ON 28-FEB-22: RS.251.8905 (DIRECT - GROWTH)</t>
  </si>
  <si>
    <t>INE016A01026</t>
  </si>
  <si>
    <t>INE003A01024</t>
  </si>
  <si>
    <t>INE572A01028</t>
  </si>
  <si>
    <t>INE259A01022</t>
  </si>
  <si>
    <t>INE031B01049</t>
  </si>
  <si>
    <t>LIFE INSURANCE CORPORATION OF INDIA</t>
  </si>
  <si>
    <t>INE0J1Y01017</t>
  </si>
  <si>
    <t>NAV AS ON 31-AUG-22: RS.334.977 (REGULAR - GROWTH)</t>
  </si>
  <si>
    <t>NAV AS ON 31-AUG-22: RS.73.0211 (REGULAR - IDCW)</t>
  </si>
  <si>
    <t>NAV AS ON 31-AUG-22: RS.373.4706 (DIRECT - GROWTH)</t>
  </si>
  <si>
    <t>NAV AS ON 31-AUG-22: RS.84.7979 (DIRECT - IDCW)</t>
  </si>
  <si>
    <t>NAV AS ON 28-FEB-22: RS.318.5022 (REGULAR - GROWTH)</t>
  </si>
  <si>
    <t>NAV AS ON 28-FEB-22: RS.69.451 (REGULAR - IDCW)</t>
  </si>
  <si>
    <t>NAV AS ON 28-FEB-22: RS.353.0765 (DIRECT - GROWTH)</t>
  </si>
  <si>
    <t>NAV AS ON 28-FEB-22: RS.80.1807 (DIRECT - IDCW)</t>
  </si>
  <si>
    <t>INE200M01013</t>
  </si>
  <si>
    <t>INE647O01011</t>
  </si>
  <si>
    <t>INE387A01021</t>
  </si>
  <si>
    <t>INE326A01037</t>
  </si>
  <si>
    <t>INE398R01022</t>
  </si>
  <si>
    <t>INE987B01026</t>
  </si>
  <si>
    <t>NAV AS ON 31-AUG-22: RS.56.1447 (REGULAR - IDCW)</t>
  </si>
  <si>
    <t>NAV AS ON 31-AUG-22: RS.348.1558 (REGULAR - GROWTH)</t>
  </si>
  <si>
    <t>NAV AS ON 31-AUG-22: RS.75.3307 (DIRECT - IDCW)</t>
  </si>
  <si>
    <t>NAV AS ON 31-AUG-22: RS.384.7205 (DIRECT - GROWTH)</t>
  </si>
  <si>
    <t>NAV AS ON 28-FEB-22: RS.49.7357 (REGULAR - IDCW)</t>
  </si>
  <si>
    <t>NAV AS ON 28-FEB-22: RS.308.3217 (REGULAR - GROWTH)</t>
  </si>
  <si>
    <t>NAV AS ON 28-FEB-22: RS.66.3242 (DIRECT - IDCW)</t>
  </si>
  <si>
    <t>NAV AS ON 28-FEB-22: RS.338.6938 (DIRECT - GROWTH)</t>
  </si>
  <si>
    <t>INE513A01022</t>
  </si>
  <si>
    <t>INE325A01013</t>
  </si>
  <si>
    <t>INE484J01027</t>
  </si>
  <si>
    <t>INE177A01018</t>
  </si>
  <si>
    <t>INE195J01029</t>
  </si>
  <si>
    <t>INE540H01012</t>
  </si>
  <si>
    <t>INE257A01026</t>
  </si>
  <si>
    <t>INE877F01012</t>
  </si>
  <si>
    <t>INE121J01017</t>
  </si>
  <si>
    <t>INE510A01028</t>
  </si>
  <si>
    <t>NAV AS ON 31-AUG-22: RS.48.2993 (REGULAR - IDCW)</t>
  </si>
  <si>
    <t>NAV AS ON 31-AUG-22: RS.101.8553 (REGULAR - GROWTH)</t>
  </si>
  <si>
    <t>NAV AS ON 31-AUG-22: RS.56.4962 (DIRECT - IDCW)</t>
  </si>
  <si>
    <t>NAV AS ON 31-AUG-22: RS.107.8147 (DIRECT - GROWTH)</t>
  </si>
  <si>
    <t>NAV AS ON 28-FEB-22: RS.41.8963 (REGULAR - IDCW)</t>
  </si>
  <si>
    <t>NAV AS ON 28-FEB-22: RS.88.3307 (REGULAR - GROWTH)</t>
  </si>
  <si>
    <t>NAV AS ON 28-FEB-22: RS.48.7659 (DIRECT - IDCW)</t>
  </si>
  <si>
    <t>NAV AS ON 28-FEB-22: RS.93.0667 (DIRECT - GROWTH)</t>
  </si>
  <si>
    <t>INE878B01027</t>
  </si>
  <si>
    <t>INE312H01016</t>
  </si>
  <si>
    <t>INE371A01025</t>
  </si>
  <si>
    <t>INE406M01024</t>
  </si>
  <si>
    <t>SYRMA SGS TECHNOLOGY LTD</t>
  </si>
  <si>
    <t>INE0DYJ01015</t>
  </si>
  <si>
    <t>INE930H01031</t>
  </si>
  <si>
    <t>INE192B01031</t>
  </si>
  <si>
    <t>NAV AS ON 31-AUG-22: RS.73.4692 (REGULAR - IDCW)</t>
  </si>
  <si>
    <t>NAV AS ON 31-AUG-22: RS.152.7214 (DIRECT - IDCW)</t>
  </si>
  <si>
    <t>NAV AS ON 31-AUG-22: RS.28.9891 (REGULAR - GROWTH)</t>
  </si>
  <si>
    <t>NAV AS ON 31-AUG-22: RS.32.1135 (DIRECT - GROWTH)</t>
  </si>
  <si>
    <t>NAV AS ON 28-FEB-22: RS.73.6833 (REGULAR - IDCW)</t>
  </si>
  <si>
    <t>NAV AS ON 28-FEB-22: RS.146.3901 (DIRECT - IDCW)</t>
  </si>
  <si>
    <t>NAV AS ON 28-FEB-22: RS.26.9276 (REGULAR - GROWTH)</t>
  </si>
  <si>
    <t>NAV AS ON 28-FEB-22: RS.29.6432 (DIRECT - GROWTH)</t>
  </si>
  <si>
    <t>INE406A01037</t>
  </si>
  <si>
    <t>INE258B01022</t>
  </si>
  <si>
    <t>INE873D01024</t>
  </si>
  <si>
    <t>INE967H01017</t>
  </si>
  <si>
    <t>INE358A01014</t>
  </si>
  <si>
    <t>INE410P01011</t>
  </si>
  <si>
    <t>INE935A01035</t>
  </si>
  <si>
    <t>INE685A01028</t>
  </si>
  <si>
    <t>NAV AS ON 31-AUG-22: RS.16.2696 (REGULAR - IDCW)</t>
  </si>
  <si>
    <t>NAV AS ON 31-AUG-22: RS.16.2696 (REGULAR - GROWTH)</t>
  </si>
  <si>
    <t>NAV AS ON 31-AUG-22: RS.18.1301 (DIRECT - IDCW)</t>
  </si>
  <si>
    <t>NAV AS ON 31-AUG-22: RS.18.1301 (DIRECT - GROWTH)</t>
  </si>
  <si>
    <t>NAV AS ON 28-FEB-22: RS.16.3874 (REGULAR - IDCW)</t>
  </si>
  <si>
    <t>NAV AS ON 28-FEB-22: RS.16.3874 (REGULAR - GROWTH)</t>
  </si>
  <si>
    <t>NAV AS ON 28-FEB-22: RS.18.1237 (DIRECT - IDCW)</t>
  </si>
  <si>
    <t>NAV AS ON 28-FEB-22: RS.18.1237 (DIRECT - GROWTH)</t>
  </si>
  <si>
    <t>INE08ZM01014</t>
  </si>
  <si>
    <t>INE042A01014</t>
  </si>
  <si>
    <t>INE348B01021</t>
  </si>
  <si>
    <t>INE193E01025</t>
  </si>
  <si>
    <t>INE768C01010</t>
  </si>
  <si>
    <t>INE355A01028</t>
  </si>
  <si>
    <t>NAV AS ON 31-AUG-22: RS.25.7967 (REGULAR - IDCW)</t>
  </si>
  <si>
    <t>NAV AS ON 31-AUG-22: RS.27.9733 (REGULAR - GROWTH)</t>
  </si>
  <si>
    <t>NAV AS ON 31-AUG-22: RS.31.032 (DIRECT - IDCW)</t>
  </si>
  <si>
    <t>NAV AS ON 31-AUG-22: RS.31.032 (DIRECT - GROWTH)</t>
  </si>
  <si>
    <t>NAV AS ON 28-FEB-22: RS.23.0645 (REGULAR - IDCW)</t>
  </si>
  <si>
    <t>NAV AS ON 28-FEB-22: RS.25.0113 (REGULAR - GROWTH)</t>
  </si>
  <si>
    <t>NAV AS ON 28-FEB-22: RS.27.5637 (DIRECT - IDCW)</t>
  </si>
  <si>
    <t>NAV AS ON 28-FEB-22: RS.27.5637 (DIRECT - GROWTH)</t>
  </si>
  <si>
    <t>INF277K011T0</t>
  </si>
  <si>
    <t xml:space="preserve">GOI - 7.37% (16/04/2023) </t>
  </si>
  <si>
    <t>IN0020180025</t>
  </si>
  <si>
    <t>SDL GUJARAT  7.80% (27/12/2027)</t>
  </si>
  <si>
    <t>IN1520170151</t>
  </si>
  <si>
    <t>GOI - 7.54% (23/05/2036)</t>
  </si>
  <si>
    <t>IN0020220029</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</si>
  <si>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</si>
  <si>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</si>
  <si>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</si>
  <si>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</si>
  <si>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</si>
  <si>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</si>
  <si>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</si>
  <si>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</si>
  <si>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</si>
  <si>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</si>
  <si>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</si>
  <si>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</si>
  <si>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</si>
  <si>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</si>
  <si>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</si>
  <si>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</si>
  <si>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</si>
  <si>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</si>
  <si>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</si>
  <si>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INE020B08DU5</t>
  </si>
  <si>
    <t>** 09.05 % PUNJAB NATIONAL BANK - 10/11/2027</t>
  </si>
  <si>
    <t>CRISIL--AA+</t>
  </si>
  <si>
    <t>INE695A08063</t>
  </si>
  <si>
    <t>INE020B08DC3</t>
  </si>
  <si>
    <t>INE296A07RX9</t>
  </si>
  <si>
    <t>CARE-AA+</t>
  </si>
  <si>
    <t>INE081A08231</t>
  </si>
  <si>
    <t>IND-AAA</t>
  </si>
  <si>
    <t>INE213Y07018</t>
  </si>
  <si>
    <t>INE941D07158</t>
  </si>
  <si>
    <t>INE752E07OG5</t>
  </si>
  <si>
    <t>INE020B08CB7</t>
  </si>
  <si>
    <t>INE537P07398</t>
  </si>
  <si>
    <t>CRISIL-AA</t>
  </si>
  <si>
    <t>INE118D07179</t>
  </si>
  <si>
    <t>INE936D07166</t>
  </si>
  <si>
    <t>** 07.00 % H.P.C.L. - 14/08/2024</t>
  </si>
  <si>
    <t>INE094A08036</t>
  </si>
  <si>
    <t>INE941D07208</t>
  </si>
  <si>
    <t>INE053F08122</t>
  </si>
  <si>
    <t>** - SMALL INDUST DEVLOP BANK  OF INDIA - CD - 23/03/2023</t>
  </si>
  <si>
    <t>INE556F16952</t>
  </si>
  <si>
    <t>NAV AS ON 31-AUG-22: RS.315.3878 (REGULAR - GROWTH)</t>
  </si>
  <si>
    <t>NAV AS ON 31-AUG-22: RS.80.6114 (REGULAR - IDCW)</t>
  </si>
  <si>
    <t>NAV AS ON 31-AUG-22: RS.73.2266 (REGULAR - MONTHLY IDCW)</t>
  </si>
  <si>
    <t>NAV AS ON 31-AUG-22: RS.344.5131 (DIRECT - GROWTH)</t>
  </si>
  <si>
    <t>NAV AS ON 31-AUG-22: RS.91.6417 (DIRECT - IDCW)</t>
  </si>
  <si>
    <t>NAV AS ON 31-AUG-22: RS.82.6278 (DIRECT - MONTHLY IDCW)</t>
  </si>
  <si>
    <t>NAV AS ON 28-FEB-22: RS.291.9808 (REGULAR - GROWTH)</t>
  </si>
  <si>
    <t>NAV AS ON 28-FEB-22: RS.80.5531 (REGULAR - IDCW)</t>
  </si>
  <si>
    <t>NAV AS ON 28-FEB-22: RS.69.5476 (REGULAR - MONTHLY IDCW)</t>
  </si>
  <si>
    <t>NAV AS ON 28-FEB-22: RS.317.4157 (DIRECT - GROWTH)</t>
  </si>
  <si>
    <t>NAV AS ON 28-FEB-22: RS.90.3358 (DIRECT - IDCW)</t>
  </si>
  <si>
    <t>NAV AS ON 28-FEB-22: RS.77.8808 (DIRECT - MONTHLY IDCW)</t>
  </si>
  <si>
    <t>INE176A01028</t>
  </si>
  <si>
    <t>NAV AS ON 31-AUG-22: RS.15.1963 (REGULAR - IDCW)</t>
  </si>
  <si>
    <t>NAV AS ON 31-AUG-22: RS.15.1962 (REGULAR - GROWTH)</t>
  </si>
  <si>
    <t>NAV AS ON 31-AUG-22: RS.15.9815 (DIRECT - IDCW)</t>
  </si>
  <si>
    <t>NAV AS ON 31-AUG-22: RS.15.9815 (DIRECT - GROWTH)</t>
  </si>
  <si>
    <t>NAV AS ON 28-FEB-22: RS.14.4984 (REGULAR - IDCW)</t>
  </si>
  <si>
    <t>NAV AS ON 28-FEB-22: RS.14.4984 (REGULAR - GROWTH)</t>
  </si>
  <si>
    <t>NAV AS ON 28-FEB-22: RS.15.1157 (DIRECT - IDCW)</t>
  </si>
  <si>
    <t>NAV AS ON 28-FEB-22: RS.15.1157 (DIRECT - GROWTH)</t>
  </si>
  <si>
    <t>INE171Z01018</t>
  </si>
  <si>
    <t>NAV AS ON 31-AUG-22: RS.15.9591 (REGULAR - IDCW)</t>
  </si>
  <si>
    <t>NAV AS ON 31-AUG-22: RS.15.9591 (REGULAR - GROWTH)</t>
  </si>
  <si>
    <t>NAV AS ON 31-AUG-22: RS.17.0719 (DIRECT - IDCW)</t>
  </si>
  <si>
    <t>NAV AS ON 31-AUG-22: RS.17.0719 (DIRECT - GROWTH)</t>
  </si>
  <si>
    <t>NAV AS ON 28-FEB-22: RS.15.0339 (REGULAR - IDCW)</t>
  </si>
  <si>
    <t>NAV AS ON 28-FEB-22: RS.15.0339 (REGULAR - GROWTH)</t>
  </si>
  <si>
    <t>NAV AS ON 28-FEB-22: RS.15.9706 (DIRECT - IDCW)</t>
  </si>
  <si>
    <t>NAV AS ON 28-FEB-22: RS.15.9706 (DIRECT - GROWTH)</t>
  </si>
  <si>
    <t>INE120A01034</t>
  </si>
  <si>
    <t>INE04I401011</t>
  </si>
  <si>
    <t>INE182A01018</t>
  </si>
  <si>
    <t>INE139A01034</t>
  </si>
  <si>
    <t>RELAXO FOOTWEARS LTD</t>
  </si>
  <si>
    <t>INE131B01039</t>
  </si>
  <si>
    <t>INE787D01026</t>
  </si>
  <si>
    <t>NAV AS ON 31-AUG-22: RS.279.931 (REGULAR - GROWTH)</t>
  </si>
  <si>
    <t>NAV AS ON 31-AUG-22: RS.114.1408 (REGULAR - IDCW)</t>
  </si>
  <si>
    <t>NAV AS ON 31-AUG-22: RS.308.4323 (DIRECT - GROWTH)</t>
  </si>
  <si>
    <t>NAV AS ON 31-AUG-22: RS.169.3132 (DIRECT - IDCW)</t>
  </si>
  <si>
    <t>NAV AS ON 28-FEB-22: RS.270.4686 (REGULAR - GROWTH)</t>
  </si>
  <si>
    <t>NAV AS ON 28-FEB-22: RS.110.311 (REGULAR - IDCW)</t>
  </si>
  <si>
    <t>NAV AS ON 28-FEB-22: RS.296.1253 (DIRECT - GROWTH)</t>
  </si>
  <si>
    <t>NAV AS ON 28-FEB-22: RS.162.5655 (DIRECT - IDCW)</t>
  </si>
  <si>
    <t>INE100A01010</t>
  </si>
  <si>
    <t>INE414G01012</t>
  </si>
  <si>
    <t>INF277K01QR4</t>
  </si>
  <si>
    <t>INF277K01PR6</t>
  </si>
  <si>
    <t>GOI - 5.74% (15/11/2026)</t>
  </si>
  <si>
    <t>IN0020210186</t>
  </si>
  <si>
    <t>GOI -  8.13% (21/09/2022)</t>
  </si>
  <si>
    <t>IN0020070051</t>
  </si>
  <si>
    <t>GOI - 6.84% (19/12/2022)</t>
  </si>
  <si>
    <t>IN0020160050</t>
  </si>
  <si>
    <t>NAV AS ON 31-AUG-22: RS.15.0403 (REGULAR - MONTHLY IDCW)</t>
  </si>
  <si>
    <t>NAV AS ON 31-AUG-22: RS.41.9469 (REGULAR - GROWTH)</t>
  </si>
  <si>
    <t>NAV AS ON 31-AUG-22: RS.20.0973 (REGULAR - PERIODIC IDCW)</t>
  </si>
  <si>
    <t>NAV AS ON 31-AUG-22: RS.17.6951 (DIRECT - MONTHLY IDCW)</t>
  </si>
  <si>
    <t>NAV AS ON 31-AUG-22: RS.46.3032 (DIRECT - GROWTH)</t>
  </si>
  <si>
    <t>NAV AS ON 31-AUG-22: RS.22.6265 (DIRECT - PERIODIC IDCW)</t>
  </si>
  <si>
    <t>NAV AS ON 28-FEB-22: RS.14.9628 (REGULAR - MONTHLY IDCW)</t>
  </si>
  <si>
    <t>NAV AS ON 28-FEB-22: RS.40.8847 (REGULAR - GROWTH)</t>
  </si>
  <si>
    <t>NAV AS ON 28-FEB-22: RS.19.5924 (REGULAR - PERIODIC IDCW)</t>
  </si>
  <si>
    <t>NAV AS ON 28-FEB-22: RS.17.4653 (DIRECT - MONTHLY IDCW)</t>
  </si>
  <si>
    <t>NAV AS ON 28-FEB-22: RS.44.9089 (DIRECT - GROWTH)</t>
  </si>
  <si>
    <t>NAV AS ON 28-FEB-22: RS.21.9473 (DIRECT - PERIODIC IDCW)</t>
  </si>
  <si>
    <t>INE763G01038</t>
  </si>
  <si>
    <t>INE424H01027</t>
  </si>
  <si>
    <t>INE149A01033</t>
  </si>
  <si>
    <t>INE438A01022</t>
  </si>
  <si>
    <t>NAV AS ON 31-AUG-22: RS.78.259 (REGULAR - IDCW TRIGGER B (10%))</t>
  </si>
  <si>
    <t>NAV AS ON 31-AUG-22: RS.206.0789 (REGULAR - GROWTH)</t>
  </si>
  <si>
    <t>NAV AS ON 31-AUG-22: RS.84.7305 (REGULAR - IDCW TRIGGER A (5%))</t>
  </si>
  <si>
    <t>NAV AS ON 31-AUG-22: RS.86.9165 (DIRECT - IDCW TRIGGER B (10%))</t>
  </si>
  <si>
    <t>NAV AS ON 31-AUG-22: RS.225.5715 (DIRECT - GROWTH)</t>
  </si>
  <si>
    <t>NAV AS ON 31-AUG-22: RS.91.5247 (DIRECT - IDCW TRIGGER A (5%))</t>
  </si>
  <si>
    <t>NAV AS ON 28-FEB-22: RS.71.1556 (REGULAR - IDCW TRIGGER B (10%))</t>
  </si>
  <si>
    <t>NAV AS ON 28-FEB-22: RS.187.3319 (REGULAR - GROWTH)</t>
  </si>
  <si>
    <t>NAV AS ON 28-FEB-22: RS.77.0366 (REGULAR - IDCW TRIGGER A (5%))</t>
  </si>
  <si>
    <t>NAV AS ON 28-FEB-22: RS.78.6 (DIRECT - IDCW TRIGGER B (10%))</t>
  </si>
  <si>
    <t>NAV AS ON 28-FEB-22: RS.203.9885 (DIRECT - GROWTH)</t>
  </si>
  <si>
    <t>NAV AS ON 28-FEB-22: RS.82.7665 (DIRECT - IDCW TRIGGER A (5%))</t>
  </si>
  <si>
    <t>INE129A01019</t>
  </si>
  <si>
    <t>INE736A01011</t>
  </si>
  <si>
    <t>INE745G01035</t>
  </si>
  <si>
    <t>INE121A01024</t>
  </si>
  <si>
    <t>INE010B01027</t>
  </si>
  <si>
    <t>NAV AS ON 31-AUG-22: RS.11.2654 (REGULAR - IDCW)</t>
  </si>
  <si>
    <t>NAV AS ON 31-AUG-22: RS.11.2654 (REGULAR - GROWTH)</t>
  </si>
  <si>
    <t>NAV AS ON 31-AUG-22: RS.11.5338 (DIRECT - IDCW)</t>
  </si>
  <si>
    <t>NAV AS ON 31-AUG-22: RS.11.5338 (DIRECT - GROWTH)</t>
  </si>
  <si>
    <t>NAV AS ON 28-FEB-22: RS.10.7932 (REGULAR - IDCW)</t>
  </si>
  <si>
    <t>NAV AS ON 28-FEB-22: RS.10.7932 (REGULAR - GROWTH)</t>
  </si>
  <si>
    <t>NAV AS ON 28-FEB-22: RS.10.9509 (DIRECT - IDCW)</t>
  </si>
  <si>
    <t>NAV AS ON 28-FEB-22: RS.10.9509 (DIRECT - GROWTH)</t>
  </si>
  <si>
    <t>INE684F01012</t>
  </si>
  <si>
    <t>INE0DD101019</t>
  </si>
  <si>
    <t>INE738I01010</t>
  </si>
  <si>
    <t>INE520A01027</t>
  </si>
  <si>
    <t>B) FOREIGN SECURITIES AND /OR OVERSEAS ETF(S)</t>
  </si>
  <si>
    <t>GLOBAL X CYBERSECURITY ETF (BUG)</t>
  </si>
  <si>
    <t>US37954Y3844</t>
  </si>
  <si>
    <t>AMAZON.COM INC.</t>
  </si>
  <si>
    <t>US0231351067</t>
  </si>
  <si>
    <t>COGNIZANT TECHNOLOGY SOLUTIONS CORPORATION  (CLASS A)</t>
  </si>
  <si>
    <t>US1924461023</t>
  </si>
  <si>
    <t>ACCENTURE PLC CLASS A</t>
  </si>
  <si>
    <t>IE00B4BNMY34</t>
  </si>
  <si>
    <t>ADOBE INC</t>
  </si>
  <si>
    <t>US00724F1012</t>
  </si>
  <si>
    <t>MICROSOFT CORPORATION (MSFT)</t>
  </si>
  <si>
    <t>US5949181045</t>
  </si>
  <si>
    <t>GLOBANT S.A</t>
  </si>
  <si>
    <t>LU0974299876</t>
  </si>
  <si>
    <t>ALPHABET INC. - CLASS A COMMON STOCK</t>
  </si>
  <si>
    <t>US02079K3059</t>
  </si>
  <si>
    <t>FOREIGN SECURITIES AND /OR OVERSEAS ETF(S) TOTAL</t>
  </si>
  <si>
    <t>(A) TREPS</t>
  </si>
  <si>
    <t>NAV AS ON 31-AUG-22: RS.31.395 (REGULAR - IDCW)</t>
  </si>
  <si>
    <t>NAV AS ON 31-AUG-22: RS.31.395 (REGULAR - GROWTH)</t>
  </si>
  <si>
    <t>NAV AS ON 31-AUG-22: RS.35.1372 (DIRECT - IDCW)</t>
  </si>
  <si>
    <t>NAV AS ON 31-AUG-22: RS.35.1372 (DIRECT - GROWTH)</t>
  </si>
  <si>
    <t>NAV AS ON 28-FEB-22: RS.35.7773 (REGULAR - IDCW)</t>
  </si>
  <si>
    <t>NAV AS ON 28-FEB-22: RS.35.7773 (REGULAR - GROWTH)</t>
  </si>
  <si>
    <t>NAV AS ON 28-FEB-22: RS.39.7054 (DIRECT - IDCW)</t>
  </si>
  <si>
    <t>NAV AS ON 28-FEB-22: RS.39.7054 (DIRECT - GROWTH)</t>
  </si>
  <si>
    <t>INE670K01029</t>
  </si>
  <si>
    <t>INE034A01011</t>
  </si>
  <si>
    <t>NAV AS ON 31-AUG-22: RS.11.0586 (REGULAR - IDCW)</t>
  </si>
  <si>
    <t>NAV AS ON 31-AUG-22: RS.11.0587 (REGULAR - GROWTH)</t>
  </si>
  <si>
    <t>NAV AS ON 31-AUG-22: RS.11.2649 (DIRECT - IDCW)</t>
  </si>
  <si>
    <t>NAV AS ON 31-AUG-22: RS.11.2648 (DIRECT - GROWTH)</t>
  </si>
  <si>
    <t>NAV AS ON 28-FEB-22: RS.10.3243 (REGULAR - IDCW)</t>
  </si>
  <si>
    <t>NAV AS ON 28-FEB-22: RS.10.3243 (REGULAR - GROWTH)</t>
  </si>
  <si>
    <t>NAV AS ON 28-FEB-22: RS.10.4274 (DIRECT - IDCW)</t>
  </si>
  <si>
    <t>NAV AS ON 28-FEB-22: RS.10.4274 (DIRECT - GROWTH)</t>
  </si>
  <si>
    <t>INE466L01020</t>
  </si>
  <si>
    <t>INE063P01018</t>
  </si>
  <si>
    <t>NAV AS ON 31-AUG-22: RS.24.1511 (REGULAR - IDCW)</t>
  </si>
  <si>
    <t>NAV AS ON 31-AUG-22: RS.26.25 (REGULAR - GROWTH)</t>
  </si>
  <si>
    <t>NAV AS ON 31-AUG-22: RS.29.2663 (DIRECT - IDCW)</t>
  </si>
  <si>
    <t>NAV AS ON 31-AUG-22: RS.29.2663 (DIRECT - GROWTH)</t>
  </si>
  <si>
    <t>NAV AS ON 28-FEB-22: RS.22.1116 (REGULAR - IDCW)</t>
  </si>
  <si>
    <t>NAV AS ON 28-FEB-22: RS.24.0321 (REGULAR - GROWTH)</t>
  </si>
  <si>
    <t>NAV AS ON 28-FEB-22: RS.26.5684 (DIRECT - IDCW)</t>
  </si>
  <si>
    <t>NAV AS ON 28-FEB-22: RS.26.5684 (DIRECT - GROWTH)</t>
  </si>
  <si>
    <t>INE053A01029</t>
  </si>
  <si>
    <t>INE114A01011</t>
  </si>
  <si>
    <t>INE722A01011</t>
  </si>
  <si>
    <t>INE721A01013</t>
  </si>
  <si>
    <t>CANARA BANK^</t>
  </si>
  <si>
    <t>GOI - 6.69% (27/06/2024)</t>
  </si>
  <si>
    <t>IN0020220052</t>
  </si>
  <si>
    <t>SDL MADHYA PRADESH 6.69% (17/03/2025)</t>
  </si>
  <si>
    <t>IN2120200273</t>
  </si>
  <si>
    <t>GOI - 5.15% (09/11/2025)</t>
  </si>
  <si>
    <t>IN0020200278</t>
  </si>
  <si>
    <t>IN0020200260</t>
  </si>
  <si>
    <t>GOI - 5.22% (15/06/2025)</t>
  </si>
  <si>
    <t>IN0020200112</t>
  </si>
  <si>
    <t>SDL MAHARASHTRA 9.38% (23/04/2024)</t>
  </si>
  <si>
    <t>IN2220140015</t>
  </si>
  <si>
    <t>SDL MAHARASHTRA 9.39% (20/11/2023)</t>
  </si>
  <si>
    <t>IN2220130123</t>
  </si>
  <si>
    <t>SDL MAHARASHTRA 8.62% (20/02/2023)</t>
  </si>
  <si>
    <t>IN2220120108</t>
  </si>
  <si>
    <t>SDL MAHARASHTRA 9.36% (06/11/2023)</t>
  </si>
  <si>
    <t>IN2220130115</t>
  </si>
  <si>
    <t>SDL ANDHRA PRADESH 9.55% (11/09/2023)</t>
  </si>
  <si>
    <t>IN1020130069</t>
  </si>
  <si>
    <t>IN0020160035</t>
  </si>
  <si>
    <t>INE001A07TL4</t>
  </si>
  <si>
    <t>** 07.40 % NABARD - 30/01/2026</t>
  </si>
  <si>
    <t>INE261F08DO9</t>
  </si>
  <si>
    <t>** 07.20 % EXIM - 05/06/2025</t>
  </si>
  <si>
    <t>INE514E08FY8</t>
  </si>
  <si>
    <t>** 07.15 % SMALL INDUST DEVLOP BANK  OF INDIA - 02/06/2025</t>
  </si>
  <si>
    <t>INE556F08JY8</t>
  </si>
  <si>
    <t>INE115A07PZ0</t>
  </si>
  <si>
    <t>INE020B08DJ8</t>
  </si>
  <si>
    <t>** 05.70 % NABARD - 31/07/2025</t>
  </si>
  <si>
    <t>INE261F08DK7</t>
  </si>
  <si>
    <t>INE118D07195</t>
  </si>
  <si>
    <t>** 08.20 % POWER FINANCE CORPORATION - 10/03/2025</t>
  </si>
  <si>
    <t>INE134E08GY3</t>
  </si>
  <si>
    <t>INE001A07RV7</t>
  </si>
  <si>
    <t>INE242A08445</t>
  </si>
  <si>
    <t>INE115A07PW7</t>
  </si>
  <si>
    <t>INE115A07OQ2</t>
  </si>
  <si>
    <t>INE020B08CT9</t>
  </si>
  <si>
    <t>** 06.83 % POWER FINANCE CORPORATION - 24/04/2023</t>
  </si>
  <si>
    <t>INE134E08KO6</t>
  </si>
  <si>
    <t>INE377Y07318</t>
  </si>
  <si>
    <t>INE020B08CK8</t>
  </si>
  <si>
    <t>** 05.00 % NABARD - 11/03/2024</t>
  </si>
  <si>
    <t>INE261F08CY0</t>
  </si>
  <si>
    <t>** 05.40 % EXIM - 31/03/2025</t>
  </si>
  <si>
    <t>INE514E08FX0</t>
  </si>
  <si>
    <t>** 05.14 % NABARD - 31/01/2024</t>
  </si>
  <si>
    <t>INE261F08CK9</t>
  </si>
  <si>
    <t>INE756I07EA1</t>
  </si>
  <si>
    <t>INE306N07KK1</t>
  </si>
  <si>
    <t>** POWER FINANCE CORPORATION - 02/08/2024 - FRB</t>
  </si>
  <si>
    <t>INE134E08LJ4</t>
  </si>
  <si>
    <t>INE296A07QH4</t>
  </si>
  <si>
    <t>** 06.80 % H.P.C.L. - 15/12/2022</t>
  </si>
  <si>
    <t>INE094A08044</t>
  </si>
  <si>
    <t>INE306N07ME0</t>
  </si>
  <si>
    <t>INE001A07SR3</t>
  </si>
  <si>
    <t>** 07.04 % POWER FINANCE CORPORATION - 14/04/2023</t>
  </si>
  <si>
    <t>INE134E08KJ6</t>
  </si>
  <si>
    <t>** 06.50 % NABARD - 17/04/2023</t>
  </si>
  <si>
    <t>INE261F08CD4</t>
  </si>
  <si>
    <t>** 08.60 % POWER FINANCE CORPORATION - 07/08/2024</t>
  </si>
  <si>
    <t>INE134E08BP2</t>
  </si>
  <si>
    <t>INE020B08CC5</t>
  </si>
  <si>
    <t>** 06.98 % NABARD - 19/09/2022</t>
  </si>
  <si>
    <t>INE261F08BO3</t>
  </si>
  <si>
    <t>INE848E07BA1</t>
  </si>
  <si>
    <t>INE121A07PW5</t>
  </si>
  <si>
    <t>** 05.32 % NATIONAL HOUSING BANK - 01/09/2023</t>
  </si>
  <si>
    <t>INE557F08FK3</t>
  </si>
  <si>
    <t>INE020B08DR1</t>
  </si>
  <si>
    <t>INE020B08930</t>
  </si>
  <si>
    <t>INE775A08048</t>
  </si>
  <si>
    <t>INE969M07010</t>
  </si>
  <si>
    <t>** 07.35 % POWER FINANCE CORPORATION - 22/11/2022</t>
  </si>
  <si>
    <t>INE134E08JF6</t>
  </si>
  <si>
    <t>NAV AS ON 31-AUG-22: RS.15.0682 (REGULAR - IDCW)</t>
  </si>
  <si>
    <t>NAV AS ON 31-AUG-22: RS.15.0682 (REGULAR - GROWTH)</t>
  </si>
  <si>
    <t>NAV AS ON 31-AUG-22: RS.16.0359 (DIRECT - IDCW)</t>
  </si>
  <si>
    <t>NAV AS ON 31-AUG-22: RS.16.0359 (DIRECT - GROWTH)</t>
  </si>
  <si>
    <t>NAV AS ON 28-FEB-22: RS.14.3744 (REGULAR - IDCW)</t>
  </si>
  <si>
    <t>NAV AS ON 28-FEB-22: RS.14.3744 (REGULAR - GROWTH)</t>
  </si>
  <si>
    <t>NAV AS ON 28-FEB-22: RS.15.1767 (DIRECT - IDCW)</t>
  </si>
  <si>
    <t>NAV AS ON 28-FEB-22: RS.15.1767 (DIRECT - GROWTH)</t>
  </si>
  <si>
    <t>Metals &amp; Minerals Trading</t>
  </si>
  <si>
    <t>INE423A01024</t>
  </si>
  <si>
    <t>INE022Q01020</t>
  </si>
  <si>
    <t>INE115A01026</t>
  </si>
  <si>
    <t>PUNJAB NATIONAL BANK</t>
  </si>
  <si>
    <t>INE160A01022</t>
  </si>
  <si>
    <t>INE646L01027</t>
  </si>
  <si>
    <t>INE148I01020</t>
  </si>
  <si>
    <t>INE113A01013</t>
  </si>
  <si>
    <t>INE134E01011</t>
  </si>
  <si>
    <t>INE002S01010</t>
  </si>
  <si>
    <t>INE498L01015</t>
  </si>
  <si>
    <t>INE124G01033</t>
  </si>
  <si>
    <t>INE463A01038</t>
  </si>
  <si>
    <t>INE020B01018</t>
  </si>
  <si>
    <t>INE775A01035</t>
  </si>
  <si>
    <t>INE769A01020</t>
  </si>
  <si>
    <t>INE522D01027</t>
  </si>
  <si>
    <t>INE949L01017</t>
  </si>
  <si>
    <t>INE885A01032</t>
  </si>
  <si>
    <t>INE302A01020</t>
  </si>
  <si>
    <t>INE776C01039</t>
  </si>
  <si>
    <t>INE119A01028</t>
  </si>
  <si>
    <t>INE112L01020</t>
  </si>
  <si>
    <t>INE093I01010</t>
  </si>
  <si>
    <t>INE383A01012</t>
  </si>
  <si>
    <t>INE318A01026</t>
  </si>
  <si>
    <t>INE111A01025</t>
  </si>
  <si>
    <t>INE947Q01028</t>
  </si>
  <si>
    <t>BANK OF BARODA^</t>
  </si>
  <si>
    <t>OIL &amp; NATURAL GAS CO.^</t>
  </si>
  <si>
    <t>STATE BANK OF INDIA^</t>
  </si>
  <si>
    <t>PUNJAB NATIONAL BANK^</t>
  </si>
  <si>
    <t>INF277K01YE6</t>
  </si>
  <si>
    <t>INF277K01OK4</t>
  </si>
  <si>
    <t>IN0020200211</t>
  </si>
  <si>
    <t>IN0020130061</t>
  </si>
  <si>
    <t>GOI - 4.26% (17/05/2023)</t>
  </si>
  <si>
    <t>IN0020210046</t>
  </si>
  <si>
    <t>IN0020030014</t>
  </si>
  <si>
    <t>(II) NON-CONVERTIBLE DEBENTURES/BONDS/ZCB</t>
  </si>
  <si>
    <t>INE115A07PC9</t>
  </si>
  <si>
    <t>INE296A07QN2</t>
  </si>
  <si>
    <t>INE001A07SQ5</t>
  </si>
  <si>
    <t>INE001A07SU7</t>
  </si>
  <si>
    <t>** 05.23 % NABARD - 31/01/2025</t>
  </si>
  <si>
    <t>INE261F08DI1</t>
  </si>
  <si>
    <t>INE941D07133</t>
  </si>
  <si>
    <t>INE040A16DC6</t>
  </si>
  <si>
    <t>NAV AS ON 31-AUG-22: RS.11.3318 (REGULAR - MONTHLY IDCW)</t>
  </si>
  <si>
    <t>NAV AS ON 31-AUG-22: RS.11.8543 (REGULAR - GROWTH)</t>
  </si>
  <si>
    <t>NAV AS ON 31-AUG-22: RS.11.6894 (DIRECT - MONTHLY IDCW)</t>
  </si>
  <si>
    <t>NAV AS ON 31-AUG-22: RS.12.1946 (DIRECT - GROWTH)</t>
  </si>
  <si>
    <t>NAV AS ON 28-FEB-22: RS.11.1697 (REGULAR - MONTHLY IDCW)</t>
  </si>
  <si>
    <t>NAV AS ON 28-FEB-22: RS.11.6839 (REGULAR - GROWTH)</t>
  </si>
  <si>
    <t>NAV AS ON 28-FEB-22: RS.11.476 (DIRECT - MONTHLY IDCW)</t>
  </si>
  <si>
    <t>NAV AS ON 28-FEB-22: RS.11.9715 (DIRECT - GROWTH)</t>
  </si>
  <si>
    <t>MUTUAL FUND &amp; MUTUAL FUND RELATED TOTAL</t>
  </si>
  <si>
    <t>EQUITY RELATED</t>
  </si>
  <si>
    <t>OTHERS - INVITS</t>
  </si>
  <si>
    <t>INVITS</t>
  </si>
  <si>
    <t>OTHERS TOTAL</t>
  </si>
  <si>
    <t>EQUITY &amp; OTHERS RELATED TOTAL</t>
  </si>
  <si>
    <t>C) MUTUAL FUND UNITS</t>
  </si>
  <si>
    <t>D) REPO</t>
  </si>
  <si>
    <t>BNK2FNSESEP2022FUT</t>
  </si>
  <si>
    <t>(An open ended retirement solution oriented scheme having a lock-in of 5 years or till retirement age (whichever is earlier))</t>
  </si>
  <si>
    <t>This product is suitable for investors who are seeking*:</t>
  </si>
  <si>
    <t>TRSF-CONSERVATIVE PLAN: • Long Term Capital Appreciation &amp; Current Income. • A debt oriented (between 70%-100%) savings scheme which provides tool for retirement planning to individual investors</t>
  </si>
  <si>
    <t>Scheme Risk-O-Meter</t>
  </si>
  <si>
    <t>Benchmark Risk-O-Meter</t>
  </si>
  <si>
    <t>ICICI BANK LTD</t>
  </si>
  <si>
    <t>HDFC BANK LTD</t>
  </si>
  <si>
    <t>RELIANCE INDUSTRIES LTD</t>
  </si>
  <si>
    <t>ITC LTD</t>
  </si>
  <si>
    <t>SBI CARDS AND PAYMENT SERVICES LTD</t>
  </si>
  <si>
    <t>TITAN COMPANY LTD</t>
  </si>
  <si>
    <t>INFOSYS LTD</t>
  </si>
  <si>
    <t>JUBILANT FOODWORKS LTD</t>
  </si>
  <si>
    <t>HOUSING DEVELOPMENT FINANCE CORPORATION LTD</t>
  </si>
  <si>
    <t>RADICO KHAITAN LTD</t>
  </si>
  <si>
    <t>TATA CONSULTANCY SERVICES LTD</t>
  </si>
  <si>
    <t>CERA SANITARYWARE LTD</t>
  </si>
  <si>
    <t>KOTAK MAHINDRA BANK LTD</t>
  </si>
  <si>
    <t>AXIS BANK LTD</t>
  </si>
  <si>
    <t>POLYCAB INDIA LTD</t>
  </si>
  <si>
    <t>AMBUJA CEMENTS LTD</t>
  </si>
  <si>
    <t>BHARAT ELECTRONICS LTD</t>
  </si>
  <si>
    <t>TATA CONSUMER PRODUCTS LTD</t>
  </si>
  <si>
    <t>ASIAN PAINTS (INDIA) LTD</t>
  </si>
  <si>
    <t>HAVELLS INDIA LTD</t>
  </si>
  <si>
    <t>EICHER MOTORS LTD</t>
  </si>
  <si>
    <t>3M INDIA LTD</t>
  </si>
  <si>
    <t>DIXON TECHNOLOGIES (INDIA) LTD</t>
  </si>
  <si>
    <t>UNITED SPIRITS LTD</t>
  </si>
  <si>
    <t>HERO MOTOCORP LTD</t>
  </si>
  <si>
    <t>KAJARIA CERAMICS LTD</t>
  </si>
  <si>
    <t>ORACLE FINANCIALS SERVICES SOFT LTD</t>
  </si>
  <si>
    <t>METRO BRANDS LTD</t>
  </si>
  <si>
    <t>SBI LIFE INSURANCE COMPANY LTD</t>
  </si>
  <si>
    <t>HDFC LIFE INSURANCE CO. LTD</t>
  </si>
  <si>
    <t>HCL TECHNOLOGIES LTD</t>
  </si>
  <si>
    <t>INFO EDGE (INDIA) LTD</t>
  </si>
  <si>
    <t>ICICI PRUDENTIAL LIFE INSURANCE COMPANY LTD</t>
  </si>
  <si>
    <t>BAJAJ AUTO LTD</t>
  </si>
  <si>
    <t>INDRAPRASTHA GAS LTD</t>
  </si>
  <si>
    <t>ACC LTD</t>
  </si>
  <si>
    <t>MATRIMONY.COM LTD</t>
  </si>
  <si>
    <t>APOLLO HOSPITALS ENTERPRISE LTD</t>
  </si>
  <si>
    <t>HDFC ASSET MANAGEMENT COMPANY LTD</t>
  </si>
  <si>
    <t>SUPREME INDUSTRIES LTD</t>
  </si>
  <si>
    <t>HITACHI ENERGY INDIA LTD</t>
  </si>
  <si>
    <t>VOLTAS LTD</t>
  </si>
  <si>
    <t>CRAFTSMAN AUTOMATION LTD</t>
  </si>
  <si>
    <t>PROCTER &amp; GAMBLE HEALTH LTD</t>
  </si>
  <si>
    <t>UTI ASSET MANAGEMENT COMPANY LTD</t>
  </si>
  <si>
    <t>KIRLOSKAR PNEUMATIC COMPANY LTD</t>
  </si>
  <si>
    <t>GOI 8.24% 15/02/2027</t>
  </si>
  <si>
    <t>IN0020060078</t>
  </si>
  <si>
    <t>GOI -  8.20% (24/09/2025)</t>
  </si>
  <si>
    <t>IN0020120047</t>
  </si>
  <si>
    <t>SDL MAHARASHTRA 8.44% (26/11/2024)</t>
  </si>
  <si>
    <t>IN2220140155</t>
  </si>
  <si>
    <t>** 05.70 % BAJAJ HOUSING FINANCE LTD - 10/06/2024</t>
  </si>
  <si>
    <t>** 06.40 % JAMNAGAR UTILITIES &amp; POWER PVT. LTD - 29/09/2026</t>
  </si>
  <si>
    <t>** VARANASI SANGAM EXPRESSWAY PVT. LTD - 29/12/2034 - FRB</t>
  </si>
  <si>
    <t>TOTAL BELOW INVESTMENT GRADE OR DEFAULT PROVIDED FOR</t>
  </si>
  <si>
    <t>TOTAL OUTSTANDING EXPOSURE IN DERIVATIVE INSTRUMENTS</t>
  </si>
  <si>
    <t>NAV AS ON 31-AUG-22: RS.25.0118 (REGULAR - GROWTH)</t>
  </si>
  <si>
    <t>NAV AS ON 31-AUG-22: RS.28.3018 (DIRECT - GROWTH)</t>
  </si>
  <si>
    <t>NAV AS ON 28-FEB-22: RS.24.4979 (REGULAR - GROWTH)</t>
  </si>
  <si>
    <t>NAV AS ON 28-FEB-22: RS.27.5581 (DIRECT - GROWTH)</t>
  </si>
  <si>
    <t>AVERAGE MATURITY :   2.40 YEARS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</si>
  <si>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</si>
  <si>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</si>
  <si>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</si>
  <si>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</si>
  <si>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</si>
  <si>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</si>
  <si>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</si>
  <si>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</si>
  <si>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</si>
  <si>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</si>
  <si>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</si>
  <si>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</si>
  <si>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</si>
  <si>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</si>
  <si>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</si>
  <si>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GUJARAT  6.68% (23/11/2022)</t>
  </si>
  <si>
    <t>IN1520160145</t>
  </si>
  <si>
    <t>SDL TAMILNADU 8.89% (05/12/2022)</t>
  </si>
  <si>
    <t>IN3120120115</t>
  </si>
  <si>
    <t>SDL ANDHRA PRADESH 8.91% (05/12/2022)</t>
  </si>
  <si>
    <t>IN1020120169</t>
  </si>
  <si>
    <t>SDL BIHAR 8.97% (21/11/2022)</t>
  </si>
  <si>
    <t>IN1320120034</t>
  </si>
  <si>
    <t>SDL ANDHRA PRADESH 8.59% (23/01/2023)</t>
  </si>
  <si>
    <t>IN1020120177</t>
  </si>
  <si>
    <t>SDL MAHARASHTRA 8.90% (20/09/2022)</t>
  </si>
  <si>
    <t>IN2220120033</t>
  </si>
  <si>
    <t>SDL GUJARAT 8.58% (23/01/2023)</t>
  </si>
  <si>
    <t>IN1520120131</t>
  </si>
  <si>
    <t>SDL KARNATAKA 8.90% (19/12/2022)</t>
  </si>
  <si>
    <t>IN1920120079</t>
  </si>
  <si>
    <t>SDL MAHARASHTRA 8.90% (19/12/2022)</t>
  </si>
  <si>
    <t>IN2220120074</t>
  </si>
  <si>
    <t>SDL KERALA 8.93% (19/12/2022)</t>
  </si>
  <si>
    <t>IN2020120076</t>
  </si>
  <si>
    <t>SDL MADHYA PRADESH 8.60% (23/01/2023)</t>
  </si>
  <si>
    <t>IN2120120026</t>
  </si>
  <si>
    <t>SDL KARNATAKA 7.97% (05/12/2022)</t>
  </si>
  <si>
    <t>IN1920180099</t>
  </si>
  <si>
    <t>SDL ANDHRA PRADESH 8.89% (20/09/2022)</t>
  </si>
  <si>
    <t>IN1020120110</t>
  </si>
  <si>
    <t>SDL KARNATAKA 8.62% (20/02/2023)</t>
  </si>
  <si>
    <t>IN1920120087</t>
  </si>
  <si>
    <t>SDL GUJARAT  8.89% (19/12/2022)</t>
  </si>
  <si>
    <t>IN1520120123</t>
  </si>
  <si>
    <t>SDL ANDHRA PRADESH 8.91% (05/09/2022)</t>
  </si>
  <si>
    <t>IN1020120102</t>
  </si>
  <si>
    <t>SDL MAHARASHTRA 8.63% (09/01/2023)</t>
  </si>
  <si>
    <t>IN2220120082</t>
  </si>
  <si>
    <t>SDL ANDHRA PRADESH 8.72% (06/02/2023)</t>
  </si>
  <si>
    <t>IN1020120185</t>
  </si>
  <si>
    <t>SDL PUNJAB  8.93% (05/09/2022)</t>
  </si>
  <si>
    <t>IN2820120094</t>
  </si>
  <si>
    <t>SDL HARYANA  8.94% (21/11/2022)</t>
  </si>
  <si>
    <t>IN1620120098</t>
  </si>
  <si>
    <t>SDL PUNJAB  8.86% (03/10/2022)</t>
  </si>
  <si>
    <t>IN2820120110</t>
  </si>
  <si>
    <t>SDL KERALA 8.60% (23/01/2023)</t>
  </si>
  <si>
    <t>IN2020120092</t>
  </si>
  <si>
    <t>** - BANK OF BARODA - CD - 10/04/2023</t>
  </si>
  <si>
    <t>IND-A1+</t>
  </si>
  <si>
    <t>INE028A16CV3</t>
  </si>
  <si>
    <t>** - HDFC BANK LTD - CD - 13/04/2023</t>
  </si>
  <si>
    <t>INE040A16DG7</t>
  </si>
  <si>
    <t>** - AXIS BANK LTD - CD - 16/01/2023</t>
  </si>
  <si>
    <t>INE238A166Z2</t>
  </si>
  <si>
    <t>** TREASURY BILL 182 DAYS (02/03/2023)</t>
  </si>
  <si>
    <t>IN002022Y229</t>
  </si>
  <si>
    <t>** - CANARA BANK - CD - 03/04/2023</t>
  </si>
  <si>
    <t>INE476A16TX4</t>
  </si>
  <si>
    <t>** - AXIS BANK LTD - CD - 14/02/2023</t>
  </si>
  <si>
    <t>INE238A169Z6</t>
  </si>
  <si>
    <t>** TREASURY BILL 364 DAYS (19/01/2023)</t>
  </si>
  <si>
    <t>IN002021Z442</t>
  </si>
  <si>
    <t>** - VEDANTA LTD - CP - 26/09/2022</t>
  </si>
  <si>
    <t>INE205A14WK3</t>
  </si>
  <si>
    <t>** - HDFC BANK LTD - CD - 13/12/2022</t>
  </si>
  <si>
    <t>INE040A16CO3</t>
  </si>
  <si>
    <t>** - INDUSIND BANK LTD - CD - 31/01/2023</t>
  </si>
  <si>
    <t>INE095A16O29</t>
  </si>
  <si>
    <t>** - BANK OF BARODA - CD - 14/02/2023</t>
  </si>
  <si>
    <t>INE028A16CO8</t>
  </si>
  <si>
    <t>** - CANARA BANK - CD - 10/03/2023</t>
  </si>
  <si>
    <t>INE476A16TR6</t>
  </si>
  <si>
    <t>** - SMALL INDUST DEVLOP BANK  OF INDIA - CP - 20/03/2023</t>
  </si>
  <si>
    <t>INE556F14II1</t>
  </si>
  <si>
    <t>** - TATA TELESERVICES LTD - CP - 21/11/2022</t>
  </si>
  <si>
    <t>INE037E14AD3</t>
  </si>
  <si>
    <t>** - HDFC LTD - CP - 20/01/2023</t>
  </si>
  <si>
    <t>INE001A14YK2</t>
  </si>
  <si>
    <t>** - TATA TELESERVICES LTD - CP - 24/02/2023 #</t>
  </si>
  <si>
    <t>INE037E14AG6</t>
  </si>
  <si>
    <t>** - LARSEN &amp; TOUBRO LTD - CP - 30/11/2022</t>
  </si>
  <si>
    <t>INE018A14IW4</t>
  </si>
  <si>
    <t>** - TATA TELESERVICES (MAHARASHTRA) LTD - CP - 14/12/2022</t>
  </si>
  <si>
    <t>INE517B14909</t>
  </si>
  <si>
    <t>** - TATA STEEL LTD - CP - 29/12/2022</t>
  </si>
  <si>
    <t>ICRA-A1+</t>
  </si>
  <si>
    <t>INE081A14DL6</t>
  </si>
  <si>
    <t>** - IDFC FIRST BANK LTD - CD - 10/01/2023</t>
  </si>
  <si>
    <t>INE092T16RH6</t>
  </si>
  <si>
    <t>** - CHOLAMANDALAM INVT &amp; FIN  CO LTD - CP - 03/02/2023</t>
  </si>
  <si>
    <t>INE121A14UE9</t>
  </si>
  <si>
    <t>** - CANARA BANK - CD - 21/03/2023</t>
  </si>
  <si>
    <t>INE476A16TT2</t>
  </si>
  <si>
    <t>** - TATA TELESERVICES (MAHARASHTRA) LTD - CP - 10/03/2023</t>
  </si>
  <si>
    <t>INE517B14883</t>
  </si>
  <si>
    <t>** TREASURY BILL 182 DAYS (08/12/2022)</t>
  </si>
  <si>
    <t>IN002022Y104</t>
  </si>
  <si>
    <t>** - IIFL WEALTH PRIME LTD - CP - 01/09/2022</t>
  </si>
  <si>
    <t>INE248U14KU5</t>
  </si>
  <si>
    <t>** - J.M. FINANCIAL PRODUCTS LTD - CP - 15/09/2022</t>
  </si>
  <si>
    <t>INE523H14Z07</t>
  </si>
  <si>
    <t>** - STANDARD CHARTERED CAPITAL LTD - CP - 18/10/2022</t>
  </si>
  <si>
    <t>INE403G14PK5</t>
  </si>
  <si>
    <t>** - IDFC FIRST BANK LTD - CD - 01/12/2022</t>
  </si>
  <si>
    <t>INE092T16SO0</t>
  </si>
  <si>
    <t>** - TATA STEEL LTD - CP - 09/12/2022</t>
  </si>
  <si>
    <t>INE081A14DG6</t>
  </si>
  <si>
    <t>** - HDFC BANK LTD - CD - 27/12/2022</t>
  </si>
  <si>
    <t>INE040A16CU0</t>
  </si>
  <si>
    <t>** - LIC HOUSING FINANCE LTD - CP - 25/01/2023</t>
  </si>
  <si>
    <t>INE115A14DO6</t>
  </si>
  <si>
    <t>** - DEUTSCHE INVESTMENT INDIA PVT LTD - CP - 07/02/2023</t>
  </si>
  <si>
    <t>INE144H14FC1</t>
  </si>
  <si>
    <t>** - TATA TELESERVICES (MAHARASHTRA) LTD - CP - 04/05/2023 #</t>
  </si>
  <si>
    <t>INE517B14891</t>
  </si>
  <si>
    <t>** - STANDARD CHARTERED CAPITAL LTD - CP - 12/05/2023</t>
  </si>
  <si>
    <t>INE403G14PW0</t>
  </si>
  <si>
    <t>** - EXIM - CD - 29/08/2023</t>
  </si>
  <si>
    <t>INE514E16CD2</t>
  </si>
  <si>
    <t>** - EXIM - CP - 06/01/2023</t>
  </si>
  <si>
    <t>INE514E14QN6</t>
  </si>
  <si>
    <t>** - SMALL INDUST DEVLOP BANK  OF INDIA - CD - 22/02/2023</t>
  </si>
  <si>
    <t>INE556F16937</t>
  </si>
  <si>
    <t>** - HSBC INVESTDIRECT FINANCIAL SERVICES (I) LTD - CP - 19/10/2022</t>
  </si>
  <si>
    <t>INE790I14BW6</t>
  </si>
  <si>
    <t>** TREASURY BILL 364 DAYS (16/02/2023)</t>
  </si>
  <si>
    <t>IN002021Z483</t>
  </si>
  <si>
    <t>** - IIFL WEALTH MANAGEMENT LTD - CP - 01/09/2022</t>
  </si>
  <si>
    <t>INE466L14AW9</t>
  </si>
  <si>
    <t>** - SHAREKHAN BNP PARIBAS FINANCIAL SERVICES PVT. LTD - CP - 22/09/2022</t>
  </si>
  <si>
    <t>INE550X14904</t>
  </si>
  <si>
    <t>** - KEC INTERNATIONAL LTD - CP - 23/09/2022</t>
  </si>
  <si>
    <t>INE389H14IA0</t>
  </si>
  <si>
    <t>** - HDFC BANK LTD - CD - 26/09/2022</t>
  </si>
  <si>
    <t>INE040A16CP0</t>
  </si>
  <si>
    <t>** - CAN FIN HOMES LTD - CP - 27/09/2022</t>
  </si>
  <si>
    <t>INE477A14BO4</t>
  </si>
  <si>
    <t>** - KEC INTERNATIONAL LTD - CP - 30/09/2022</t>
  </si>
  <si>
    <t>INE389H14HZ9</t>
  </si>
  <si>
    <t>** - CANARA BANK - CD - 08/12/2022</t>
  </si>
  <si>
    <t>INE476A16TG9</t>
  </si>
  <si>
    <t>** TREASURY BILL 182 DAYS (15/12/2022)</t>
  </si>
  <si>
    <t>IN002022Y112</t>
  </si>
  <si>
    <t>** TREASURY BILL 182 DAYS (22/12/2022)</t>
  </si>
  <si>
    <t>IN002022Y120</t>
  </si>
  <si>
    <t>** - TATA STEEL LTD - CP - 28/12/2022</t>
  </si>
  <si>
    <t>INE081A14DM4</t>
  </si>
  <si>
    <t>** - CANARA BANK - CD - 24/02/2023</t>
  </si>
  <si>
    <t>INE476A16TM7</t>
  </si>
  <si>
    <t>** - JM FINANCIAL SERVICES LTD - CP - 20/02/2023</t>
  </si>
  <si>
    <t>INE012I14NI9</t>
  </si>
  <si>
    <t>** - JM FINANCIAL SERVICES LTD - CP - 21/02/2023</t>
  </si>
  <si>
    <t>INE012I14NH1</t>
  </si>
  <si>
    <t>** - HDFC BANK LTD - CD - 15/05/2023</t>
  </si>
  <si>
    <t>INE040A16DF9</t>
  </si>
  <si>
    <t>** - KOTAK SECURITIES LTD - CP - 23/09/2022</t>
  </si>
  <si>
    <t>INE028E14JY9</t>
  </si>
  <si>
    <t>** - ICICI SECURITIES LTD - CP - 26/09/2022</t>
  </si>
  <si>
    <t>INE763G14MB8</t>
  </si>
  <si>
    <t>** - AXIS BANK LTD - CD - 08/12/2022</t>
  </si>
  <si>
    <t>INE238A167X5</t>
  </si>
  <si>
    <t>** - L&amp;T FINANCE LTD - CP - 05/06/2023</t>
  </si>
  <si>
    <t>INE027E14MY5</t>
  </si>
  <si>
    <t>(C) TREPS</t>
  </si>
  <si>
    <t># WITH INTEREST RATE SWAP POSITIONS</t>
  </si>
  <si>
    <t>NAV AS ON 31-AUG-22: RS.3848.4994 (REGULAR - GROWTH)</t>
  </si>
  <si>
    <t>NAV AS ON 31-AUG-22: RS.1114.6998 (REGULAR - DAILY IDCW)</t>
  </si>
  <si>
    <t>NAV AS ON 31-AUG-22: RS.3892.3884 (DIRECT - GROWTH)</t>
  </si>
  <si>
    <t>NAV AS ON 31-AUG-22: RS.1114.7073 (DIRECT - DAILY IDCW)</t>
  </si>
  <si>
    <t>NAV AS ON 28-FEB-22: RS.3769.4201 (REGULAR - GROWTH)</t>
  </si>
  <si>
    <t>NAV AS ON 28-FEB-22: RS.1114.52 (REGULAR - DAILY IDCW)</t>
  </si>
  <si>
    <t>NAV AS ON 28-FEB-22: RS.3807.6976 (DIRECT - GROWTH)</t>
  </si>
  <si>
    <t>NAV AS ON 28-FEB-22: RS.1114.52 (DIRECT - DAILY IDCW)</t>
  </si>
  <si>
    <t>DIVIDEND DECLARED: PLEASE REFER DIVIDEND HISTORY TABLE</t>
  </si>
  <si>
    <t>AVERAGE MATURITY :  4.82 MONTHS</t>
  </si>
  <si>
    <t>Hedging Position through Interest Rate Swaps as on 31st August 2022 is 1.20% of the net assets. (On Notional Value of IRS to Net Assets Basis)</t>
  </si>
  <si>
    <t>Hedging Positions through Interest Rate Swaps as on 31st August 2022</t>
  </si>
  <si>
    <t>Counter Parties to Interest Rate Swap</t>
  </si>
  <si>
    <t>Position</t>
  </si>
  <si>
    <t>Notional Value</t>
  </si>
  <si>
    <t>% To net assets</t>
  </si>
  <si>
    <t>ICICI Bank LTD - 27-Jan-2023</t>
  </si>
  <si>
    <t>Pay Fixed - Receive Floating</t>
  </si>
  <si>
    <t xml:space="preserve">Hedging Position through Interest Rate Swaps as on 31st August 2022 : TATA TELESERVICES LTD CP (24/02/2023) of Notional Value Rs. 10,000.00 Lakhs  Pay Fixed &amp; Receive Floating. </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</si>
  <si>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</si>
  <si>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</si>
  <si>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</si>
  <si>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</si>
  <si>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</si>
  <si>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</si>
  <si>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</si>
  <si>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</si>
  <si>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</si>
  <si>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</si>
  <si>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</si>
  <si>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</si>
  <si>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</si>
  <si>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</si>
  <si>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</si>
  <si>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</si>
  <si>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Arbitrage Fund</t>
  </si>
  <si>
    <t>Tata Equity Savings Fund</t>
  </si>
  <si>
    <t>TATA SHORT TERM BOND FUND (The scheme had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</si>
  <si>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</si>
  <si>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</si>
  <si>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</si>
  <si>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</si>
  <si>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</si>
  <si>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</si>
  <si>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</si>
  <si>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SDL RAJASTHAN 6.56% (30/10/2023)</t>
  </si>
  <si>
    <t>IN2920190245</t>
  </si>
  <si>
    <t>SDL GUJARAT  5.39% (31/03/2024)</t>
  </si>
  <si>
    <t>IN1520200313</t>
  </si>
  <si>
    <t>SDL GUJARAT  7.19% (25/01/2027)</t>
  </si>
  <si>
    <t>IN1520160186</t>
  </si>
  <si>
    <t>GOI - 6.54% (17/01/2032)</t>
  </si>
  <si>
    <t>IN0020210244</t>
  </si>
  <si>
    <t>GOI - 5.79% (11/05/2030)</t>
  </si>
  <si>
    <t>IN0020200070</t>
  </si>
  <si>
    <t>SDL TAMILNADU 8.18% (19/12/2028)</t>
  </si>
  <si>
    <t>IN3120180192</t>
  </si>
  <si>
    <t>** 07.25 % SMALL INDUST DEVLOP BANK  OF INDIA - 31/07/2025</t>
  </si>
  <si>
    <t>INE556F08KA6</t>
  </si>
  <si>
    <t>** 07.61 % LIC HOUSING FINANCE LTD - 30/07/2025</t>
  </si>
  <si>
    <t>** 08.70 % POWER GRID CORPORATION OF INDIA LTD - 15/07/2023</t>
  </si>
  <si>
    <t>INE752E07LB2</t>
  </si>
  <si>
    <t>** 08.25 % INDIAN RAILWAYS FINANCE CORPORATION LTD - 28/02/2024</t>
  </si>
  <si>
    <t>INE053F07BB3</t>
  </si>
  <si>
    <t>** RELIANCE INDUSTRIES LTD - 21/09/2023 - FRB</t>
  </si>
  <si>
    <t>INE002A08658</t>
  </si>
  <si>
    <t>** 07.42 % BAJAJ HOUSING FINANCE LTD - 12/07/2024</t>
  </si>
  <si>
    <t>** 05.42 % HDB FINANCIAL SERVICES LTD - 17/01/2024</t>
  </si>
  <si>
    <t>** 06.49 % YARROW INFRASTRUCTURE PVT LTD - 01/07/2024</t>
  </si>
  <si>
    <t>** 06.64 % MANGALORE REFINERY &amp; PETROCHEMICALS LTD - 14/04/2023</t>
  </si>
  <si>
    <t>INE103A08027</t>
  </si>
  <si>
    <t>** 07.40 % LIC HOUSING FINANCE LTD - 06/09/2024</t>
  </si>
  <si>
    <t>INE115A07ML7</t>
  </si>
  <si>
    <t>** REC LTD - 31/10/2024 - FRB</t>
  </si>
  <si>
    <t>** 06.90 % LIC HOUSING FINANCE LTD - 16/11/2023</t>
  </si>
  <si>
    <t>INE115A07PX5</t>
  </si>
  <si>
    <t>** HDFC LTD - 30/09/2024 - FRB</t>
  </si>
  <si>
    <t>** 05.69 % REC LTD - 30/09/2023</t>
  </si>
  <si>
    <t>** 05.27 % NABARD - 23/07/2024</t>
  </si>
  <si>
    <t>INE261F08DF7</t>
  </si>
  <si>
    <t>** 06.49 % VECTOR GREEN PRAYAGRAJ SOLAR PVT LTD - 01/07/2024</t>
  </si>
  <si>
    <t>INE935V07012</t>
  </si>
  <si>
    <t>** 08.10 % TATA CAPITAL HOUSING FINANCE LTD - 14/01/2023</t>
  </si>
  <si>
    <t>INE033L07GM9</t>
  </si>
  <si>
    <t>** 07.20 % SIKKA PORTS AND TERMINALS LTD - 16/06/2023</t>
  </si>
  <si>
    <t>INE941D07190</t>
  </si>
  <si>
    <t>** 07.35 % HDFC LTD - 10/02/2025</t>
  </si>
  <si>
    <t>INE001A07SG6</t>
  </si>
  <si>
    <t>** 07.50 % NHPC LTD - 07/10/2026</t>
  </si>
  <si>
    <t>INE848E07AP1</t>
  </si>
  <si>
    <t>** 04.78 % HOUSING &amp; URBAN DEVELOPMENT CORPORATION LTD - 28/02/2024</t>
  </si>
  <si>
    <t>INE031A08822</t>
  </si>
  <si>
    <t>** 09.25 % INDIA INFRADEBT LTD - 19/06/2023</t>
  </si>
  <si>
    <t>INE537P07430</t>
  </si>
  <si>
    <t>** 08.37 % INDIA INFRADEBT LTD - 28/02/2023</t>
  </si>
  <si>
    <t>INE537P07406</t>
  </si>
  <si>
    <t>** 07.90 % INDIA INFRADEBT LTD - 31/10/2022</t>
  </si>
  <si>
    <t>** 08.27 % NATIONAL HIGHWAYS AUTHORITY OF INDIA - 28/03/2029</t>
  </si>
  <si>
    <t>INE906B07GP0</t>
  </si>
  <si>
    <t>** 08.30 % SBI CARDS &amp; PAYMENT SERVICES LTD - 17/05/2023</t>
  </si>
  <si>
    <t>INE018E08086</t>
  </si>
  <si>
    <t>** 08.10 % SBI CARDS &amp; PAYMENT SERVICES LTD - 17/10/2023</t>
  </si>
  <si>
    <t>** - HDFC BANK LTD - CD - 10/02/2023</t>
  </si>
  <si>
    <t>** - AXIS BANK LTD - CD - 10/02/2023</t>
  </si>
  <si>
    <t>INE238A165Y7</t>
  </si>
  <si>
    <t>** - AXIS BANK LTD - CD - 07/03/2023</t>
  </si>
  <si>
    <t>INE238A161Z3</t>
  </si>
  <si>
    <t>** - SMALL INDUST DEVLOP BANK  OF INDIA - CD - 30/05/2023</t>
  </si>
  <si>
    <t>INE556F16960</t>
  </si>
  <si>
    <t>Provided in the below table</t>
  </si>
  <si>
    <t>NAV AS ON 31-AUG-22: RS.17.8675 (REGULAR - MONTHLY IDCW)</t>
  </si>
  <si>
    <t>NAV AS ON 31-AUG-22: RS.39.5668 (REGULAR - GROWTH)</t>
  </si>
  <si>
    <t>NAV AS ON 31-AUG-22: RS.19.4224 (DIRECT - MONTHLY IDCW)</t>
  </si>
  <si>
    <t>NAV AS ON 31-AUG-22: RS.42.7696 (DIRECT - GROWTH)</t>
  </si>
  <si>
    <t>NAV AS ON 31-AUG-22: RS.20.9671 (REGULAR - PERIODIC IDCW)</t>
  </si>
  <si>
    <t>NAV AS ON 31-AUG-22: RS.22.6914 (DIRECT - PERIODIC IDCW)</t>
  </si>
  <si>
    <t>NAV AS ON 28-FEB-22: RS.17.6761 (REGULAR - MONTHLY IDCW)</t>
  </si>
  <si>
    <t>NAV AS ON 28-FEB-22: RS.39.1372 (REGULAR - GROWTH)</t>
  </si>
  <si>
    <t>NAV AS ON 28-FEB-22: RS.19.1323 (DIRECT - MONTHLY IDCW)</t>
  </si>
  <si>
    <t>NAV AS ON 28-FEB-22: RS.42.1307 (DIRECT - GROWTH)</t>
  </si>
  <si>
    <t>NAV AS ON 28-FEB-22: RS.20.7456 (REGULAR - PERIODIC IDCW)</t>
  </si>
  <si>
    <t>NAV AS ON 28-FEB-22: RS.22.3525 (DIRECT - PERIODIC IDCW)</t>
  </si>
  <si>
    <t>AVERAGE MATURITY :   1.88 YEARS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</si>
  <si>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</si>
  <si>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</si>
  <si>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</si>
  <si>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</si>
  <si>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</si>
  <si>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</si>
  <si>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</si>
  <si>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</si>
  <si>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</si>
  <si>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</si>
  <si>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</si>
  <si>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</si>
  <si>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</si>
  <si>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</si>
  <si>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</si>
  <si>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</si>
  <si>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</si>
  <si>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</si>
  <si>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</si>
  <si>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</si>
  <si>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</si>
  <si>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</si>
  <si>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</si>
  <si>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had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</si>
  <si>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</si>
  <si>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</si>
  <si>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</si>
  <si>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</si>
  <si>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</si>
  <si>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</si>
  <si>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TAMILNADU  8.13% (14/01/2025)</t>
  </si>
  <si>
    <t>IN3120140188</t>
  </si>
  <si>
    <t>SDL GUJARAT  8.07% (11/02/2025)</t>
  </si>
  <si>
    <t>IN1520140097</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</si>
  <si>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</si>
  <si>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</si>
  <si>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</si>
  <si>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</si>
  <si>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</si>
  <si>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</si>
  <si>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</si>
  <si>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</si>
  <si>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</si>
  <si>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</si>
  <si>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</si>
  <si>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</si>
  <si>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</si>
  <si>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</si>
  <si>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GOI - 8.40% (28/07/2024)</t>
  </si>
  <si>
    <t>IN0020140045</t>
  </si>
  <si>
    <t>SDL HIMACHAL PRADESH 7.55% (27/03/2023)</t>
  </si>
  <si>
    <t>IN1720180075</t>
  </si>
  <si>
    <t>SDL CHATTISGARH 7.57% (27/03/2023)</t>
  </si>
  <si>
    <t>IN3520180149</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</si>
  <si>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</si>
  <si>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</si>
  <si>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</si>
  <si>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</si>
  <si>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</si>
  <si>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</si>
  <si>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</si>
  <si>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</si>
  <si>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</si>
  <si>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</si>
  <si>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 07.50 % SUNDARAM FIN LTD - 07/11/2022</t>
  </si>
  <si>
    <t>INE660A07QE8</t>
  </si>
  <si>
    <t>** 08.20 % POWER GRID CORPORATION OF INDIA LTD - 23/01/2025</t>
  </si>
  <si>
    <t>INE752E07MG9</t>
  </si>
  <si>
    <t>** 07.30 % HDB FINANCIAL SERVICES LTD - 29/06/2023</t>
  </si>
  <si>
    <t>INE756I07DC9</t>
  </si>
  <si>
    <t>** 07.35 % BAJAJ FINANCE LTD - 10/11/2022</t>
  </si>
  <si>
    <t>INE296A07QX1</t>
  </si>
  <si>
    <t>** 06.98 % POWER FINANCE CORPORATION - 20/04/2023</t>
  </si>
  <si>
    <t>INE134E08KN8</t>
  </si>
  <si>
    <t>** 07.45 % LIC HOUSING FINANCE LTD - 17/10/2022</t>
  </si>
  <si>
    <t>INE115A07MO1</t>
  </si>
  <si>
    <t>** 05.06 % HDFC LTD - 16/06/2023</t>
  </si>
  <si>
    <t>INE001A07TH2</t>
  </si>
  <si>
    <t>** 05.40 % HDFC LTD - 11/08/2023</t>
  </si>
  <si>
    <t>INE001A07SP7</t>
  </si>
  <si>
    <t>** 05.44 % NATIONAL HOUSING BANK - 02/04/2024</t>
  </si>
  <si>
    <t>INE557F08FM9</t>
  </si>
  <si>
    <t>** 07.38 % LIC HOUSING FINANCE LTD - 18/08/2025</t>
  </si>
  <si>
    <t>** 07.99 % REC LTD - 23/02/2023</t>
  </si>
  <si>
    <t>INE020B08AT3</t>
  </si>
  <si>
    <t>** 06.55 % NTPC LTD - 17/04/2023</t>
  </si>
  <si>
    <t>INE733E08148</t>
  </si>
  <si>
    <t>** HDFC LTD - 28/10/2024 - FRB</t>
  </si>
  <si>
    <t>INE001A07TE9</t>
  </si>
  <si>
    <t>** 06.39 % INDIAN OIL CORP LTD - 06/03/2025</t>
  </si>
  <si>
    <t>INE242A08452</t>
  </si>
  <si>
    <t>** 05.27 % NABARD - 29/04/2024</t>
  </si>
  <si>
    <t>INE261F08DD2</t>
  </si>
  <si>
    <t>** 04.99 % REC LTD - 31/01/2024</t>
  </si>
  <si>
    <t>** 05.90 % HDFC LTD - 25/02/2025</t>
  </si>
  <si>
    <t>INE001A07TI0</t>
  </si>
  <si>
    <t>** KOTAK MAHINDRA PRIME LTD - 17/01/2025 - ZCB</t>
  </si>
  <si>
    <t>INE916DA7RO9</t>
  </si>
  <si>
    <t>** 09.05 % HDFC LTD - 20/11/2023</t>
  </si>
  <si>
    <t>INE001A07RJ2</t>
  </si>
  <si>
    <t>** 09.18 % NUCLEAR POWER CORP LTD - 23/01/2025</t>
  </si>
  <si>
    <t>INE206D08170</t>
  </si>
  <si>
    <t>** 08.83 % INDIAN RAILWAYS FINANCE CORPORATION LTD - 25/03/2023</t>
  </si>
  <si>
    <t>INE053F07603</t>
  </si>
  <si>
    <t>** ICICI HOME FINANCE CO.LTD - 27/09/2024 - FRB</t>
  </si>
  <si>
    <t>INE071G07454</t>
  </si>
  <si>
    <t>** 07.09 % REC LTD - 13/12/2022</t>
  </si>
  <si>
    <t>INE020B08CD3</t>
  </si>
  <si>
    <t>** 07.09 % REC LTD - 17/10/2022</t>
  </si>
  <si>
    <t>INE020B08AM8</t>
  </si>
  <si>
    <t>NON-CONVERTIBLE DEBENTURES/BONDS/ZCB TOTAL</t>
  </si>
  <si>
    <t>** - EXIM - CP - 30/09/2022</t>
  </si>
  <si>
    <t>INE514E14QH8</t>
  </si>
  <si>
    <t>** - TATA TELESERVICES (MAHARASHTRA) LTD - CP - 21/11/2022</t>
  </si>
  <si>
    <t>INE517B14859</t>
  </si>
  <si>
    <t>** - AXIS BANK LTD - CD - 09/12/2022</t>
  </si>
  <si>
    <t>INE238A166X7</t>
  </si>
  <si>
    <t>** - CAN FIN HOMES LTD - CP - 27/10/2022</t>
  </si>
  <si>
    <t>INE477A14BT3</t>
  </si>
  <si>
    <t>** - NABARD - CD - 08/02/2023</t>
  </si>
  <si>
    <t>INE261F16637</t>
  </si>
  <si>
    <t>** - NABARD - CD - 14/02/2023</t>
  </si>
  <si>
    <t>INE261F16645</t>
  </si>
  <si>
    <t>** - HDFC LTD - CP - 25/07/2023</t>
  </si>
  <si>
    <t>INE001A14ZE2</t>
  </si>
  <si>
    <t>NAV AS ON 31-AUG-22: RS.1003.6807 (REGULAR - DAILY IDCW)</t>
  </si>
  <si>
    <t>NAV AS ON 31-AUG-22: RS.1008.2183 (REGULAR - WEEKLY IDCW)</t>
  </si>
  <si>
    <t>NAV AS ON 31-AUG-22: RS.3239.4606 (REGULAR - GROWTH)</t>
  </si>
  <si>
    <t>NAV AS ON 31-AUG-22: RS.2053.6772 (REGULAR - PERIODIC IDCW)</t>
  </si>
  <si>
    <t>NAV AS ON 31-AUG-22: RS.1003.6916 (DIRECT - DAILY IDCW)</t>
  </si>
  <si>
    <t>NAV AS ON 31-AUG-22: RS.1008.2266 (DIRECT - WEEKLY IDCW)</t>
  </si>
  <si>
    <t>NAV AS ON 31-AUG-22: RS.3298.9138 (DIRECT - GROWTH)</t>
  </si>
  <si>
    <t>NAV AS ON 31-AUG-22: RS.2092.1909 (DIRECT - PERIODIC IDCW)</t>
  </si>
  <si>
    <t>NAV AS ON 28-FEB-22: RS.1003.5288 (REGULAR - DAILY IDCW)</t>
  </si>
  <si>
    <t>NAV AS ON 28-FEB-22: RS.1008.5243 (REGULAR - WEEKLY IDCW)</t>
  </si>
  <si>
    <t>NAV AS ON 28-FEB-22: RS.3182.6576 (REGULAR - GROWTH)</t>
  </si>
  <si>
    <t>NAV AS ON 28-FEB-22: RS.2017.9109 (REGULAR - PERIODIC IDCW)</t>
  </si>
  <si>
    <t>NAV AS ON 28-FEB-22: RS.1003.5316 (DIRECT - DAILY IDCW)</t>
  </si>
  <si>
    <t>NAV AS ON 28-FEB-22: RS.1008.5794 (DIRECT - WEEKLY IDCW)</t>
  </si>
  <si>
    <t>NAV AS ON 28-FEB-22: RS.3236.4704 (DIRECT - GROWTH)</t>
  </si>
  <si>
    <t>NAV AS ON 28-FEB-22: RS.2052.524 (DIRECT - PERIODIC IDCW)</t>
  </si>
  <si>
    <t>AVERAGE MATURITY :  9.83  MONTHS</t>
  </si>
  <si>
    <t>TATA TREASURY ADVANTAGE FUND SEGREGATED PORTFOLIO 1</t>
  </si>
  <si>
    <t>TATA MEDIUM TERM FUND ( SCHEME HAD 1 SEGRGRATED PORTFOLIO) ( MAIN PORTFOLIO )</t>
  </si>
  <si>
    <t>Tata Medium Term Fund</t>
  </si>
  <si>
    <t>(An open ended medium term debt scheme investing in instruments such that the Macaulay duration of the portfolio is between 3 years &amp; 4 years (Refer to page no. 15 of SID). A Relatively High Interest Rate Risk and Moderate Credit Risk.)</t>
  </si>
  <si>
    <t>•Income/Capital Appreciation over medium term.</t>
  </si>
  <si>
    <t>•Investment in Debt / Money Market Instruments / Government Securities.</t>
  </si>
  <si>
    <t xml:space="preserve">GOI - 6.68% (17/09/2031) </t>
  </si>
  <si>
    <t>IN0020170042</t>
  </si>
  <si>
    <t>** 07.75 % TMF HOLDINGS LTD - 30/12/2120</t>
  </si>
  <si>
    <t>CRISIL-AA-</t>
  </si>
  <si>
    <t>INE909H08337</t>
  </si>
  <si>
    <t>** 09.15 % GREEN INFRA WIND ENERGY LTD - 04/08/2023</t>
  </si>
  <si>
    <t>** 08.00 % ONGC PETRO-ADDITIONS LTD - 11/04/2025</t>
  </si>
  <si>
    <t>ICRA-AAA(CE)</t>
  </si>
  <si>
    <t>INE163N08131</t>
  </si>
  <si>
    <t>** 07.25 % NUVOCO VISTAS CORPORATION LTD - 25/09/2023</t>
  </si>
  <si>
    <t>** 06.49 % SEPSET CONSTRUCTION LTD - 01/07/2024</t>
  </si>
  <si>
    <t>** 08.35 % INDIAN RAILWAYS FINANCE CORPORATION LTD - 13/03/2029</t>
  </si>
  <si>
    <t>INE053F07BC1</t>
  </si>
  <si>
    <t>** 07.70 % TATA STEEL LTD - 13/03/2025</t>
  </si>
  <si>
    <t>** 06.65 % SAMVARDHANA MOTHERSON INTERNATIONAL LTD - 14/09/2023</t>
  </si>
  <si>
    <t>** 06.49 % MALWA SOLAR POWER GENERATION PVT LTD - 01/07/2024</t>
  </si>
  <si>
    <t>** 07.97 % LIC HOUSING FINANCE LTD - 28/01/2030</t>
  </si>
  <si>
    <t>INE115A07OR0</t>
  </si>
  <si>
    <t>** 06.75 % SIKKA PORTS AND TERMINALS LTD - 22/04/2026</t>
  </si>
  <si>
    <t>** 06.92 % INDIAN RAILWAYS FINANCE CORPORATION LTD - 31/08/2031</t>
  </si>
  <si>
    <t>NAV AS ON 31-AUG-22: RS.13.5956 (REGULAR - IDCW)</t>
  </si>
  <si>
    <t>NAV AS ON 31-AUG-22: RS.29.8904 (REGULAR - GROWTH)</t>
  </si>
  <si>
    <t>NAV AS ON 31-AUG-22: RS.15.2739 (DIRECT - IDCW)</t>
  </si>
  <si>
    <t>NAV AS ON 31-AUG-22: RS.32.8584 (DIRECT - GROWTH)</t>
  </si>
  <si>
    <t>NAV AS ON 28-FEB-22: RS.13.4813 (REGULAR - IDCW)</t>
  </si>
  <si>
    <t>NAV AS ON 28-FEB-22: RS.29.6316 (REGULAR - GROWTH)</t>
  </si>
  <si>
    <t>NAV AS ON 28-FEB-22: RS.15.0699 (DIRECT - IDCW)</t>
  </si>
  <si>
    <t>NAV AS ON 28-FEB-22: RS.32.4205 (DIRECT - GROWTH)</t>
  </si>
  <si>
    <t>AVERAGE MATURITY :   2.95 YEARS</t>
  </si>
  <si>
    <t>TATA MEDIUM TERM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</si>
  <si>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</si>
  <si>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</si>
  <si>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</si>
  <si>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</si>
  <si>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KARNATAKA 5.75% (10/06/2025) #</t>
  </si>
  <si>
    <t>IN1920200061</t>
  </si>
  <si>
    <t>SDL HARYANA  9.71% (12/03/2024) #</t>
  </si>
  <si>
    <t>SDL KARNATAKA 8.08% (11/03/2025) #</t>
  </si>
  <si>
    <t>IN1920140119</t>
  </si>
  <si>
    <t>SDL ANDHRA PRADESH 8.09% (28/01/2025) #</t>
  </si>
  <si>
    <t>IN1020140092</t>
  </si>
  <si>
    <t>** 05.85 % TATA CAPITAL FINANCIAL SERVICES LTD - 04/10/2024 #</t>
  </si>
  <si>
    <t>INE306N07MK7</t>
  </si>
  <si>
    <t>** SHRIRAM TRANS. FIN. CO. LTD - 16/06/2023 - FRB</t>
  </si>
  <si>
    <t>INE721A07QK5</t>
  </si>
  <si>
    <t>** HERO FINCORP LTD - 19/07/2024 - FRB</t>
  </si>
  <si>
    <t>INE957N07625</t>
  </si>
  <si>
    <t>** 05.60 % BAJAJ HOUSING FINANCE LTD - 21/06/2024 #</t>
  </si>
  <si>
    <t>INE377Y07235</t>
  </si>
  <si>
    <t>** 06.49 % YARROW INFRASTRUCTURE PVT LTD - 01/07/2024 #</t>
  </si>
  <si>
    <t>** 05.35 % TELESONIC NETWORKS LTD - 28/04/2023</t>
  </si>
  <si>
    <t>INE308O08015</t>
  </si>
  <si>
    <t>NAV AS ON 31-AUG-22: RS.10.4492 (REGULAR - MONTHLY IDCW)</t>
  </si>
  <si>
    <t>NAV AS ON 31-AUG-22: RS.10.4492 (REGULAR - QUARTERLY IDCW)</t>
  </si>
  <si>
    <t>NAV AS ON 31-AUG-22: RS.10.4492 (REGULAR - PERIODIC IDCW)</t>
  </si>
  <si>
    <t>NAV AS ON 31-AUG-22: RS.10.4492 (REGULAR - GROWTH)</t>
  </si>
  <si>
    <t>NAV AS ON 31-AUG-22: RS.10.5045 (DIRECT - MONTHLY IDCW)</t>
  </si>
  <si>
    <t>NAV AS ON 31-AUG-22: RS.10.5045 (DIRECT - QUARTERLY IDCW)</t>
  </si>
  <si>
    <t>NAV AS ON 31-AUG-22: RS.10.5045 (DIRECT - PERIODIC IDCW)</t>
  </si>
  <si>
    <t>NAV AS ON 31-AUG-22: RS.10.5045 (DIRECT - GROWTH)</t>
  </si>
  <si>
    <t>NAV AS ON 28-FEB-22: RS.10.2121 (REGULAR - MONTHLY IDCW)</t>
  </si>
  <si>
    <t>NAV AS ON 28-FEB-22: RS.10.2121 (REGULAR - QUARTERLY IDCW)</t>
  </si>
  <si>
    <t>NAV AS ON 28-FEB-22: RS.10.2121 (REGULAR - PERIODIC IDCW)</t>
  </si>
  <si>
    <t>NAV AS ON 28-FEB-22: RS.10.2121 (REGULAR - GROWTH)</t>
  </si>
  <si>
    <t>NAV AS ON 28-FEB-22: RS.10.2429 (DIRECT - MONTHLY IDCW)</t>
  </si>
  <si>
    <t>NAV AS ON 28-FEB-22: RS.10.2429 (DIRECT - QUARTERLY IDCW)</t>
  </si>
  <si>
    <t>NAV AS ON 28-FEB-22: RS.10.2429 (DIRECT - PERIODIC IDCW)</t>
  </si>
  <si>
    <t>NAV AS ON 28-FEB-22: RS.10.2429 (DIRECT - GROWTH)</t>
  </si>
  <si>
    <t>AVERAGE MATURITY : 2.11 YEARS</t>
  </si>
  <si>
    <t>Hedging Position through Interest Rate Swaps as on 31st August 2022 is 29.81% of the net assets. (On Notional Value of IRS to Net Assets Basis)</t>
  </si>
  <si>
    <t>HDFC Bank LTD - 31-July-2023</t>
  </si>
  <si>
    <t>HDFC BANK LTD - 05-Aug-2023</t>
  </si>
  <si>
    <t>YES BANK LTD - 28-Aug-23</t>
  </si>
  <si>
    <t>IDFC FIRST BANK LTD - 2-Feb-23</t>
  </si>
  <si>
    <t>ICICI SEC PRM DEALERSHIP LTD - 3-Aug-24</t>
  </si>
  <si>
    <t>ICICI BANK LTD - 5-Aug-24</t>
  </si>
  <si>
    <t xml:space="preserve">Hedging Position through Interest Rate Swaps as on 31st August 2022 : YARROW INFRASTRUCTURE PRIVATE LTD 6.49% NCD (01/07/2024) of Notional Value Rs. 1,500.00 Lakhs  Pay Fixed &amp; Receive Floating. </t>
  </si>
  <si>
    <t>Hedging Position through Interest Rate Swaps as on 31st August 2022 : BAJAJ HOUSING FINANCE LTD (SR.-25) 5.60% NCD (21/06/2024) of Notional Value Rs. 1,500.00 Lakhs Pay Fixed &amp; Receive Floating.</t>
  </si>
  <si>
    <t>Hedging Position through Interest Rate Swaps as on 31st August 2022 : TATA CAPITAL FINANCIAL SERVICES LTD NCD (SR - E  FY21-22 OPTION - II) 5.85% (04/10/2024) of Notional Value Rs. 2,500.00 Lakhs Pay Fixed &amp; Receive Floating.</t>
  </si>
  <si>
    <t xml:space="preserve">Hedging Position through Interest Rate Swaps as on 31st August 2022 : SDL HARYANA  9.71% (12/03/2024) of Notional Value Rs. 1,000.00 Lakhs  Pay Fixed &amp; Receive Floating. </t>
  </si>
  <si>
    <t xml:space="preserve">Hedging Position through Interest Rate Swaps as on 31st August 2022 : SDL KARNATAKA 5.75% (10/06/2025) of Notional Value Rs. 2,500.00 Lakhs  Pay Fixed &amp; Receive Floating. </t>
  </si>
  <si>
    <t xml:space="preserve">Hedging Position through Interest Rate Swaps as on 31st August 2022 : SDL ANDHRA PRADESH 8.09% (28/01/2025) of Notional Value Rs. 1,000.00 Lakhs  Pay Fixed &amp; Receive Floating. </t>
  </si>
  <si>
    <t xml:space="preserve">Hedging Position through Interest Rate Swaps as on 31st August 2022 : SDL KARNATAKA 8.08% (11/03/2025) of Notional Value Rs. 1,000.00 Lakhs  Pay Fixed &amp; Receive Floating. </t>
  </si>
  <si>
    <t>Tata liquid fund</t>
  </si>
  <si>
    <t>(An open ended Liquid Scheme. A Relatively Low Interest Rate Risk and Moderate Credit Risk)</t>
  </si>
  <si>
    <t>• Regular Income for Short Term.</t>
  </si>
  <si>
    <t>• Investment in Debt / Money Market Instruments.</t>
  </si>
  <si>
    <t>YIELD</t>
  </si>
  <si>
    <t>A) MONEY MARKET INSTRUMENTS</t>
  </si>
  <si>
    <t>** TREASURY BILL 91 DAYS (22/09/2022)</t>
  </si>
  <si>
    <t>IN002022X122</t>
  </si>
  <si>
    <t>** - RELIANCE RETAIL VENTURES LTD - CP - 03/10/2022</t>
  </si>
  <si>
    <t>INE929O14685</t>
  </si>
  <si>
    <t>** TREASURY BILL 91 DAYS (29/09/2022)</t>
  </si>
  <si>
    <t>IN002022X130</t>
  </si>
  <si>
    <t>** TREASURY BILL 91 DAYS (13/10/2022)</t>
  </si>
  <si>
    <t>IN002022X155</t>
  </si>
  <si>
    <t>** - HDFC LTD - CP - 16/09/2022</t>
  </si>
  <si>
    <t>INE001A14YO4</t>
  </si>
  <si>
    <t>** - SMALL INDUST DEVLOP BANK  OF INDIA - CP - 09/11/2022</t>
  </si>
  <si>
    <t>INE556F14IH3</t>
  </si>
  <si>
    <t>** - NABARD - CP - 23/11/2022</t>
  </si>
  <si>
    <t>INE261F14JA3</t>
  </si>
  <si>
    <t>** - KOTAK SECURITIES LTD - CP - 28/10/2022</t>
  </si>
  <si>
    <t>INE028E14KN0</t>
  </si>
  <si>
    <t>** TREASURY BILL 91 DAYS (24/11/2022)</t>
  </si>
  <si>
    <t>IN002022X213</t>
  </si>
  <si>
    <t>** - ADITYA BIRLA FINANCE LTD - CP - 21/11/2022</t>
  </si>
  <si>
    <t>INE860H14Y41</t>
  </si>
  <si>
    <t>** - JAMNAGAR UTILITIES &amp; POWER PVT. LTD - CP - 20/09/2022</t>
  </si>
  <si>
    <t>INE936D14154</t>
  </si>
  <si>
    <t>** - STATE BANK OF INDIA - CD - 03/10/2022</t>
  </si>
  <si>
    <t>INE062A16457</t>
  </si>
  <si>
    <t>** TREASURY BILL 91 DAYS (08/09/2022)</t>
  </si>
  <si>
    <t>IN002022X106</t>
  </si>
  <si>
    <t>** - BPCL - CP - 29/09/2022</t>
  </si>
  <si>
    <t>INE029A14BP0</t>
  </si>
  <si>
    <t>** - H.P.C.L. - CP - 30/09/2022</t>
  </si>
  <si>
    <t>INE094A14JE1</t>
  </si>
  <si>
    <t>** - PUNJAB NATIONAL BANK - CD - 25/11/2022</t>
  </si>
  <si>
    <t>INE160A16MN0</t>
  </si>
  <si>
    <t>** - TATA CAPITAL FINANCIAL SERVICES LTD - CP - 28/09/2022</t>
  </si>
  <si>
    <t>INE306N14UG4</t>
  </si>
  <si>
    <t>** - INDIAN OIL CORP LTD - CP - 16/09/2022</t>
  </si>
  <si>
    <t>INE242A14WV3</t>
  </si>
  <si>
    <t>** - SIKKA PORTS AND TERMINALS LTD - CP - 19/09/2022</t>
  </si>
  <si>
    <t>INE941D14196</t>
  </si>
  <si>
    <t>** - AXIS BANK LTD - CD - 20/09/2022</t>
  </si>
  <si>
    <t>INE238A161X8</t>
  </si>
  <si>
    <t>** - LARSEN &amp; TOUBRO LTD - CP - 30/09/2022</t>
  </si>
  <si>
    <t>INE018A14IN3</t>
  </si>
  <si>
    <t>** - INDIAN BANK - CD - 04/10/2022</t>
  </si>
  <si>
    <t>INE562A16KV4</t>
  </si>
  <si>
    <t>** - NABARD - CP - 18/10/2022</t>
  </si>
  <si>
    <t>INE261F14IZ2</t>
  </si>
  <si>
    <t>** - RELIANCE RETAIL VENTURES LTD - CP - 07/11/2022</t>
  </si>
  <si>
    <t>INE929O14719</t>
  </si>
  <si>
    <t>** - RELIANCE RETAIL VENTURES LTD - CP - 24/11/2022</t>
  </si>
  <si>
    <t>INE929O14735</t>
  </si>
  <si>
    <t>** - BAJAJ FINANCE LTD - CP - 28/11/2022</t>
  </si>
  <si>
    <t>INE296A14TM4</t>
  </si>
  <si>
    <t>** - NTPC LTD - CP - 26/09/2022</t>
  </si>
  <si>
    <t>INE733E14BC7</t>
  </si>
  <si>
    <t>** TREASURY BILL 182 DAYS (08/09/2022)</t>
  </si>
  <si>
    <t>IN002021Y528</t>
  </si>
  <si>
    <t>** - SHAREKHAN LTD - CP - 31/10/2022</t>
  </si>
  <si>
    <t>INE211H14369</t>
  </si>
  <si>
    <t>** - AXIS BANK LTD - CD - 19/09/2022</t>
  </si>
  <si>
    <t>INE238A160X0</t>
  </si>
  <si>
    <t>** - IIFL WEALTH MANAGEMENT LTD - CP - 08/09/2022</t>
  </si>
  <si>
    <t>INE466L14BB1</t>
  </si>
  <si>
    <t>** - TATA STEEL LTD - CP - 16/09/2022</t>
  </si>
  <si>
    <t>INE081A14CW5</t>
  </si>
  <si>
    <t>** - AXIS BANK LTD - CD - 05/09/2022</t>
  </si>
  <si>
    <t>INE238A160Z5</t>
  </si>
  <si>
    <t>** - IIFL WEALTH PRIME LTD - CP - 28/09/2022</t>
  </si>
  <si>
    <t>INE248U14LL2</t>
  </si>
  <si>
    <t>** - TATA STEEL LTD - CP - 10/10/2022</t>
  </si>
  <si>
    <t>INE081A14DE1</t>
  </si>
  <si>
    <t>** - LIC HOUSING FINANCE LTD - CP - 11/10/2022</t>
  </si>
  <si>
    <t>INE115A14DP3</t>
  </si>
  <si>
    <t>** - LARSEN &amp; TOUBRO LTD - CP - 31/10/2022</t>
  </si>
  <si>
    <t>INE018A14IV6</t>
  </si>
  <si>
    <t>** - BIRLA GROUP HOLDINGS PRIVATE LTD - CP - 21/11/2022</t>
  </si>
  <si>
    <t>INE09OL14BF8</t>
  </si>
  <si>
    <t>** TREASURY BILL 182 DAYS (29/09/2022)</t>
  </si>
  <si>
    <t>IN002021Y551</t>
  </si>
  <si>
    <t>** - JM FINANCIAL SERVICES LTD - CP - 13/09/2022</t>
  </si>
  <si>
    <t>INE012I14NF5</t>
  </si>
  <si>
    <t>** - POONAWALLA FINCORP LTD - CP - 06/09/2022</t>
  </si>
  <si>
    <t>INE511C14UR9</t>
  </si>
  <si>
    <t>** - RELIANCE JIO INFOCOMM LTD - CP - 19/09/2022</t>
  </si>
  <si>
    <t>INE110L14QP3</t>
  </si>
  <si>
    <t>** - SHAREKHAN LTD - CP - 22/09/2022</t>
  </si>
  <si>
    <t>INE211H14351</t>
  </si>
  <si>
    <t>** - SHAREKHAN LTD - CP - 23/09/2022</t>
  </si>
  <si>
    <t>INE211H14385</t>
  </si>
  <si>
    <t>** - HSBC INVESTDIRECT FINANCIAL SERVICES (I) LTD - CP - 25/10/2022</t>
  </si>
  <si>
    <t>INE790I14CB8</t>
  </si>
  <si>
    <t>** - INDIAN BANK - CD - 31/10/2022</t>
  </si>
  <si>
    <t>INE562A16KT8</t>
  </si>
  <si>
    <t>** - JAMNAGAR UTILITIES &amp; POWER PVT. LTD - CP - 19/09/2022</t>
  </si>
  <si>
    <t>INE936D14162</t>
  </si>
  <si>
    <t>(B) TREPS</t>
  </si>
  <si>
    <t>NAV AS ON 31-AUG-22: RS.1001.5157 (REGULAR - DAILY IDCW)</t>
  </si>
  <si>
    <t>NAV AS ON 31-AUG-22: RS.3393.1391 (REGULAR - GROWTH)</t>
  </si>
  <si>
    <t>NAV AS ON 31-AUG-22: RS.1001.5187 (DIRECT - DAILY IDCW)</t>
  </si>
  <si>
    <t>NAV AS ON 31-AUG-22: RS.3422.6975 (DIRECT - GROWTH)</t>
  </si>
  <si>
    <t>NAV AS ON 28-FEB-22: RS.1001.5157 (REGULAR - DAILY IDCW)</t>
  </si>
  <si>
    <t>NAV AS ON 28-FEB-22: RS.3322.4863 (REGULAR - GROWTH)</t>
  </si>
  <si>
    <t>NAV AS ON 28-FEB-22: RS.1001.5187 (DIRECT - DAILY IDCW)</t>
  </si>
  <si>
    <t>NAV AS ON 28-FEB-22: RS.3349.4872 (DIRECT - GROWTH)</t>
  </si>
  <si>
    <t>AVERAGE MATURITY :   1.21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</si>
  <si>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</si>
  <si>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</si>
  <si>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</si>
  <si>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xml:space="preserve">SDL ANDHRA PRADESH 8.91% (21/11/2022) </t>
  </si>
  <si>
    <t>IN1020120151</t>
  </si>
  <si>
    <t>** 07.55 % HDB FINANCIAL SERVICES LTD - 20/01/2023</t>
  </si>
  <si>
    <t>INE756I07CZ2</t>
  </si>
  <si>
    <t>** 07.20 % HDFC LTD - 13/04/2023</t>
  </si>
  <si>
    <t>INE001A07SJ0</t>
  </si>
  <si>
    <t>** 07.05 % SUNDARAM FIN LTD - 14/02/2023</t>
  </si>
  <si>
    <t>INE660A07QG3</t>
  </si>
  <si>
    <t>** 05.48 % CHOLAMANDALAM INVT &amp; FIN  CO LTD - 30/12/2022</t>
  </si>
  <si>
    <t>** 07.03 % REC LTD - 07/09/2022</t>
  </si>
  <si>
    <t>INE020B08AK2</t>
  </si>
  <si>
    <t>** 07.60 % LIC HOUSING FINANCE LTD - 22/11/2022</t>
  </si>
  <si>
    <t>INE115A07OH1</t>
  </si>
  <si>
    <t>** 05.35 % LIC HOUSING FINANCE LTD - 20/03/2023</t>
  </si>
  <si>
    <t>** 07.05 % HOUSING &amp; URBAN DEVELOPMENT CORPORATION LTD - 13/10/2022</t>
  </si>
  <si>
    <t>INE031A08749</t>
  </si>
  <si>
    <t>** TREASURY BILL 182 DAYS (15/09/2022)</t>
  </si>
  <si>
    <t>IN002021Y536</t>
  </si>
  <si>
    <t>** TREASURY BILL 91 DAYS (20/10/2022)</t>
  </si>
  <si>
    <t>IN002022X163</t>
  </si>
  <si>
    <t>** - SMALL INDUST DEVLOP BANK  OF INDIA - CD - 15/02/2023</t>
  </si>
  <si>
    <t>INE556F16929</t>
  </si>
  <si>
    <t>** - CANARA BANK - CD - 20/02/2023</t>
  </si>
  <si>
    <t>INE476A16TN5</t>
  </si>
  <si>
    <t>** - HDFC BANK LTD - CD - 15/06/2023</t>
  </si>
  <si>
    <t>INE040A16DD4</t>
  </si>
  <si>
    <t>** - HDFC LTD - CP - 15/06/2023</t>
  </si>
  <si>
    <t>INE001A14ZC6</t>
  </si>
  <si>
    <t>** - BARCLAYS INVESTMENTS &amp; LOANS (INDIA) LTD - CP - 04/10/2022</t>
  </si>
  <si>
    <t>INE704I14FJ5</t>
  </si>
  <si>
    <t>** - HDFC LTD - CP - 27/10/2022</t>
  </si>
  <si>
    <t>INE001A14YX5</t>
  </si>
  <si>
    <t>** - AXIS BANK LTD - CD - 07/12/2022</t>
  </si>
  <si>
    <t>INE238A165X9</t>
  </si>
  <si>
    <t>** - SMALL INDUST DEVLOP BANK  OF INDIA - CP - 16/12/2022</t>
  </si>
  <si>
    <t>INE556F14IB6</t>
  </si>
  <si>
    <t>NAV AS ON 31-AUG-22: RS.10.3772 (REGULAR - WEEKLY IDCW)</t>
  </si>
  <si>
    <t>NAV AS ON 31-AUG-22: RS.11.8073 (REGULAR - MONTHLY IDCW)</t>
  </si>
  <si>
    <t>NAV AS ON 31-AUG-22: RS.11.805 (REGULAR - GROWTH)</t>
  </si>
  <si>
    <t>NAV AS ON 31-AUG-22: RS.10.404 (DIRECT - WEEKLY IDCW)</t>
  </si>
  <si>
    <t>NAV AS ON 31-AUG-22: RS.12.1892 (DIRECT - MONTHLY IDCW)</t>
  </si>
  <si>
    <t>NAV AS ON 31-AUG-22: RS.12.1161 (DIRECT - GROWTH)</t>
  </si>
  <si>
    <t>NAV AS ON 28-FEB-22: RS.10.3801 (REGULAR - WEEKLY IDCW)</t>
  </si>
  <si>
    <t>NAV AS ON 28-FEB-22: RS.11.6018 (REGULAR - MONTHLY IDCW)</t>
  </si>
  <si>
    <t>NAV AS ON 28-FEB-22: RS.11.5996 (REGULAR - GROWTH)</t>
  </si>
  <si>
    <t>NAV AS ON 28-FEB-22: RS.10.4079 (DIRECT - WEEKLY IDCW)</t>
  </si>
  <si>
    <t>NAV AS ON 28-FEB-22: RS.11.9303 (DIRECT - MONTHLY IDCW)</t>
  </si>
  <si>
    <t>NAV AS ON 28-FEB-22: RS.11.8586 (DIRECT - GROWTH)</t>
  </si>
  <si>
    <t>AVERAGE MATURITY : 4.18 MONTHS</t>
  </si>
  <si>
    <t>Tata Balanced Advantage Fund</t>
  </si>
  <si>
    <t>Tata Hybrid Equity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</si>
  <si>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</si>
  <si>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</si>
  <si>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</si>
  <si>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</si>
  <si>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</si>
  <si>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31-AUG-22: RS.1000 (REGULAR - DAILY IDCW)</t>
  </si>
  <si>
    <t>NAV AS ON 31-AUG-22: RS.1138.0233 (REGULAR - GROWTH)</t>
  </si>
  <si>
    <t>NAV AS ON 31-AUG-22: RS.1000 (DIRECT - DAILY IDCW)</t>
  </si>
  <si>
    <t>NAV AS ON 31-AUG-22: RS.1142.166 (DIRECT - GROWTH)</t>
  </si>
  <si>
    <t>NAV AS ON 28-FEB-22: RS.1000 (REGULAR - DAILY IDCW)</t>
  </si>
  <si>
    <t>NAV AS ON 28-FEB-22: RS.1114.8683 (REGULAR - GROWTH)</t>
  </si>
  <si>
    <t>NAV AS ON 28-FEB-22: RS.1000 (DIRECT - DAILY IDCW)</t>
  </si>
  <si>
    <t>NAV AS ON 28-FEB-22: RS.1118.294 (DIRECT - GROWTH)</t>
  </si>
  <si>
    <t>AVERAGE MATURITY :   0.05 MONTHS</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</si>
  <si>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</si>
  <si>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</si>
  <si>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</si>
  <si>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</si>
  <si>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SDL TAMILNADU 8.72% (19/09/2026)</t>
  </si>
  <si>
    <t>IN3120180127</t>
  </si>
  <si>
    <t>SDL PUNJAB  8.64% (09/01/2023)</t>
  </si>
  <si>
    <t>IN2820120144</t>
  </si>
  <si>
    <t>** 07.55 % REC LTD - 26/09/2023</t>
  </si>
  <si>
    <t>** 06.75 % POWER FINANCE CORPORATION - 22/05/2023</t>
  </si>
  <si>
    <t>INE134E08KS7</t>
  </si>
  <si>
    <t>** 05.44 % NABARD - 05/02/2024</t>
  </si>
  <si>
    <t>INE261F08CU8</t>
  </si>
  <si>
    <t>** 06.27 % SMALL INDUST DEVLOP BANK  OF INDIA - 27/02/2023</t>
  </si>
  <si>
    <t>INE556F08JP6</t>
  </si>
  <si>
    <t>** 07.75 % NUVOCO VISTAS CORPORATION LTD - 28/08/2025</t>
  </si>
  <si>
    <t>NAV AS ON 31-AUG-22: RS.10.0866 (REGULAR - MONTHLY IDCW)</t>
  </si>
  <si>
    <t>NAV AS ON 31-AUG-22: RS.10.0867 (REGULAR - QUARTERLY IDCW)</t>
  </si>
  <si>
    <t>NAV AS ON 31-AUG-22: RS.10.0867 (REGULAR - PERIODIC IDCW)</t>
  </si>
  <si>
    <t>NAV AS ON 31-AUG-22: RS.10.0866 (REGULAR - GROWTH)</t>
  </si>
  <si>
    <t>NAV AS ON 31-AUG-22: RS.10.1381 (DIRECT - MONTHLY IDCW)</t>
  </si>
  <si>
    <t>NAV AS ON 31-AUG-22: RS.10.1381 (DIRECT - QUARTERLY IDCW)</t>
  </si>
  <si>
    <t>NAV AS ON 31-AUG-22: RS.10.1381 (DIRECT - PERIODIC IDCW)</t>
  </si>
  <si>
    <t>NAV AS ON 31-AUG-22: RS.10.1381 (DIRECT - GROWTH)</t>
  </si>
  <si>
    <t>NAV AS ON 28-FEB-22: RS.10.0637 (REGULAR - MONTHLY IDCW)</t>
  </si>
  <si>
    <t>NAV AS ON 28-FEB-22: RS.10.0637 (REGULAR - QUARTERLY IDCW)</t>
  </si>
  <si>
    <t>NAV AS ON 28-FEB-22: RS.10.0637 (REGULAR - PERIODIC IDCW)</t>
  </si>
  <si>
    <t>NAV AS ON 28-FEB-22: RS.10.0637 (REGULAR - GROWTH)</t>
  </si>
  <si>
    <t>NAV AS ON 28-FEB-22: RS.10.0826 (DIRECT - MONTHLY IDCW)</t>
  </si>
  <si>
    <t>NAV AS ON 28-FEB-22: RS.10.0826 (DIRECT - QUARTERLY IDCW)</t>
  </si>
  <si>
    <t>NAV AS ON 28-FEB-22: RS.10.0826 (DIRECT - PERIODIC IDCW)</t>
  </si>
  <si>
    <t>NAV AS ON 28-FEB-22: RS.10.0826 (DIRECT - GROWTH)</t>
  </si>
  <si>
    <t>AVERAGE MATURITY :   1.40 YEARS</t>
  </si>
  <si>
    <t>Tata Income Fund</t>
  </si>
  <si>
    <t>(An open ended medium term debt scheme investing in instruments such that the Macaulay duration of the portfolio is between 4 year &amp; 7 years (Refer to page no. 15 of SID). A Relatively High Interest Rate Risk and Moderate Credit Risk.)</t>
  </si>
  <si>
    <t>•Long Term Capital Appreciation &amp; Regular Income.</t>
  </si>
  <si>
    <t>•Investment in Debt &amp; Money Market Instruments / Government Securities.</t>
  </si>
  <si>
    <t>GOI - 7.69% (17/06/2043)</t>
  </si>
  <si>
    <t>IN0020190040</t>
  </si>
  <si>
    <t>** 09.10 % POWER FINANCE CORPORATION - 23/03/2029</t>
  </si>
  <si>
    <t>INE134E08JX9</t>
  </si>
  <si>
    <t>** 08.55 % INDIAN RAILWAYS FINANCE CORPORATION LTD - 21/02/2029</t>
  </si>
  <si>
    <t>INE053F07BA5</t>
  </si>
  <si>
    <t>** 07.32 % NTPC LTD - 17/07/2029</t>
  </si>
  <si>
    <t>INE733E07KL3</t>
  </si>
  <si>
    <t>** 07.55 % REC LTD - 11/05/2030</t>
  </si>
  <si>
    <t>INE020B08CU7</t>
  </si>
  <si>
    <t>** 07.35 % NATIONAL HIGHWAYS AUTHORITY OF INDIA - 28/04/2030</t>
  </si>
  <si>
    <t>INE906B07HP8</t>
  </si>
  <si>
    <t>** 08.70 % LIC HOUSING FINANCE LTD - 23/03/2029</t>
  </si>
  <si>
    <t>INE115A07OB4</t>
  </si>
  <si>
    <t>NAV AS ON 31-AUG-22: RS.67.2145 (REGULAR - GROWTH)</t>
  </si>
  <si>
    <t>NAV AS ON 31-AUG-22: RS.38.9989 (REGULAR - PERIODIC IDCW)</t>
  </si>
  <si>
    <t>NAV AS ON 31-AUG-22: RS.15.4808 (REGULAR - HALF YEARLY IDCW)</t>
  </si>
  <si>
    <t>NAV AS ON 31-AUG-22: RS.72.8124 (DIRECT - GROWTH)</t>
  </si>
  <si>
    <t>NAV AS ON 31-AUG-22: RS.41.4455 (DIRECT - PERIODIC IDCW)</t>
  </si>
  <si>
    <t>NAV AS ON 31-AUG-22: RS.16.9886 (DIRECT - HALF YEARLY IDCW)</t>
  </si>
  <si>
    <t>NAV AS ON 28-FEB-22: RS.66.8268 (REGULAR - GROWTH)</t>
  </si>
  <si>
    <t>NAV AS ON 28-FEB-22: RS.38.7831 (REGULAR - PERIODIC IDCW)</t>
  </si>
  <si>
    <t>NAV AS ON 28-FEB-22: RS.15.3942 (REGULAR - HALF YEARLY IDCW)</t>
  </si>
  <si>
    <t>NAV AS ON 28-FEB-22: RS.72.1113 (DIRECT - GROWTH)</t>
  </si>
  <si>
    <t>NAV AS ON 28-FEB-22: RS.41.0455 (DIRECT - PERIODIC IDCW)</t>
  </si>
  <si>
    <t>NAV AS ON 28-FEB-22: RS.16.8247 (DIRECT - HALF YEARLY IDCW)</t>
  </si>
  <si>
    <t>AVERAGE MATURITY :  6.16 YEARS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</si>
  <si>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</si>
  <si>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</si>
  <si>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</si>
  <si>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</si>
  <si>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</si>
  <si>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SDL KERALA 7.99% (28/10/2025)</t>
  </si>
  <si>
    <t>IN2020150099</t>
  </si>
  <si>
    <t>GOI - 7.59% (11/01/2026)</t>
  </si>
  <si>
    <t>IN0020150093</t>
  </si>
  <si>
    <t>SDL MAHARASHTRA 9.79% (25/09/2023)</t>
  </si>
  <si>
    <t>IN2220130081</t>
  </si>
  <si>
    <t>SDL GOA 9.77 % (26/02/2024)</t>
  </si>
  <si>
    <t>IN1420130065</t>
  </si>
  <si>
    <t>SDL MAHARASHTRA 7.89% (08/06/2032)</t>
  </si>
  <si>
    <t>IN2220220098</t>
  </si>
  <si>
    <t>SDL ANDHRA PRADESH 9.48% (26/03/2024)</t>
  </si>
  <si>
    <t>IN1020130176</t>
  </si>
  <si>
    <t>NAV AS ON 31-AUG-22: RS.17.7213 (REGULAR - IDCW)</t>
  </si>
  <si>
    <t>NAV AS ON 31-AUG-22: RS.29.1029 (RP280225 - IDCW)</t>
  </si>
  <si>
    <t>NAV AS ON 31-AUG-22: RS.29.1511 (RP280225 - GROWTH)</t>
  </si>
  <si>
    <t>NAV AS ON 31-AUG-22: RS.19.5848 (DIRECT - IDCW)</t>
  </si>
  <si>
    <t>NAV AS ON 31-AUG-22: RS.69.5639 (DIRECT - GROWTH)</t>
  </si>
  <si>
    <t>NAV AS ON 31-AUG-22: RS.63.9202 (REGULAR - GROWTH)</t>
  </si>
  <si>
    <t>NAV AS ON 28-FEB-22: RS.17.3861 (REGULAR - IDCW)</t>
  </si>
  <si>
    <t>NAV AS ON 28-FEB-22: RS.28.5379 (RP280225 - IDCW)</t>
  </si>
  <si>
    <t>NAV AS ON 28-FEB-22: RS.28.5845 (RP280225 - GROWTH)</t>
  </si>
  <si>
    <t>NAV AS ON 28-FEB-22: RS.19.1219 (DIRECT - IDCW)</t>
  </si>
  <si>
    <t>NAV AS ON 28-FEB-22: RS.67.9191 (DIRECT - GROWTH)</t>
  </si>
  <si>
    <t>NAV AS ON 28-FEB-22: RS.62.7009 (REGULAR - GROWTH)</t>
  </si>
  <si>
    <t>AVERAGE MATURITY :   2.48 YEARS</t>
  </si>
  <si>
    <t>Tata Dynamic Bond Fund</t>
  </si>
  <si>
    <t>(An open ended dynamic debt scheme investing across duration, A Relatively High Interest Rate Risk and Moderate Credit Risk.)</t>
  </si>
  <si>
    <t>•Short Term to Medium Capital Appreciation.</t>
  </si>
  <si>
    <t>** 09.75 % JAMNAGAR UTILITIES &amp; POWER PVT. LTD - 02/08/2024</t>
  </si>
  <si>
    <t>NAV AS ON 31-AUG-22: RS.20.0501 (REGULAR - IDCW)</t>
  </si>
  <si>
    <t>NAV AS ON 31-AUG-22: RS.34.8148 (REGULAR - GROWTH)</t>
  </si>
  <si>
    <t>NAV AS ON 31-AUG-22: RS.22.6148 (DIRECT - IDCW)</t>
  </si>
  <si>
    <t>NAV AS ON 31-AUG-22: RS.38.1087 (DIRECT - GROWTH)</t>
  </si>
  <si>
    <t>NAV AS ON 28-FEB-22: RS.19.3482 (REGULAR - IDCW)</t>
  </si>
  <si>
    <t>NAV AS ON 28-FEB-22: RS.33.5811 (REGULAR - GROWTH)</t>
  </si>
  <si>
    <t>NAV AS ON 28-FEB-22: RS.21.7918 (DIRECT - IDCW)</t>
  </si>
  <si>
    <t>NAV AS ON 28-FEB-22: RS.36.7207 (DIRECT - GROWTH)</t>
  </si>
  <si>
    <t>AVERAGE MATURITY :  1.77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</si>
  <si>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</si>
  <si>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</si>
  <si>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</si>
  <si>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</si>
  <si>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</si>
  <si>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</si>
  <si>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</si>
  <si>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</si>
  <si>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</si>
  <si>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</si>
  <si>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</si>
  <si>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</si>
  <si>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</si>
  <si>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</si>
  <si>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</si>
  <si>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</si>
  <si>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</si>
  <si>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</si>
  <si>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UTTAR PRADESH SDL SPECIAL 8.55% (04/10/2022)</t>
  </si>
  <si>
    <t>IN3320150078</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</si>
  <si>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</si>
  <si>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</si>
  <si>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</si>
  <si>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</si>
  <si>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</si>
  <si>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</si>
  <si>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</si>
  <si>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</si>
  <si>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</si>
  <si>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</si>
  <si>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</si>
  <si>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</si>
  <si>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</si>
  <si>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</si>
  <si>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</si>
  <si>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</si>
  <si>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</si>
  <si>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</si>
  <si>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</si>
  <si>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</si>
  <si>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</si>
  <si>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</si>
  <si>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</si>
  <si>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</si>
  <si>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</si>
  <si>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</si>
  <si>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</si>
  <si>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</si>
  <si>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</si>
  <si>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</si>
  <si>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06.44 % INDIAN OIL CORP LTD - 14/04/2023</t>
  </si>
  <si>
    <t>** 06.91 % NHPC LTD - 15/09/2022</t>
  </si>
  <si>
    <t>INE848E07AH8</t>
  </si>
  <si>
    <t>** 06.24 % STATE BANK OF INDIA - 21/09/2030</t>
  </si>
  <si>
    <t>INE062A08256</t>
  </si>
  <si>
    <t>** 08.49 % NTPC LTD - 25/03/2025</t>
  </si>
  <si>
    <t>INE733E07JP6</t>
  </si>
  <si>
    <t>NAV AS ON 31-AUG-22: RS.11.782 (REGULAR - IDCW)</t>
  </si>
  <si>
    <t>NAV AS ON 31-AUG-22: RS.11.782 (REGULAR - GROWTH)</t>
  </si>
  <si>
    <t>NAV AS ON 31-AUG-22: RS.11.9555 (DIRECT - IDCW)</t>
  </si>
  <si>
    <t>NAV AS ON 31-AUG-22: RS.11.9555 (DIRECT - GROWTH)</t>
  </si>
  <si>
    <t>NAV AS ON 28-FEB-22: RS.11.6948 (REGULAR - IDCW)</t>
  </si>
  <si>
    <t>NAV AS ON 28-FEB-22: RS.11.6948 (REGULAR - GROWTH)</t>
  </si>
  <si>
    <t>NAV AS ON 28-FEB-22: RS.11.8375 (DIRECT - IDCW)</t>
  </si>
  <si>
    <t>NAV AS ON 28-FEB-22: RS.11.8375 (DIRECT - GROWTH)</t>
  </si>
  <si>
    <t>AVERAGE MATURITY :   1.31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</si>
  <si>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</si>
  <si>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</si>
  <si>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</si>
  <si>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</si>
  <si>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SDL TAMILNADU 8.61% (03/09/2027)</t>
  </si>
  <si>
    <t>IN3120180119</t>
  </si>
  <si>
    <t>SDL WEST BENGAL 7.72% (20/12/2027)</t>
  </si>
  <si>
    <t>IN3420170158</t>
  </si>
  <si>
    <t>SDL UTTAR PRADESH 7.67% (29/11/2027)</t>
  </si>
  <si>
    <t>IN3320170142</t>
  </si>
  <si>
    <t>SDL GUJARAT  7.75% (13/12/2027)</t>
  </si>
  <si>
    <t>IN1520170136</t>
  </si>
  <si>
    <t>SDL KARNATAKA 7.76% (13/12/2027)</t>
  </si>
  <si>
    <t>IN1920170116</t>
  </si>
  <si>
    <t>SDL RAJASTHAN 7.64% (01/11/2027)</t>
  </si>
  <si>
    <t>IN2920170098</t>
  </si>
  <si>
    <t>SDL KARNATAKA 7.82% (27/12/2027)</t>
  </si>
  <si>
    <t>IN1920170132</t>
  </si>
  <si>
    <t>SDL GUJARAT  7.62% (01/11/2027)</t>
  </si>
  <si>
    <t>IN1520170110</t>
  </si>
  <si>
    <t>SDL RAJASTHAN 7.65% (29/11/2027)</t>
  </si>
  <si>
    <t>IN2920170106</t>
  </si>
  <si>
    <t>SDL TAMILNADU 7.65% (06/12/2027)</t>
  </si>
  <si>
    <t>IN3120170094</t>
  </si>
  <si>
    <t>SDL KARNATAKA 7.64% (08/11/2027)</t>
  </si>
  <si>
    <t>IN1920170066</t>
  </si>
  <si>
    <t>SDL GUJARAT  7.69% (20/12/2027)</t>
  </si>
  <si>
    <t>IN1520170144</t>
  </si>
  <si>
    <t>** 07.70 % REC LTD - 10/12/2027</t>
  </si>
  <si>
    <t>INE020B08AQ9</t>
  </si>
  <si>
    <t>** 07.27 % INDIAN RAILWAYS FINANCE CORPORATION LTD - 15/06/2027</t>
  </si>
  <si>
    <t>INE053F07AB5</t>
  </si>
  <si>
    <t>** 07.65 % POWER FINANCE CORPORATION - 22/11/2027</t>
  </si>
  <si>
    <t>INE134E08JG4</t>
  </si>
  <si>
    <t>** 07.20 % POWER GRID CORPORATION OF INDIA LTD - 09/08/2027</t>
  </si>
  <si>
    <t>** 07.30 % POWER GRID CORPORATION OF INDIA LTD - 19/06/2027</t>
  </si>
  <si>
    <t>INE752E07OF7</t>
  </si>
  <si>
    <t>NAV AS ON 31-AUG-22: RS.10.1061 (REGULAR - IDCW)</t>
  </si>
  <si>
    <t>NAV AS ON 31-AUG-22: RS.10.1061 (REGULAR - GROWTH)</t>
  </si>
  <si>
    <t>NAV AS ON 31-AUG-22: RS.10.1191 (DIRECT - IDCW)</t>
  </si>
  <si>
    <t>NAV AS ON 31-AUG-22: RS.10.1191 (DIRECT - GROWTH)</t>
  </si>
  <si>
    <t>AVERAGE MATURITY :  4.93 YEARS</t>
  </si>
  <si>
    <t>Name Of The Bank</t>
  </si>
  <si>
    <t>Amount of Margins
( Rs. in Lakhs )</t>
  </si>
  <si>
    <t>Cash as Margin</t>
  </si>
  <si>
    <t>Fixed Deposits</t>
  </si>
  <si>
    <t>Government Securities (Face Value)</t>
  </si>
  <si>
    <t>T-Bills (Face Value)</t>
  </si>
  <si>
    <t>Mutual Fund Units(Amt)</t>
  </si>
  <si>
    <t>Equity Margin</t>
  </si>
  <si>
    <t>Total Gross Margin</t>
  </si>
  <si>
    <t>Disclosure of Margins as of 31st August,2022 is as given below   :</t>
  </si>
  <si>
    <t>PORTFOLIO TURNOVER RATIO: 0.14 TIMES</t>
  </si>
  <si>
    <t xml:space="preserve">TOTAL INVESTMENTS IN FOREIGN SECURITIES / ADRS / GDRS: </t>
  </si>
  <si>
    <t>Tata Equity Savings Fund Regular Plan - IDCW Monthly</t>
  </si>
  <si>
    <t>RECORD_DATE</t>
  </si>
  <si>
    <t>NAV As on Record Date</t>
  </si>
  <si>
    <t>DIVIDEND PER UNIT(HUF &amp; INDIVIDUALS)</t>
  </si>
  <si>
    <t>DIVIDEND PER UNIT(OTHERS)</t>
  </si>
  <si>
    <t>Tata Equity Savings Fund Direct Plan - IDCW Monthly</t>
  </si>
  <si>
    <t>Tata Hybrid Equity Fund Regular Plan - IDCW Monthly</t>
  </si>
  <si>
    <t>Tata Hybrid Equity Fund Direct Plan - IDCW Monthly</t>
  </si>
  <si>
    <t>Tata Liquid Fund Regular Plan - Daily IDCW</t>
  </si>
  <si>
    <t>Mar'22</t>
  </si>
  <si>
    <t>Apr'22</t>
  </si>
  <si>
    <t>May'22</t>
  </si>
  <si>
    <t>Jun'22</t>
  </si>
  <si>
    <t>Jul'22</t>
  </si>
  <si>
    <t>Aug'22</t>
  </si>
  <si>
    <t>Tata Liquid Fund Direct Plan - Daily IDCW</t>
  </si>
  <si>
    <t>Tata Money Market Fund  Regular Plan - Daily IDCW</t>
  </si>
  <si>
    <t>Tata Money Market Fund Direct Plan - Daily IDCW</t>
  </si>
  <si>
    <t>Tata Overnight Fund - Regular Plan - IDCW</t>
  </si>
  <si>
    <t>.</t>
  </si>
  <si>
    <t>Tata Overnight Fund - Direct Plan- IDCW</t>
  </si>
  <si>
    <t>Tata Treasury Advantage Fund  Regular Plan - Daily IDCW</t>
  </si>
  <si>
    <t>APR'22</t>
  </si>
  <si>
    <t>MAY'22</t>
  </si>
  <si>
    <t>Tata Treasury Advantage Fund Direct Plan - Daily IDCW</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</si>
  <si>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</si>
  <si>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</si>
  <si>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</si>
  <si>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</si>
  <si>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</si>
  <si>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</si>
  <si>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Dividend History</t>
  </si>
  <si>
    <t>ADANI ENTERPRISES LTD</t>
  </si>
  <si>
    <t>MARUTI SUZUKI INDIA LTD</t>
  </si>
  <si>
    <t>ADANI PORTS AND SPECIAL ECONOMIC ZONE LTD</t>
  </si>
  <si>
    <t>TATA POWER COMPANY LTD</t>
  </si>
  <si>
    <t>TATA MOTORS LTD</t>
  </si>
  <si>
    <t>ZEE ENTERTAINMENT ENTERPRISES LTD</t>
  </si>
  <si>
    <t>NTPC LTD</t>
  </si>
  <si>
    <t>TECH MAHINDRA LTD</t>
  </si>
  <si>
    <t>UPL LTD</t>
  </si>
  <si>
    <t>BAJAJ FINANCE LTD</t>
  </si>
  <si>
    <t>SRF LTD</t>
  </si>
  <si>
    <t>INDIAN OIL CORPORATION LTD</t>
  </si>
  <si>
    <t>INDIAN ENERGY EXCHANGE LTD</t>
  </si>
  <si>
    <t>VEDANTA LTD</t>
  </si>
  <si>
    <t>NMDC LTD</t>
  </si>
  <si>
    <t>IDFC LTD</t>
  </si>
  <si>
    <t>LIC HOUSING FINANCE LTD</t>
  </si>
  <si>
    <t>STEEL AUTHORITY INDIA LTD</t>
  </si>
  <si>
    <t>NESTLE INDIA LTD</t>
  </si>
  <si>
    <t>GODREJ PROPERTIES LTD</t>
  </si>
  <si>
    <t>ZYDUS LIFESCIENCES LTD</t>
  </si>
  <si>
    <t>BHARAT HEAVY ELECTRICALS LTD</t>
  </si>
  <si>
    <t>CUMMINS INDIA LTD</t>
  </si>
  <si>
    <t>FEDERAL BANK LTD</t>
  </si>
  <si>
    <t>MARICO LTD</t>
  </si>
  <si>
    <t>TATA CHEMICALS LTD</t>
  </si>
  <si>
    <t>RBL BANK LTD</t>
  </si>
  <si>
    <t>ICICI LOMBARD GENERAL INSURANCE CO. LTD</t>
  </si>
  <si>
    <t>GAIL ( INDIA ) LTD</t>
  </si>
  <si>
    <t>BANDHAN BANK LTD</t>
  </si>
  <si>
    <t>MPHASIS LTD</t>
  </si>
  <si>
    <t>INTERGLOBE AVIATION LTD</t>
  </si>
  <si>
    <t>PIRAMAL ENTERPRISES LTD</t>
  </si>
  <si>
    <t>HINDUSTAN AERONAUTICS LTD</t>
  </si>
  <si>
    <t>INDIAN HOTELS CO. LTD</t>
  </si>
  <si>
    <t>NATIONAL ALUMINIUM CO. LTD</t>
  </si>
  <si>
    <t>BIOCON LTD</t>
  </si>
  <si>
    <t>MULTI COMMODITY EXCHANGE OF IND LTD</t>
  </si>
  <si>
    <t>TRENT LTD</t>
  </si>
  <si>
    <t>GODREJ CONSUMER PRODUCTS LTD</t>
  </si>
  <si>
    <t>INDIABULLS HOUSING FINANCE LTD</t>
  </si>
  <si>
    <t>GUJ NARMADA VALLEY FER. &amp; CHEM. LTD</t>
  </si>
  <si>
    <t>AUROBINDO PHARMA LTD</t>
  </si>
  <si>
    <t>BOSCH LTD</t>
  </si>
  <si>
    <t>WIPRO LTD</t>
  </si>
  <si>
    <t>BATA INDIA LTD</t>
  </si>
  <si>
    <t>POWER GRID CORPORATION OF INDIA LTD</t>
  </si>
  <si>
    <t>POWER FINANCE CORPORATION  LTD</t>
  </si>
  <si>
    <t>MAHANAGAR GAS LTD</t>
  </si>
  <si>
    <t>ADITYA BIRLA FASHION &amp; RETAIL LTD</t>
  </si>
  <si>
    <t>SIEMENS LTD</t>
  </si>
  <si>
    <t>L&amp;T FINANCE HOLDINGS LTD</t>
  </si>
  <si>
    <t>GLENMARK PHARMACEUTICALS LTD</t>
  </si>
  <si>
    <t>LARSEN &amp; TOUBRO INFOTECH LTD</t>
  </si>
  <si>
    <t>DELTA CORP LTD</t>
  </si>
  <si>
    <t>BERGER PAINTS INDIA LTD</t>
  </si>
  <si>
    <t>BHARAT PETROLEUM CORPORATION LTD</t>
  </si>
  <si>
    <t>CHAMBAL FERTILISER &amp; CHEMICALS LTD</t>
  </si>
  <si>
    <t>REC LTD</t>
  </si>
  <si>
    <t>MINDTREE LTD</t>
  </si>
  <si>
    <t>DLF LTD</t>
  </si>
  <si>
    <t>BRITANNIA INDUSTRIES LTD</t>
  </si>
  <si>
    <t>SAMVARDHANA MOTHERSON INTERNATIONAL LTD</t>
  </si>
  <si>
    <t>AARTI INDUSTRIES LTD</t>
  </si>
  <si>
    <t>MANAPPURAM FINANCE LTD</t>
  </si>
  <si>
    <t>ULTRATECH CEMENT LTD</t>
  </si>
  <si>
    <t>HINDUSTAN PETROLEUM CORPORATION LTD</t>
  </si>
  <si>
    <t>BAJAJ FINSERV LTD</t>
  </si>
  <si>
    <t>TATA COMMUNICATIONS LTD</t>
  </si>
  <si>
    <t>BALKRISHNA INDUSTRIES LTD</t>
  </si>
  <si>
    <t>MAHINDRA AND MAHINDRA FINANCIAL SERVICES LTD</t>
  </si>
  <si>
    <t>ASHOK LEYLAND LTD</t>
  </si>
  <si>
    <t>CHOLAMANDALAM INVESTMENT &amp; FINANCE CO LTD</t>
  </si>
  <si>
    <t>AU SMALL FINANCE BANK LTD</t>
  </si>
  <si>
    <t>NAVIN FLUORINE INTERNATIONAL LTD</t>
  </si>
  <si>
    <t>SUN TV NETWORK LTD</t>
  </si>
  <si>
    <t>SUN PHARMACEUTICAL INDUSTRIES LTD</t>
  </si>
  <si>
    <t>WHIRLPOOL OF INDIA LTD</t>
  </si>
  <si>
    <t>DEEPAK NITRITE LTD</t>
  </si>
  <si>
    <t>AMARA RAJA BATTERIES LTD</t>
  </si>
  <si>
    <t>COLGATE-PALMOLIVE INDIA LTD</t>
  </si>
  <si>
    <t>PI INDUSTRIES LTD</t>
  </si>
  <si>
    <t>EXIDE INDUSTRIES LTD</t>
  </si>
  <si>
    <t>GMR INFRASTUCTURE LTD</t>
  </si>
  <si>
    <t>INTELLECT DESIGN ARENA LTD</t>
  </si>
  <si>
    <t>MAHINDRA &amp; MAHINDRA LTD</t>
  </si>
  <si>
    <t>BALRAMPUR CHINI MILLS LTD</t>
  </si>
  <si>
    <t>GUJARAT STATE PETRONET LTD</t>
  </si>
  <si>
    <t>PERSISTENT SYSTEMS LTD</t>
  </si>
  <si>
    <t>COROMANDEL INTERNATIONAL LTD</t>
  </si>
  <si>
    <t>ATUL LTD</t>
  </si>
  <si>
    <t>METROPOLIS HEALTHCARE LTD</t>
  </si>
  <si>
    <t>DIVI LABORATORIES LTD</t>
  </si>
  <si>
    <t>GRASIM INDUSTRIES LTD</t>
  </si>
  <si>
    <t>LUPIN LTD</t>
  </si>
  <si>
    <t>OBEROI REALTY LTD</t>
  </si>
  <si>
    <t>INDIA CEMENTS LTD</t>
  </si>
  <si>
    <t>TATA STEEL LTD</t>
  </si>
  <si>
    <t>APOLLO TYRES LTD</t>
  </si>
  <si>
    <t>MAX FINANCIAL SERVICES LTD</t>
  </si>
  <si>
    <t>INDUSIND BANK LTD</t>
  </si>
  <si>
    <t>PIDILITE INDUSTRIES  LTD</t>
  </si>
  <si>
    <t>DABUR INDIA LTD</t>
  </si>
  <si>
    <t>COAL INDIA LTD</t>
  </si>
  <si>
    <t>CONTAINER CORPORATION OF INDIA LTD</t>
  </si>
  <si>
    <t>TORRENT PHARMACEUTICALS LTD</t>
  </si>
  <si>
    <t>LAURUS LABS LTD</t>
  </si>
  <si>
    <t>IDFC FIRST BANK LTD</t>
  </si>
  <si>
    <t>IDFC FIRST BANK LTD^</t>
  </si>
  <si>
    <t>LAURUS LABS LTD^</t>
  </si>
  <si>
    <t>TORRENT PHARMACEUTICALS LTD^</t>
  </si>
  <si>
    <t>CONTAINER CORPORATION OF INDIA LTD^</t>
  </si>
  <si>
    <t>COAL INDIA LTD^</t>
  </si>
  <si>
    <t>ITC LTD^</t>
  </si>
  <si>
    <t>DABUR INDIA LTD^</t>
  </si>
  <si>
    <t>PIDILITE INDUSTRIES  LTD^</t>
  </si>
  <si>
    <t>INDUSIND BANK LTD^</t>
  </si>
  <si>
    <t>AXIS BANK LTD^</t>
  </si>
  <si>
    <t>MAX FINANCIAL SERVICES LTD^</t>
  </si>
  <si>
    <t>APOLLO TYRES LTD^</t>
  </si>
  <si>
    <t>TATA STEEL LTD^</t>
  </si>
  <si>
    <t>INDIA CEMENTS LTD^</t>
  </si>
  <si>
    <t>OBEROI REALTY LTD^</t>
  </si>
  <si>
    <t>LUPIN LTD^</t>
  </si>
  <si>
    <t>SBI CARDS AND PAYMENT SERVICES LTD^</t>
  </si>
  <si>
    <t>GRASIM INDUSTRIES LTD^</t>
  </si>
  <si>
    <t>DIVI LABORATORIES LTD^</t>
  </si>
  <si>
    <t>METROPOLIS HEALTHCARE LTD^</t>
  </si>
  <si>
    <t>INFOSYS LTD^</t>
  </si>
  <si>
    <t>ATUL LTD^</t>
  </si>
  <si>
    <t>COROMANDEL INTERNATIONAL LTD^</t>
  </si>
  <si>
    <t>PERSISTENT SYSTEMS LTD^</t>
  </si>
  <si>
    <t>GUJARAT STATE PETRONET LTD^</t>
  </si>
  <si>
    <t>BALRAMPUR CHINI MILLS LTD^</t>
  </si>
  <si>
    <t>MAHINDRA &amp; MAHINDRA LTD^</t>
  </si>
  <si>
    <t>INTELLECT DESIGN ARENA LTD^</t>
  </si>
  <si>
    <t>GMR INFRASTUCTURE LTD^</t>
  </si>
  <si>
    <t>EXIDE INDUSTRIES LTD^</t>
  </si>
  <si>
    <t>INFO EDGE (INDIA) LTD^</t>
  </si>
  <si>
    <t>PI INDUSTRIES LTD^</t>
  </si>
  <si>
    <t>COLGATE-PALMOLIVE INDIA LTD^</t>
  </si>
  <si>
    <t>AMARA RAJA BATTERIES LTD^</t>
  </si>
  <si>
    <t>DEEPAK NITRITE LTD^</t>
  </si>
  <si>
    <t>APOLLO HOSPITALS ENTERPRISE LTD^</t>
  </si>
  <si>
    <t>WHIRLPOOL OF INDIA LTD^</t>
  </si>
  <si>
    <t>SUN PHARMACEUTICAL INDUSTRIES LTD^</t>
  </si>
  <si>
    <t>SUN TV NETWORK LTD^</t>
  </si>
  <si>
    <t>HDFC ASSET MANAGEMENT COMPANY LTD^</t>
  </si>
  <si>
    <t>NAVIN FLUORINE INTERNATIONAL LTD^</t>
  </si>
  <si>
    <t>EICHER MOTORS LTD^</t>
  </si>
  <si>
    <t>AU SMALL FINANCE BANK LTD^</t>
  </si>
  <si>
    <t>CHOLAMANDALAM INVESTMENT &amp; FINANCE CO LTD^</t>
  </si>
  <si>
    <t>ASHOK LEYLAND LTD^</t>
  </si>
  <si>
    <t>HOUSING DEVELOPMENT FINANCE CORPORATION LTD^</t>
  </si>
  <si>
    <t>MAHINDRA AND MAHINDRA FINANCIAL SERVICES LTD^</t>
  </si>
  <si>
    <t>BALKRISHNA INDUSTRIES LTD^</t>
  </si>
  <si>
    <t>TATA COMMUNICATIONS LTD^</t>
  </si>
  <si>
    <t>BAJAJ FINSERV LTD^</t>
  </si>
  <si>
    <t>HINDUSTAN PETROLEUM CORPORATION LTD^</t>
  </si>
  <si>
    <t>ORACLE FINANCIALS SERVICES SOFT LTD^</t>
  </si>
  <si>
    <t>HDFC BANK LTD^</t>
  </si>
  <si>
    <t>ULTRATECH CEMENT LTD^</t>
  </si>
  <si>
    <t>MANAPPURAM FINANCE LTD^</t>
  </si>
  <si>
    <t>AARTI INDUSTRIES LTD^</t>
  </si>
  <si>
    <t>SAMVARDHANA MOTHERSON INTERNATIONAL LTD^</t>
  </si>
  <si>
    <t>BRITANNIA INDUSTRIES LTD^</t>
  </si>
  <si>
    <t>DLF LTD^</t>
  </si>
  <si>
    <t>MINDTREE LTD^</t>
  </si>
  <si>
    <t>REC LTD^</t>
  </si>
  <si>
    <t>CHAMBAL FERTILISER &amp; CHEMICALS LTD^</t>
  </si>
  <si>
    <t>BHARAT PETROLEUM CORPORATION LTD^</t>
  </si>
  <si>
    <t>BERGER PAINTS INDIA LTD^</t>
  </si>
  <si>
    <t>DELTA CORP LTD^</t>
  </si>
  <si>
    <t>LARSEN &amp; TOUBRO INFOTECH LTD^</t>
  </si>
  <si>
    <t>JUBILANT FOODWORKS LTD^</t>
  </si>
  <si>
    <t>GLENMARK PHARMACEUTICALS LTD^</t>
  </si>
  <si>
    <t>L&amp;T FINANCE HOLDINGS LTD^</t>
  </si>
  <si>
    <t>SIEMENS LTD^</t>
  </si>
  <si>
    <t>ACC LTD^</t>
  </si>
  <si>
    <t>ADITYA BIRLA FASHION &amp; RETAIL LTD^</t>
  </si>
  <si>
    <t>MAHANAGAR GAS LTD^</t>
  </si>
  <si>
    <t>POWER FINANCE CORPORATION  LTD^</t>
  </si>
  <si>
    <t>POWER GRID CORPORATION OF INDIA LTD^</t>
  </si>
  <si>
    <t>BATA INDIA LTD^</t>
  </si>
  <si>
    <t>BOSCH LTD^</t>
  </si>
  <si>
    <t>WIPRO LTD^</t>
  </si>
  <si>
    <t>AUROBINDO PHARMA LTD^</t>
  </si>
  <si>
    <t>GUJ NARMADA VALLEY FER. &amp; CHEM. LTD^</t>
  </si>
  <si>
    <t>INDIABULLS HOUSING FINANCE LTD^</t>
  </si>
  <si>
    <t>GODREJ CONSUMER PRODUCTS LTD^</t>
  </si>
  <si>
    <t>TRENT LTD^</t>
  </si>
  <si>
    <t>MULTI COMMODITY EXCHANGE OF IND LTD^</t>
  </si>
  <si>
    <t>NATIONAL ALUMINIUM CO. LTD^</t>
  </si>
  <si>
    <t>BIOCON LTD^</t>
  </si>
  <si>
    <t>INDIAN HOTELS CO. LTD^</t>
  </si>
  <si>
    <t>HINDUSTAN AERONAUTICS LTD^</t>
  </si>
  <si>
    <t>PIRAMAL ENTERPRISES LTD^</t>
  </si>
  <si>
    <t>INTERGLOBE AVIATION LTD^</t>
  </si>
  <si>
    <t>MPHASIS LTD^</t>
  </si>
  <si>
    <t>GAIL ( INDIA ) LTD^</t>
  </si>
  <si>
    <t>BANDHAN BANK LTD^</t>
  </si>
  <si>
    <t>ICICI LOMBARD GENERAL INSURANCE CO. LTD^</t>
  </si>
  <si>
    <t>RBL BANK LTD^</t>
  </si>
  <si>
    <t>MARICO LTD^</t>
  </si>
  <si>
    <t>TATA CHEMICALS LTD^</t>
  </si>
  <si>
    <t>FEDERAL BANK LTD^</t>
  </si>
  <si>
    <t>BHARAT HEAVY ELECTRICALS LTD^</t>
  </si>
  <si>
    <t>CUMMINS INDIA LTD^</t>
  </si>
  <si>
    <t>ZYDUS LIFESCIENCES LTD^</t>
  </si>
  <si>
    <t>GODREJ PROPERTIES LTD^</t>
  </si>
  <si>
    <t>NESTLE INDIA LTD^</t>
  </si>
  <si>
    <t>STEEL AUTHORITY INDIA LTD^</t>
  </si>
  <si>
    <t>INDRAPRASTHA GAS LTD^</t>
  </si>
  <si>
    <t>TATA CONSUMER PRODUCTS LTD^</t>
  </si>
  <si>
    <t>LIC HOUSING FINANCE LTD^</t>
  </si>
  <si>
    <t>IDFC LTD^</t>
  </si>
  <si>
    <t>NMDC LTD^</t>
  </si>
  <si>
    <t>ASIAN PAINTS (INDIA) LTD^</t>
  </si>
  <si>
    <t>UNITED SPIRITS LTD^</t>
  </si>
  <si>
    <t>VEDANTA LTD^</t>
  </si>
  <si>
    <t>RELIANCE INDUSTRIES LTD^</t>
  </si>
  <si>
    <t>INDIAN ENERGY EXCHANGE LTD^</t>
  </si>
  <si>
    <t>HERO MOTOCORP LTD^</t>
  </si>
  <si>
    <t>INDIAN OIL CORPORATION LTD^</t>
  </si>
  <si>
    <t>KOTAK MAHINDRA BANK LTD^</t>
  </si>
  <si>
    <t>SRF LTD^</t>
  </si>
  <si>
    <t>BAJAJ FINANCE LTD^</t>
  </si>
  <si>
    <t>HDFC LIFE INSURANCE CO. LTD^</t>
  </si>
  <si>
    <t>UPL LTD^</t>
  </si>
  <si>
    <t>TECH MAHINDRA LTD^</t>
  </si>
  <si>
    <t>ZEE ENTERTAINMENT ENTERPRISES LTD^</t>
  </si>
  <si>
    <t>NTPC LTD^</t>
  </si>
  <si>
    <t>TATA MOTORS LTD^</t>
  </si>
  <si>
    <t>TATA CONSULTANCY SERVICES LTD^</t>
  </si>
  <si>
    <t>TATA POWER COMPANY LTD^</t>
  </si>
  <si>
    <t>AMBUJA CEMENTS LTD^</t>
  </si>
  <si>
    <t>ADANI PORTS AND SPECIAL ECONOMIC ZONE LTD^</t>
  </si>
  <si>
    <t>HCL TECHNOLOGIES LTD^</t>
  </si>
  <si>
    <t>ICICI BANK LTD^</t>
  </si>
  <si>
    <t>MARUTI SUZUKI INDIA LTD^</t>
  </si>
  <si>
    <t>ADANI ENTERPRISES LTD^</t>
  </si>
  <si>
    <t>** BAJAJ FINANCE LTD - 02/09/2022 - ZCB</t>
  </si>
  <si>
    <t>** 04.95 % HDFC LTD - 09/09/2022</t>
  </si>
  <si>
    <t>** 04.50 % HDFC LTD - 14/12/2022</t>
  </si>
  <si>
    <t>** 08.45 % SIKKA PORTS AND TERMINALS LTD - 12/06/2023</t>
  </si>
  <si>
    <t>** - HDFC BANK LTD - CD - 10/11/2022</t>
  </si>
  <si>
    <t>LARSEN &amp; TOUBRO LTD</t>
  </si>
  <si>
    <t>BHARTI AIRTEL LTD</t>
  </si>
  <si>
    <t>HINDUSTAN UNILEVER LTD</t>
  </si>
  <si>
    <t>CIPLA LTD</t>
  </si>
  <si>
    <t>HINDALCO INDUSTRIES LTD</t>
  </si>
  <si>
    <t>KEC INTERNATIONAL LTD</t>
  </si>
  <si>
    <t>DR REDDYs LABORATORIES LTD</t>
  </si>
  <si>
    <t>ABB INDIA LTD</t>
  </si>
  <si>
    <t>VARUN BEVERAGES LTD</t>
  </si>
  <si>
    <t>LINDE INDIA LTD</t>
  </si>
  <si>
    <t>CESC LTD</t>
  </si>
  <si>
    <t>CROMPTON GREAVES CONSUMER ELECTRICALS LTD</t>
  </si>
  <si>
    <t>AMBER ENTERPRISES INDIA LTD</t>
  </si>
  <si>
    <t>AKZO NOBEL INDIA LTD</t>
  </si>
  <si>
    <t>KNR CONSTRUCTIONS LTD</t>
  </si>
  <si>
    <t>BHARTI AIRTEL LTD (RIGHT 14/10/2021) (PARTLY PAID)</t>
  </si>
  <si>
    <t>SHRIRAM CITY UNION FINANCE LTD</t>
  </si>
  <si>
    <t>SHRIRAM TRANSPORT FINANCE CO LTD^</t>
  </si>
  <si>
    <t>ABB INDIA LTD^</t>
  </si>
  <si>
    <t>LARSEN &amp; TOUBRO LTD^</t>
  </si>
  <si>
    <t>HINDUSTAN UNILEVER LTD^</t>
  </si>
  <si>
    <t>** 07.40 % HDFC LTD - 02/06/2025</t>
  </si>
  <si>
    <t>** 05.75 % BAJAJ FINANCE LTD - 16/02/2024</t>
  </si>
  <si>
    <t>** 07.99 % HDFC LTD - 11/07/2024</t>
  </si>
  <si>
    <t>** 07.45 % LIC HOUSING FINANCE LTD - 10/02/2023</t>
  </si>
  <si>
    <t>** 06.92 % REC LTD - 21/04/2023</t>
  </si>
  <si>
    <t>** 06.88 % REC LTD - 20/03/2025</t>
  </si>
  <si>
    <t>** 09.25 % TATA CAPITAL FINANCIAL SERVICES LTD - 19/12/2023</t>
  </si>
  <si>
    <t>** 07.70 % BAJAJ FINANCE LTD - 28/12/2022</t>
  </si>
  <si>
    <t>** 05.84 % TATA CAPITAL FINANCIAL SERVICES LTD - 17/03/2023</t>
  </si>
  <si>
    <t>** 06.43 % HDFC LTD - 29/09/2025</t>
  </si>
  <si>
    <t>** 07.13 % NHPC LTD - 11/02/2028</t>
  </si>
  <si>
    <t>** 05.74 % REC LTD - 20/06/2024</t>
  </si>
  <si>
    <t>** 08.30 % REC LTD - 10/04/2025</t>
  </si>
  <si>
    <t>** 06.49 % CITRA REAL ESTATE LTD - 01/07/2024</t>
  </si>
  <si>
    <t>TORRENT POWER LTD</t>
  </si>
  <si>
    <t>IPCA LABORATORIES LTD</t>
  </si>
  <si>
    <t>MUTHOOT FINANCE LTD</t>
  </si>
  <si>
    <t>MUTHOOT FINANCE LTD^</t>
  </si>
  <si>
    <t>BRIGADE ENTERPRISES LTD</t>
  </si>
  <si>
    <t>THERMAX LTD</t>
  </si>
  <si>
    <t>JSW STEEL LTD</t>
  </si>
  <si>
    <t>BHARAT FORGE LTD</t>
  </si>
  <si>
    <t>MASTEK LTD</t>
  </si>
  <si>
    <t>GANESHA ECOSPHERE LTD</t>
  </si>
  <si>
    <t>PNB HOUSING FINANCE LTD</t>
  </si>
  <si>
    <t>JSW STEEL LTD^</t>
  </si>
  <si>
    <t>BASF INDIA LTD</t>
  </si>
  <si>
    <t>REDINGTON (INDIA) LTD</t>
  </si>
  <si>
    <t>TUBE INVESTMENTS OF INDIA LTD</t>
  </si>
  <si>
    <t xml:space="preserve">QUESS CORP LTD </t>
  </si>
  <si>
    <t>SUNDRAM FASTENERS LTD</t>
  </si>
  <si>
    <t>AJANTA PHARMA LTD</t>
  </si>
  <si>
    <t>GUJARAT PIPAVAV PORT LTD</t>
  </si>
  <si>
    <t>AGRO TECH FOODS LTD</t>
  </si>
  <si>
    <t>NATCO PHARMA LTD</t>
  </si>
  <si>
    <t>** 07.95 % SIKKA PORTS AND TERMINALS LTD - 28/10/2026</t>
  </si>
  <si>
    <t>** 07.55 % REC LTD - 26/09/2022</t>
  </si>
  <si>
    <t>** 07.70 % JAMNAGAR UTILITIES &amp; POWER PVT. LTD - 29/06/2023</t>
  </si>
  <si>
    <t>** 07.13 % NHPC LTD - 09/02/2029</t>
  </si>
  <si>
    <t>HONEYWELL AUTOMATION INDIA LTD</t>
  </si>
  <si>
    <t>AVENUE SUPERMARTS LTD</t>
  </si>
  <si>
    <t>J.B.CHEMICALS &amp; PHARMACEUTICALS LTD</t>
  </si>
  <si>
    <t>ENDURANCE TECHNOLOGIES LTD</t>
  </si>
  <si>
    <t>CYIENT LTD</t>
  </si>
  <si>
    <t>UNITED BREWERIES LTD</t>
  </si>
  <si>
    <t>FINO PAYMENTS BANK LTD</t>
  </si>
  <si>
    <t>AIA ENGINEERING LTD</t>
  </si>
  <si>
    <t>FORTIS HEALTHCARE LTD</t>
  </si>
  <si>
    <t>ELANTAS BECK INDIA LTD</t>
  </si>
  <si>
    <t>DEVYANI INTERNATIONAL LTD</t>
  </si>
  <si>
    <t>SYNGENE INTERNATIONAL LTD</t>
  </si>
  <si>
    <t>THE PHOENIX MILLS LTD</t>
  </si>
  <si>
    <t>UNO MINDA LTD</t>
  </si>
  <si>
    <t>PAGE INDUSTRIES LTD</t>
  </si>
  <si>
    <t>ALKEM LABORATORIES LTD</t>
  </si>
  <si>
    <t>SKF INDIA LTD</t>
  </si>
  <si>
    <t>THE RAMCO CEMENTS LTD</t>
  </si>
  <si>
    <t>ASTRAL LTD (ERSTWHILE ASTRAL POLY TECHNIK LTD)</t>
  </si>
  <si>
    <t>VESUVIUS INDIA LTD</t>
  </si>
  <si>
    <t>JINDAL STEEL &amp; POWER LTD</t>
  </si>
  <si>
    <t>V-MART RETAIL LTD</t>
  </si>
  <si>
    <t>AETHER INDUSTRIES LTD</t>
  </si>
  <si>
    <t>GLAND PHARMA LTD</t>
  </si>
  <si>
    <t>ALLCARGO GLOBAL LOGISTICS LTD</t>
  </si>
  <si>
    <t>DCB BANK LTD</t>
  </si>
  <si>
    <t>GREENPLY INDUSTRIES LTD</t>
  </si>
  <si>
    <t>KRSNAA DIAGNOSTICS LTD</t>
  </si>
  <si>
    <t>HONDA INDIA POWER PRODUCTS LTD</t>
  </si>
  <si>
    <t>HEALTHCARE GLOBAL ENTERPRISES LTD</t>
  </si>
  <si>
    <t>KSB  LTD</t>
  </si>
  <si>
    <t>MAHINDRA CIE AUTOMOTIVE LTD</t>
  </si>
  <si>
    <t>GOKALDAS EXPORTS  LTD</t>
  </si>
  <si>
    <t>HIKAL LTD</t>
  </si>
  <si>
    <t>TD POWER SYSTEMS LTD</t>
  </si>
  <si>
    <t>RALLIS INDIA LTD</t>
  </si>
  <si>
    <t>TRANSPORT CORPORATION OF INDIA LTD</t>
  </si>
  <si>
    <t>SHOPPERS STOP LTD</t>
  </si>
  <si>
    <t>FINOLEX CABLES LTD</t>
  </si>
  <si>
    <t>RAMCO INDUSTRIES LTD</t>
  </si>
  <si>
    <t>FINE ORGANIC INDUSTRIES LTD</t>
  </si>
  <si>
    <t>EVEREADY INDUSTRIES INDIA LTD</t>
  </si>
  <si>
    <t>NCC LTD</t>
  </si>
  <si>
    <t>S H KELKAR AND COMPANY LTD</t>
  </si>
  <si>
    <t>FINOLEX INDUSTRIES LTD</t>
  </si>
  <si>
    <t>MM FORGINGS LTD</t>
  </si>
  <si>
    <t>VST INDUSTRIES LTD</t>
  </si>
  <si>
    <t>ENTERTAINMENT NETWORK ( I ) LTD</t>
  </si>
  <si>
    <t>C.E. INFO SYSTEMS LTD</t>
  </si>
  <si>
    <t>GREENPANEL INDUSTRIES LTD</t>
  </si>
  <si>
    <t>ICICI SECURITIES LTD</t>
  </si>
  <si>
    <t>ESCORTS KUBOTA LTD</t>
  </si>
  <si>
    <t>CHOLAMANDALAM FINANCIAL HOLDINGS LTD</t>
  </si>
  <si>
    <t>CENTURY PLYBOARDS (INDIA) LTD</t>
  </si>
  <si>
    <t>BHARAT DYNAMICS LTD</t>
  </si>
  <si>
    <t>GRINDWELL NORTON LTD</t>
  </si>
  <si>
    <t>PB FINTECH LTD</t>
  </si>
  <si>
    <t>SOMANY CERAMICS LTD</t>
  </si>
  <si>
    <t>KEI INDUSTRIES  LTD</t>
  </si>
  <si>
    <t>INOX LEISURE LTD</t>
  </si>
  <si>
    <t>CITY UNION BANK LTD</t>
  </si>
  <si>
    <t>GRAPHITE INDIA LTD</t>
  </si>
  <si>
    <t>ERIS LIFESCIENCES LTD</t>
  </si>
  <si>
    <t>K.P.R. MILL LTD</t>
  </si>
  <si>
    <t>WELSPUN INDIA LTD</t>
  </si>
  <si>
    <t>CENTRAL DEPOSITORY SERVICES (INDIA) LTD</t>
  </si>
  <si>
    <t>** 05.50 % BRITANNIA INDUSTRIES LTD - 03/06/2024</t>
  </si>
  <si>
    <t>KARUR VYSA BANK LTD</t>
  </si>
  <si>
    <t>IIFL WEALTH MANAGEMENT LTD</t>
  </si>
  <si>
    <t>EQUITAS SMALL FINANCE BANK LTD</t>
  </si>
  <si>
    <t>BIRLASOFT LTD</t>
  </si>
  <si>
    <t>FIRSTSOURCE SOLUTIONS LTD</t>
  </si>
  <si>
    <t>COFORGE LTD</t>
  </si>
  <si>
    <t>RAILTEL CORPORATION OF INDIA LTD</t>
  </si>
  <si>
    <t>ECLERX SERVICES LTD</t>
  </si>
  <si>
    <t>ZENSAR TECHNOLOGIES LTD</t>
  </si>
  <si>
    <t>WESTLIFE DEVELOPMENT LTD</t>
  </si>
  <si>
    <t>BAJAJ ELECTRICALS LTD</t>
  </si>
  <si>
    <t>ZYDUS WELLNESS LTD</t>
  </si>
  <si>
    <t>FDC LTD</t>
  </si>
  <si>
    <t>INDOCO REMEDIES LTD</t>
  </si>
  <si>
    <t>KRISHNA INSTITUTE OF MEDICAL SCIENCES LTD</t>
  </si>
  <si>
    <t>ABBOTT INDIA LTD</t>
  </si>
  <si>
    <t>NARAYANA HRUDAYALAYA LTD</t>
  </si>
  <si>
    <t>GLAXOSMITHKLINE PHARMACEUTICALS LTD</t>
  </si>
  <si>
    <t>SANOFI INDIA LTD</t>
  </si>
  <si>
    <t>JINDAL STAINLESS LTD</t>
  </si>
  <si>
    <t>ASTEC LIFESCIENCES LTD</t>
  </si>
  <si>
    <t>APL APOLLO TUBES LTD</t>
  </si>
  <si>
    <t>CHEMCON SPECIALITY CHEMICALS LTD</t>
  </si>
  <si>
    <t>GUJARAT GAS LTD</t>
  </si>
  <si>
    <t>BIRLA CORPORATION LTD</t>
  </si>
  <si>
    <t>SHARDA CROPCHEM LTD</t>
  </si>
  <si>
    <t>KAVERI SEED COMPANY LTD</t>
  </si>
  <si>
    <t>SCHAEFFLER (I) LTD</t>
  </si>
  <si>
    <t>TIMKEN INDIA LTD</t>
  </si>
  <si>
    <t>CENTURY TEXTILES &amp; INDUSTRIES LTD</t>
  </si>
  <si>
    <t>INGERSOLL RAND (INDIA) LTD</t>
  </si>
  <si>
    <t>PNC INFRATECH LTD</t>
  </si>
  <si>
    <t>VOLTAMP TRANSFORMERS LTD</t>
  </si>
  <si>
    <t>PTC INDIA LTD</t>
  </si>
  <si>
    <t>INDUS TOWERS LTD</t>
  </si>
  <si>
    <t>ENGINEERS INDIA LTD</t>
  </si>
  <si>
    <t>SHREE CEMENT LTD</t>
  </si>
  <si>
    <t>YES BANK LTD (LOCKED-IN)</t>
  </si>
  <si>
    <t>INDIAN RAILWAY CATERING AND TOURISM CORPORATION LTD</t>
  </si>
  <si>
    <t>ZOMATO LTD</t>
  </si>
  <si>
    <t>VODAFONE IDEA LTD</t>
  </si>
  <si>
    <t>INDIAMART INTERMESH LTD</t>
  </si>
  <si>
    <t>TATA ELXSI LTD</t>
  </si>
  <si>
    <t>ONE 97 COMMUNICATIONS LTD</t>
  </si>
  <si>
    <t>L&amp;T TECHNOLOGY SERVICES LTD</t>
  </si>
  <si>
    <t>HAPPIEST MINDS TECHNOLOGIES LTD</t>
  </si>
  <si>
    <t>TANLA PLATFORMS LTD</t>
  </si>
  <si>
    <t>SONATA SOFTWARE LTD</t>
  </si>
  <si>
    <t>CARBORUNDUM UNIVERSAL LTD</t>
  </si>
  <si>
    <t>KPIT TECHNOLOGIES LTD</t>
  </si>
  <si>
    <t>MRF LTD</t>
  </si>
  <si>
    <t>PFIZER LTD</t>
  </si>
  <si>
    <t>MACROTECH DEVELOPERS LTD</t>
  </si>
  <si>
    <t>ARVIND  LTD</t>
  </si>
  <si>
    <t>PETRONET LNG LTD</t>
  </si>
  <si>
    <t>TVS MOTOR COMPANY LTD</t>
  </si>
  <si>
    <t>YES BANK LTD</t>
  </si>
  <si>
    <t>BAYER CROPSCIENCE LTD</t>
  </si>
  <si>
    <t>** 05.90 % BHARTI HEXACOM LTD - 30/04/2024</t>
  </si>
  <si>
    <t>** 07.13 % NHPC LTD - 11/02/2026</t>
  </si>
  <si>
    <t>** 06.49 % PRIAPUS INFRASTRUCTURE LTD - 01/07/2024</t>
  </si>
  <si>
    <t>B) MUTUAL FUND UNITS</t>
  </si>
  <si>
    <t xml:space="preserve">^ Hedging positions through futures as on </t>
  </si>
  <si>
    <t>Underlying</t>
  </si>
  <si>
    <t>Long/(Short)</t>
  </si>
  <si>
    <t>Future price when purchased</t>
  </si>
  <si>
    <t>Current Price of the contract  </t>
  </si>
  <si>
    <t>Margin maintained in Rs.lakhs</t>
  </si>
  <si>
    <t>BHARAT PETROLEUM CORPORATION LTD.-FUT-29-SEP-22</t>
  </si>
  <si>
    <t>CHAMBAL FERTILISER &amp; CHEMICALS LTD.-FUT-29-SEP-22</t>
  </si>
  <si>
    <t>CONTAINER CORPORATION OF INDIA LTD.-FUT-29-SEP-22</t>
  </si>
  <si>
    <t>INDRAPRASTHA GAS LTD.-FUT-29-SEP-22</t>
  </si>
  <si>
    <t>LIC HOUSING FINANCE LTD.-FUT-29-SEP-22</t>
  </si>
  <si>
    <t>NTPC Ltd.-FUT-29-SEP-22</t>
  </si>
  <si>
    <t>POWER GRID CORPORATION OF INDIA LTD.-FUT-29-SEP-22</t>
  </si>
  <si>
    <t>RELIANCE INDUSTRIES LTD.-FUT-29-SEP-22</t>
  </si>
  <si>
    <t>SAMVARDHANA MOTHERSON INTERNATIONAL LTD.-FUT-29-SEP-22</t>
  </si>
  <si>
    <t>STEEL AUTHORITY INDIA LTD.-FUT-29-SEP-22</t>
  </si>
  <si>
    <t>Total exposure due to futures ( hedging positions) as a % age of net assets:</t>
  </si>
  <si>
    <t>Total Number of Contracts where stock futures were Bought :</t>
  </si>
  <si>
    <t xml:space="preserve"> Nos. </t>
  </si>
  <si>
    <t xml:space="preserve">For the period ended 31st August 2022 the following for hedging transactions through futures which have been squared off/expired </t>
  </si>
  <si>
    <t>AARTI INDUSTRIES LTD.-FUT-29-SEP-22</t>
  </si>
  <si>
    <t>ACC LTD.-FUT-29-SEP-22</t>
  </si>
  <si>
    <t>ADANI ENTERPRISES LTD.-FUT-29-SEP-22</t>
  </si>
  <si>
    <t>ADANI PORTS AND SPECIAL ECONOMIC ZONE LTD.-FUT-29-SEP-22</t>
  </si>
  <si>
    <t>ADITYA BIRLA FASHION &amp; RETAIL LTD.-FUT-29-SEP-22</t>
  </si>
  <si>
    <t>AMARA RAJA BATTERIES LTD.-FUT-29-SEP-22</t>
  </si>
  <si>
    <t>AMBUJA CEMENTS LTD.-FUT-29-SEP-22</t>
  </si>
  <si>
    <t>APOLLO HOSPITALS ENTERPRISE LTD.-FUT-29-SEP-22</t>
  </si>
  <si>
    <t>APOLLO TYRES LTD.-FUT-29-SEP-22</t>
  </si>
  <si>
    <t>ASHOK LEYLAND LTD.-FUT-29-SEP-22</t>
  </si>
  <si>
    <t>ASIAN PAINTS (INDIA) LTD.-FUT-29-SEP-22</t>
  </si>
  <si>
    <t>ATUL LTD.-FUT-29-SEP-22</t>
  </si>
  <si>
    <t>AU SMALL FINANCE BANK LTD.-FUT-29-SEP-22</t>
  </si>
  <si>
    <t>AUROBINDO PHARMA LTD.-FUT-29-SEP-22</t>
  </si>
  <si>
    <t>AXIS BANK LTD.-FUT-29-SEP-22</t>
  </si>
  <si>
    <t>BAJAJ FINANCE LTD.-FUT-29-SEP-22</t>
  </si>
  <si>
    <t>BAJAJ FINSERV LTD.-FUT-29-SEP-22</t>
  </si>
  <si>
    <t>BALKRISHNA INDUSTRIES LTD.-FUT-29-SEP-22</t>
  </si>
  <si>
    <t>BALRAMPUR CHINI MILLS LTD.-FUT-29-SEP-22</t>
  </si>
  <si>
    <t>BANDHAN BANK LTD.-FUT-29-SEP-22</t>
  </si>
  <si>
    <t>BANK OF BARODA-FUT-29-SEP-22</t>
  </si>
  <si>
    <t>BATA INDIA LTD.-FUT-29-SEP-22</t>
  </si>
  <si>
    <t>BERGER PAINTS INDIA LTD.-FUT-29-SEP-22</t>
  </si>
  <si>
    <t>BHARAT HEAVY ELECTRICALS LTD.-FUT-29-SEP-22</t>
  </si>
  <si>
    <t>BIOCON LTD.-FUT-29-SEP-22</t>
  </si>
  <si>
    <t>BOSCH LTD.-FUT-29-SEP-22</t>
  </si>
  <si>
    <t>BRITANNIA INDUSTRIES LTD.-FUT-29-SEP-22</t>
  </si>
  <si>
    <t>CANARA BANK-FUT-29-SEP-22</t>
  </si>
  <si>
    <t>CHOLAMANDALAM INVESTMENT &amp; FINANCE CO LTD.-FUT-29-SEP-22</t>
  </si>
  <si>
    <t>COAL INDIA LTD.-FUT-29-SEP-22</t>
  </si>
  <si>
    <t>COLGATE-PALMOLIVE INDIA LTD.-FUT-29-SEP-22</t>
  </si>
  <si>
    <t>COROMANDEL INTERNATIONAL LTD.-FUT-29-SEP-22</t>
  </si>
  <si>
    <t>CUMMINS INDIA LTD.-FUT-29-SEP-22</t>
  </si>
  <si>
    <t>DABUR INDIA LTD.-FUT-29-SEP-22</t>
  </si>
  <si>
    <t>DEEPAK NITRITE LTD.-FUT-29-SEP-22</t>
  </si>
  <si>
    <t>DELTA CORP LTD.-FUT-29-SEP-22</t>
  </si>
  <si>
    <t>DIVI LABORATORIES LTD.-FUT-29-SEP-22</t>
  </si>
  <si>
    <t>DLF LTD.-FUT-29-SEP-22</t>
  </si>
  <si>
    <t>EICHER MOTORS LTD.-FUT-29-SEP-22</t>
  </si>
  <si>
    <t>EXIDE INDUSTRIES LTD.-FUT-29-SEP-22</t>
  </si>
  <si>
    <t>FEDERAL BANK LTD.-FUT-29-SEP-22</t>
  </si>
  <si>
    <t>GAIL ( INDIA ) LTD.-FUT-29-SEP-22</t>
  </si>
  <si>
    <t>GLENMARK PHARMACEUTICALS LTD.-FUT-29-SEP-22</t>
  </si>
  <si>
    <t>GMR INFRASTUCTURE LTD.-FUT-29-SEP-22</t>
  </si>
  <si>
    <t>GODREJ CONSUMER PRODUCTS LTD.-FUT-29-SEP-22</t>
  </si>
  <si>
    <t>GODREJ PROPERTIES LTD.-FUT-29-SEP-22</t>
  </si>
  <si>
    <t>GRASIM INDUSTRIES LTD.-FUT-29-SEP-22</t>
  </si>
  <si>
    <t>GUJ NARMADA VALLEY FER. &amp; CHEM. LTD.-FUT-29-SEP-22</t>
  </si>
  <si>
    <t>GUJARAT STATE PETRONET LTD.-FUT-29-SEP-22</t>
  </si>
  <si>
    <t>HCL TECHNOLOGIES LTD.-FUT-29-SEP-22</t>
  </si>
  <si>
    <t>HDFC ASSET MANAGEMENT COMPANY LTD.-FUT-29-SEP-22</t>
  </si>
  <si>
    <t>HDFC BANK LTD.-FUT-29-SEP-22</t>
  </si>
  <si>
    <t>HDFC LIFE INSURANCE CO. LTD.-FUT-29-SEP-22</t>
  </si>
  <si>
    <t>HERO MOTOCORP LTD.-FUT-29-SEP-22</t>
  </si>
  <si>
    <t>HINDUSTAN AERONAUTICS LTD.-FUT-29-SEP-22</t>
  </si>
  <si>
    <t>HINDUSTAN PETROLEUM CORPORATION LTD.-FUT-29-SEP-22</t>
  </si>
  <si>
    <t>HOUSING DEVELOPMENT FINANCE CORPORATION LTD.-FUT-29-SEP-22</t>
  </si>
  <si>
    <t>ICICI BANK LTD.-FUT-29-SEP-22</t>
  </si>
  <si>
    <t>ICICI LOMBARD GENERAL INSURANCE CO. LTD.-FUT-29-SEP-22</t>
  </si>
  <si>
    <t>IDFC FIRST BANK LTD.-FUT-29-SEP-22</t>
  </si>
  <si>
    <t>IDFC LTD.-FUT-29-SEP-22</t>
  </si>
  <si>
    <t>INDIA CEMENTS LTD.-FUT-29-SEP-22</t>
  </si>
  <si>
    <t>INDIABULLS HOUSING FINANCE LTD.-FUT-29-SEP-22</t>
  </si>
  <si>
    <t>INDIAN ENERGY EXCHANGE LTD.-FUT-29-SEP-22</t>
  </si>
  <si>
    <t>INDIAN HOTELS CO. LTD.-FUT-29-SEP-22</t>
  </si>
  <si>
    <t>INDIAN OIL CORPORATION LTD.-FUT-29-SEP-22</t>
  </si>
  <si>
    <t>INDUSIND BANK LTD.-FUT-29-SEP-22</t>
  </si>
  <si>
    <t>INFO EDGE (INDIA) LTD.-FUT-29-SEP-22</t>
  </si>
  <si>
    <t>INFOSYS LTD.-FUT-29-SEP-22</t>
  </si>
  <si>
    <t>INTELLECT DESIGN ARENA LTD.-FUT-29-SEP-22</t>
  </si>
  <si>
    <t>INTERGLOBE AVIATION LTD.-FUT-29-SEP-22</t>
  </si>
  <si>
    <t>ITC LTD.-FUT-29-SEP-22</t>
  </si>
  <si>
    <t>JUBILANT FOODWORKS LTD.-FUT-29-SEP-22</t>
  </si>
  <si>
    <t>KOTAK MAHINDRA BANK LTD.-FUT-29-SEP-22</t>
  </si>
  <si>
    <t>L&amp;T FINANCE HOLDINGS LTD.-FUT-29-SEP-22</t>
  </si>
  <si>
    <t>LARSEN &amp; TOUBRO INFOTECH LTD.-FUT-29-SEP-22</t>
  </si>
  <si>
    <t>LAURUS LABS LTD.-FUT-29-SEP-22</t>
  </si>
  <si>
    <t>LUPIN LTD.-FUT-29-SEP-22</t>
  </si>
  <si>
    <t>MAHANAGAR GAS LTD.-FUT-29-SEP-22</t>
  </si>
  <si>
    <t>MAHINDRA &amp; MAHINDRA LTD.-FUT-29-SEP-22</t>
  </si>
  <si>
    <t>MAHINDRA AND MAHINDRA FINANCIAL SERVICES LTD.-FUT-29-SEP-22</t>
  </si>
  <si>
    <t>MANAPPURAM FINANCE LTD.-FUT-29-SEP-22</t>
  </si>
  <si>
    <t>MARICO LTD.-FUT-29-SEP-22</t>
  </si>
  <si>
    <t>MARUTI SUZUKI INDIA LTD.-FUT-29-SEP-22</t>
  </si>
  <si>
    <t>MAX FINANCIAL SERVICES LTD.-FUT-29-SEP-22</t>
  </si>
  <si>
    <t>METROPOLIS HEALTHCARE LTD.-FUT-29-SEP-22</t>
  </si>
  <si>
    <t>MINDTREE LTD.-FUT-29-SEP-22</t>
  </si>
  <si>
    <t>MPHASIS LTD.-FUT-29-SEP-22</t>
  </si>
  <si>
    <t>MULTI COMMODITY EXCHANGE OF IND LTD.-FUT-29-SEP-22</t>
  </si>
  <si>
    <t>NATIONAL ALUMINIUM CO. LTD.-FUT-29-SEP-22</t>
  </si>
  <si>
    <t>NAVIN FLUORINE INTERNATIONAL LTD.-FUT-29-SEP-22</t>
  </si>
  <si>
    <t>NESTLE INDIA LTD.-FUT-29-SEP-22</t>
  </si>
  <si>
    <t>NMDC LTD.-FUT-29-SEP-22</t>
  </si>
  <si>
    <t>OBEROI REALTY LTD.-FUT-29-SEP-22</t>
  </si>
  <si>
    <t>OIL &amp; NATURAL GAS CO.-FUT-29-SEP-22</t>
  </si>
  <si>
    <t>ORACLE FINANCIALS SERVICES SOFT LTD.-FUT-29-SEP-22</t>
  </si>
  <si>
    <t>PERSISTENT SYSTEMS LTD.-FUT-29-SEP-22</t>
  </si>
  <si>
    <t>PI INDUSTRIES LTD.-FUT-29-SEP-22</t>
  </si>
  <si>
    <t>PIDILITE INDUSTRIES  LTD.-FUT-29-SEP-22</t>
  </si>
  <si>
    <t>PIRAMAL ENTERPRISES LTD.-FUT-29-SEP-22</t>
  </si>
  <si>
    <t>POWER FINANCE CORPORATION  LTD.-FUT-29-SEP-22</t>
  </si>
  <si>
    <t>PUNJAB NATIONAL BANK-FUT-29-SEP-22</t>
  </si>
  <si>
    <t>RBL BANK LTD.-FUT-29-SEP-22</t>
  </si>
  <si>
    <t>REC LTD.-FUT-29-SEP-22</t>
  </si>
  <si>
    <t>SBI CARDS AND PAYMENT SERVICES LTD.-FUT-29-SEP-22</t>
  </si>
  <si>
    <t>SIEMENS LTD.-FUT-29-SEP-22</t>
  </si>
  <si>
    <t>SRF LTD.-FUT-29-SEP-22</t>
  </si>
  <si>
    <t>STATE BANK OF INDIA-FUT-29-SEP-22</t>
  </si>
  <si>
    <t>SUN PHARMACEUTICAL INDUSTRIES LTD.-FUT-29-SEP-22</t>
  </si>
  <si>
    <t>SUN TV NETWORK LTD.-FUT-29-SEP-22</t>
  </si>
  <si>
    <t>TATA CHEMICALS LTD.-FUT-29-SEP-22</t>
  </si>
  <si>
    <t>TATA COMMUNICATIONS LTD.-FUT-29-SEP-22</t>
  </si>
  <si>
    <t>TATA CONSULTANCY SERVICES LTD.-FUT-29-SEP-22</t>
  </si>
  <si>
    <t>TATA CONSUMER PRODUCTS LTD.-FUT-29-SEP-22</t>
  </si>
  <si>
    <t>TATA MOTORS LTD.-FUT-29-SEP-22</t>
  </si>
  <si>
    <t>TATA POWER COMPANY LTD.-FUT-29-SEP-22</t>
  </si>
  <si>
    <t>TATA STEEL LTD.-FUT-29-SEP-22</t>
  </si>
  <si>
    <t>TECH MAHINDRA LTD.-FUT-29-SEP-22</t>
  </si>
  <si>
    <t>TORRENT PHARMACEUTICALS LTD.-FUT-29-SEP-22</t>
  </si>
  <si>
    <t>TRENT LTD.-FUT-29-SEP-22</t>
  </si>
  <si>
    <t>ULTRATECH CEMENT LTD.-FUT-29-SEP-22</t>
  </si>
  <si>
    <t>UNITED SPIRITS LTD.-FUT-29-SEP-22</t>
  </si>
  <si>
    <t>UPL LTD.-FUT-29-SEP-22</t>
  </si>
  <si>
    <t>VEDANTA LTD.-FUT-29-SEP-22</t>
  </si>
  <si>
    <t>WHIRLPOOL OF INDIA LTD.-FUT-29-SEP-22</t>
  </si>
  <si>
    <t>WIPRO LTD.-FUT-29-SEP-22</t>
  </si>
  <si>
    <t>ZEE ENTERTAINMENT ENTERPRISES LTD.-FUT-29-SEP-22</t>
  </si>
  <si>
    <t>ZYDUS LIFESCIENCES LTD.-FUT-29-SEP-22</t>
  </si>
  <si>
    <t>ADANI ENTERPRISES LTD.AUG2022FUT</t>
  </si>
  <si>
    <t>AMBUJA CEMENTS LTD.AUG2022FUT</t>
  </si>
  <si>
    <t>ASHOK LEYLAND LTD.AUG2022FUT</t>
  </si>
  <si>
    <t>ASIAN PAINTS (INDIA) LTD.AUG2022FUT</t>
  </si>
  <si>
    <t>AXIS BANK LTD.AUG2022FUT</t>
  </si>
  <si>
    <t>BAJAJ FINSERV LTD.AUG2022FUT</t>
  </si>
  <si>
    <t>BAJAJ FINANCE LTD.AUG2022FUT</t>
  </si>
  <si>
    <t>BERGER PAINTS INDIA LTD.AUG2022FUT</t>
  </si>
  <si>
    <t>BHARTI AIRTEL LTD.AUG2022FUT</t>
  </si>
  <si>
    <t>BIOCON LTD.AUG2022FUT</t>
  </si>
  <si>
    <t>BRITANNIA INDUSTRIES LTD.AUG2022FUT</t>
  </si>
  <si>
    <t>ZYDUS LIFESCIENCES LTD.AUG2022FUT</t>
  </si>
  <si>
    <t>CIPLA LTD.AUG2022FUT</t>
  </si>
  <si>
    <t>DABUR INDIA LTD.AUG2022FUT</t>
  </si>
  <si>
    <t>DEEPAK NITRITE LTD.AUG2022FUT</t>
  </si>
  <si>
    <t>DLF LTD.AUG2022FUT</t>
  </si>
  <si>
    <t>EICHER MOTORS LTD.AUG2022FUT</t>
  </si>
  <si>
    <t>EXIDE INDUSTRIES LTD.AUG2022FUT</t>
  </si>
  <si>
    <t>FEDERAL BANK LTD.AUG2022FUT</t>
  </si>
  <si>
    <t>GODREJ PROPERTIES LTD.AUG2022FUT</t>
  </si>
  <si>
    <t>GAIL ( INDIA ) LTD.AUG2022FUT</t>
  </si>
  <si>
    <t>GRASIM INDUSTRIES LTD.AUG2022FUT</t>
  </si>
  <si>
    <t>HDFC BANK LTD.AUG2022FUT</t>
  </si>
  <si>
    <t>HINDUSTAN AERONAUTICS LTD.AUG2022FUT</t>
  </si>
  <si>
    <t>HCL TECHNOLOGIES LTD.AUG2022FUT</t>
  </si>
  <si>
    <t>HOUSING DEVELOPMENT FINANCE CORPORATION LTD.AUG2022FUT</t>
  </si>
  <si>
    <t>HINDALCO INDUSTRIES LTD.AUG2022FUT</t>
  </si>
  <si>
    <t>HINDUSTAN PETROLEUM CORPORATION LTD.AUG2022FUT</t>
  </si>
  <si>
    <t>HINDUSTAN UNILEVER LTD.AUG2022FUT</t>
  </si>
  <si>
    <t>INDUSIND BANK LTD.AUG2022FUT</t>
  </si>
  <si>
    <t>ICICI BANK LTD.AUG2022FUT</t>
  </si>
  <si>
    <t>INTERGLOBE AVIATION LTD.AUG2022FUT</t>
  </si>
  <si>
    <t>INFOSYS LTD.AUG2022FUT</t>
  </si>
  <si>
    <t>JUBILANT FOODWORKS LTD.AUG2022FUT</t>
  </si>
  <si>
    <t>KOTAK MAHINDRA BANK LTD.AUG2022FUT</t>
  </si>
  <si>
    <t>LARSEN &amp; TOUBRO LTD.AUG2022FUT</t>
  </si>
  <si>
    <t>LUPIN LTD.AUG2022FUT</t>
  </si>
  <si>
    <t>MARUTI SUZUKI INDIA LTD.AUG2022FUT</t>
  </si>
  <si>
    <t>MAHANAGAR GAS LTD.AUG2022FUT</t>
  </si>
  <si>
    <t>MINDTREE LTD.AUG2022FUT</t>
  </si>
  <si>
    <t>PIRAMAL ENTERPRISES LTD.AUG2022FUT</t>
  </si>
  <si>
    <t>POWER FINANCE CORPORATION  LTD.AUG2022FUT</t>
  </si>
  <si>
    <t>PUNJAB NATIONAL BANKAUG2022FUT</t>
  </si>
  <si>
    <t>REC LTD.AUG2022FUT</t>
  </si>
  <si>
    <t>SBI LIFE INSURANCE COMPANY LTD.AUG2022FUT</t>
  </si>
  <si>
    <t>SBI CARDS AND PAYMENT SERVICES LTD.AUG2022FUT</t>
  </si>
  <si>
    <t>SUN PHARMACEUTICAL INDUSTRIES LTD.AUG2022FUT</t>
  </si>
  <si>
    <t>TATA COMMUNICATIONS LTD.AUG2022FUT</t>
  </si>
  <si>
    <t>TATA CONSUMER PRODUCTS LTD.AUG2022FUT</t>
  </si>
  <si>
    <t>TATA STEEL LTD.AUG2022FUT</t>
  </si>
  <si>
    <t>TATA CONSULTANCY SERVICES LTD.AUG2022FUT</t>
  </si>
  <si>
    <t>TORRENT PHARMACEUTICALS LTD.AUG2022FUT</t>
  </si>
  <si>
    <t>ULTRATECH CEMENT LTD.AUG2022FUT</t>
  </si>
  <si>
    <t>UPL LTD.AUG2022FUT</t>
  </si>
  <si>
    <t>ZEE ENTERTAINMENT ENTERPRISES LTD.AUG2022FUT</t>
  </si>
  <si>
    <t>AMARA RAJA BATTERIES LTD.AUG2022FUT</t>
  </si>
  <si>
    <t>BANK OF BARODAAUG2022FUT</t>
  </si>
  <si>
    <t>BHARAT ELECTRONICS LTD.AUG2022FUT</t>
  </si>
  <si>
    <t>DELTA CORP LTD.AUG2022FUT</t>
  </si>
  <si>
    <t>HAVELLS INDIA LTD.AUG2022FUT</t>
  </si>
  <si>
    <t>HDFC LIFE INSURANCE CO. LTD.AUG2022FUT</t>
  </si>
  <si>
    <t>HERO MOTOCORP LTD.AUG2022FUT</t>
  </si>
  <si>
    <t>ICICI LOMBARD GENERAL INSURANCE CO. LTD.AUG2022FUT</t>
  </si>
  <si>
    <t>IDFC FIRST BANK LTD.AUG2022FUT</t>
  </si>
  <si>
    <t>INDIAN OIL CORPORATION LTD.AUG2022FUT</t>
  </si>
  <si>
    <t>L&amp;T TECHNOLOGY SERVICES LTD.AUG2022FUT</t>
  </si>
  <si>
    <t>PERSISTENT SYSTEMS LTD.AUG2022FUT</t>
  </si>
  <si>
    <t>PI INDUSTRIES LTD.AUG2022FUT</t>
  </si>
  <si>
    <t>TRENT LTD.AUG2022FUT</t>
  </si>
  <si>
    <t>DR REDDYs LABORATORIES LTD.AUG2022FUT</t>
  </si>
  <si>
    <t>LARSEN &amp; TOUBRO INFOTECH LTD.AUG2022FUT</t>
  </si>
  <si>
    <t>NMDC LTD.AUG2022FUT</t>
  </si>
  <si>
    <t>RELIANCE INDUSTRIES LTD.AUG2022FUT</t>
  </si>
  <si>
    <t>MUTHOOT FINANCE LTD.AUG2022FUT</t>
  </si>
  <si>
    <t>NESTLE INDIA LTD.AUG2022FUT</t>
  </si>
  <si>
    <t>NATIONAL ALUMINIUM CO. LTD.AUG2022FUT</t>
  </si>
  <si>
    <t>ORACLE FINANCIALS SERVICES SOFT LTD.AUG2022FUT</t>
  </si>
  <si>
    <t>ADANI PORTS AND SPECIAL ECONOMIC ZONE LTD.AUG2022FUT</t>
  </si>
  <si>
    <t>IDFC LTD.AUG2022FUT</t>
  </si>
  <si>
    <t>APOLLO HOSPITALS ENTERPRISE LTD.AUG2022FUT</t>
  </si>
  <si>
    <t>TATA CHEMICALS LTD.AUG2022FUT</t>
  </si>
  <si>
    <t>WIPRO LTD.AUG2022FUT</t>
  </si>
  <si>
    <t>BHARAT ELECTRONICS LTD.SEP2022FUT</t>
  </si>
  <si>
    <t>CHOLAMANDALAM INVESTMENT &amp; FINANCE CO LTD.AUG2022FUT</t>
  </si>
  <si>
    <t>AARTI INDUSTRIES LTD.AUG2022FUT</t>
  </si>
  <si>
    <t>DIVI LABORATORIES LTD.AUG2022FUT</t>
  </si>
  <si>
    <t>GMR INFRASTUCTURE LTD.AUG2022FUT</t>
  </si>
  <si>
    <t>JSW STEEL LTD.AUG2022FUT</t>
  </si>
  <si>
    <t>MAHINDRA AND MAHINDRA FINANCIAL SERVICES LTD.AUG2022FUT</t>
  </si>
  <si>
    <t>BALRAMPUR CHINI MILLS LTD.AUG2022FUT</t>
  </si>
  <si>
    <t>BANDHAN BANK LTD.AUG2022FUT</t>
  </si>
  <si>
    <t>POWER GRID CORPORATION OF INDIA LTD.SEP2022FUT</t>
  </si>
  <si>
    <t>RBL BANK LTD.AUG2022FUT</t>
  </si>
  <si>
    <t>SIEMENS LTD.AUG2022FUT</t>
  </si>
  <si>
    <t>GLENMARK PHARMACEUTICALS LTD.AUG2022FUT</t>
  </si>
  <si>
    <t>TITAN COMPANY LTD.AUG2022FUT</t>
  </si>
  <si>
    <t>INDIAN ENERGY EXCHANGE LTD.AUG2022FUT</t>
  </si>
  <si>
    <t>ITC LTD.AUG2022FUT</t>
  </si>
  <si>
    <t>LIC HOUSING FINANCE LTD.SEP2022FUT</t>
  </si>
  <si>
    <t>MAHINDRA &amp; MAHINDRA LTD.AUG2022FUT</t>
  </si>
  <si>
    <t>MPHASIS LTD.AUG2022FUT</t>
  </si>
  <si>
    <t>BATA INDIA LTD.AUG2022FUT</t>
  </si>
  <si>
    <t>BOSCH LTD.AUG2022FUT</t>
  </si>
  <si>
    <t>PIDILITE INDUSTRIES  LTD.AUG2022FUT</t>
  </si>
  <si>
    <t>CANARA BANKAUG2022FUT</t>
  </si>
  <si>
    <t>TATA MOTORS LTD.AUG2022FUT</t>
  </si>
  <si>
    <t>LAURUS LABS LTD.AUG2022FUT</t>
  </si>
  <si>
    <t>TECH MAHINDRA LTD.AUG2022FUT</t>
  </si>
  <si>
    <t>ADITYA BIRLA FASHION &amp; RETAIL LTD.AUG2022FUT</t>
  </si>
  <si>
    <t>NTPC Ltd.AUG2022FUT</t>
  </si>
  <si>
    <t>TATA POWER COMPANY LTD.AUG2022FUT</t>
  </si>
  <si>
    <t>ASTRAL LTD. (ERSTWHILE ASTRAL POLY TECHNIK LTD.)AUG2022FUT</t>
  </si>
  <si>
    <t>PETRONET LNG LTD.AUG2022FUT</t>
  </si>
  <si>
    <t>BHARAT PETROLEUM CORPORATION LTD.AUG2022FUT</t>
  </si>
  <si>
    <t>SRF LTD.AUG2022FUT</t>
  </si>
  <si>
    <t>UNITED SPIRITS LTD.AUG2022FUT</t>
  </si>
  <si>
    <t>GRANULES INDIA LTD.AUG2022FUT</t>
  </si>
  <si>
    <t>INDIAN HOTELS CO. LTD.AUG2022FUT</t>
  </si>
  <si>
    <t>MARICO LTD.AUG2022FUT</t>
  </si>
  <si>
    <t>SAMVARDHANA MOTHERSON INTERNATIONAL LTD.AUG2022FUT</t>
  </si>
  <si>
    <t>L&amp;T FINANCE HOLDINGS LTD.AUG2022FUT</t>
  </si>
  <si>
    <t>MANAPPURAM FINANCE LTD.AUG2022FUT</t>
  </si>
  <si>
    <t>HDFC ASSET MANAGEMENT COMPANY LTD.AUG2022FUT</t>
  </si>
  <si>
    <t>GODREJ CONSUMER PRODUCTS LTD.AUG2022FUT</t>
  </si>
  <si>
    <t>CUMMINS INDIA LTD.AUG2022FUT</t>
  </si>
  <si>
    <t>GUJARAT STATE PETRONET LTD.AUG2022FUT</t>
  </si>
  <si>
    <t>METROPOLIS HEALTHCARE LTD.AUG2022FUT</t>
  </si>
  <si>
    <t>POWER GRID CORPORATION OF INDIA LTD.AUG2022FUT</t>
  </si>
  <si>
    <t>SUN TV NETWORK LTD.AUG2022FUT</t>
  </si>
  <si>
    <t>VEDANTA LTD.AUG2022FUT</t>
  </si>
  <si>
    <t>STEEL AUTHORITY INDIA LTD.AUG2022FUT</t>
  </si>
  <si>
    <t>COROMANDEL INTERNATIONAL LTD.AUG2022FUT</t>
  </si>
  <si>
    <t>GUJ NARMADA VALLEY FER. &amp; CHEM. LTD.AUG2022FUT</t>
  </si>
  <si>
    <t>ACC LTD.AUG2022FUT</t>
  </si>
  <si>
    <t>INDIABULLS HOUSING FINANCE LTD.AUG2022FUT</t>
  </si>
  <si>
    <t>LIC HOUSING FINANCE LTD.AUG2022FUT</t>
  </si>
  <si>
    <t>CONTAINER CORPORATION OF INDIA LTD.AUG2022FUT</t>
  </si>
  <si>
    <t>AUROBINDO PHARMA LTD.AUG2022FUT</t>
  </si>
  <si>
    <t>VOLTAS LTD.AUG2022FUT</t>
  </si>
  <si>
    <t>INDRAPRASTHA GAS LTD.AUG2022FUT</t>
  </si>
  <si>
    <t>JINDAL STEEL &amp; POWER LTD.AUG2022FUT</t>
  </si>
  <si>
    <t>CHAMBAL FERTILISER &amp; CHEMICALS LTD.AUG2022FUT</t>
  </si>
  <si>
    <t>LARSEN &amp; TOUBRO LTD.SEP2022FUT</t>
  </si>
  <si>
    <t>RBL BANK LTD.SEP2022FUT</t>
  </si>
  <si>
    <t>KOTAK MAHINDRA BANK LTD.SEP2022FUT</t>
  </si>
  <si>
    <t>INFO EDGE (INDIA) LTD.AUG2022FUT</t>
  </si>
  <si>
    <t>MULTI COMMODITY EXCHANGE OF IND LTD.AUG2022FUT</t>
  </si>
  <si>
    <t>NAVIN FLUORINE INTERNATIONAL LTD.AUG2022FUT</t>
  </si>
  <si>
    <t>BHARAT HEAVY ELECTRICALS LTD.AUG2022FUT</t>
  </si>
  <si>
    <t>CIPLA LTD.SEP2022FUT</t>
  </si>
  <si>
    <t>GRASIM INDUSTRIES LTD.SEP2022FUT</t>
  </si>
  <si>
    <t>HDFC ASSET MANAGEMENT COMPANY LTD.SEP2022FUT</t>
  </si>
  <si>
    <t>AARTI INDUSTRIES LTD.SEP2022FUT</t>
  </si>
  <si>
    <t>PIRAMAL ENTERPRISES LTD.SEP2022FUT</t>
  </si>
  <si>
    <t>TATA STEEL LTD.SEP2022FUT</t>
  </si>
  <si>
    <t>SUN PHARMACEUTICAL INDUSTRIES LTD.SEP2022FUT</t>
  </si>
  <si>
    <t>SBI CARDS AND PAYMENT SERVICES LTD.SEP2022FUT</t>
  </si>
  <si>
    <t>APOLLO HOSPITALS ENTERPRISE LTD.SEP2022FUT</t>
  </si>
  <si>
    <t>PIDILITE INDUSTRIES  LTD.SEP2022FUT</t>
  </si>
  <si>
    <t>ADITYA BIRLA FASHION &amp; RETAIL LTD.SEP2022FUT</t>
  </si>
  <si>
    <t>COROMANDEL INTERNATIONAL LTD.SEP2022FUT</t>
  </si>
  <si>
    <t>DABUR INDIA LTD.SEP2022FUT</t>
  </si>
  <si>
    <t>ITC LTD.SEP2022FUT</t>
  </si>
  <si>
    <t>SAMVARDHANA MOTHERSON INTERNATIONAL LTD.SEP2022FUT</t>
  </si>
  <si>
    <t>CHOLAMANDALAM INVESTMENT &amp; FINANCE CO LTD.SEP2022FUT</t>
  </si>
  <si>
    <t>DEEPAK NITRITE LTD.SEP2022FUT</t>
  </si>
  <si>
    <t>HINDUSTAN PETROLEUM CORPORATION LTD.SEP2022FUT</t>
  </si>
  <si>
    <t>NTPC Ltd.SEP2022FUT</t>
  </si>
  <si>
    <t>PERSISTENT SYSTEMS LTD.SEP2022FUT</t>
  </si>
  <si>
    <t>WHIRLPOOL OF INDIA LTD.AUG2022FUT</t>
  </si>
  <si>
    <t>SBI LIFE INSURANCE COMPANY LTD.SEP2022FUT</t>
  </si>
  <si>
    <t>TORRENT PHARMACEUTICALS LTD.SEP2022FUT</t>
  </si>
  <si>
    <t>BRITANNIA INDUSTRIES LTD.SEP2022FUT</t>
  </si>
  <si>
    <t>ICICI BANK LTD.SEP2022FUT</t>
  </si>
  <si>
    <t>LARSEN &amp; TOUBRO INFOTECH LTD.SEP2022FUT</t>
  </si>
  <si>
    <t>LUPIN LTD.SEP2022FUT</t>
  </si>
  <si>
    <t>TATA COMMUNICATIONS LTD.SEP2022FUT</t>
  </si>
  <si>
    <t>TATA CONSUMER PRODUCTS LTD.SEP2022FUT</t>
  </si>
  <si>
    <t>TATA MOTORS LTD.SEP2022FUT</t>
  </si>
  <si>
    <t>TECH MAHINDRA LTD.SEP2022FUT</t>
  </si>
  <si>
    <t>ASIAN PAINTS (INDIA) LTD.SEP2022FUT</t>
  </si>
  <si>
    <t>FEDERAL BANK LTD.SEP2022FUT</t>
  </si>
  <si>
    <t>HDFC LIFE INSURANCE CO. LTD.SEP2022FUT</t>
  </si>
  <si>
    <t>RELIANCE INDUSTRIES LTD.SEP2022FUT</t>
  </si>
  <si>
    <t>SRF LTD.SEP2022FUT</t>
  </si>
  <si>
    <t>BHARAT PETROLEUM CORPORATION LTD.SEP2022FUT</t>
  </si>
  <si>
    <t>MAHINDRA &amp; MAHINDRA LTD.SEP2022FUT</t>
  </si>
  <si>
    <t>MARUTI SUZUKI INDIA LTD.SEP2022FUT</t>
  </si>
  <si>
    <t>TRENT LTD.SEP2022FUT</t>
  </si>
  <si>
    <t>INFOSYS LTD.SEP2022FUT</t>
  </si>
  <si>
    <t>MARICO LTD.SEP2022FUT</t>
  </si>
  <si>
    <t>BANK OF BARODASEP2022FUT</t>
  </si>
  <si>
    <t>BATA INDIA LTD.SEP2022FUT</t>
  </si>
  <si>
    <t>GODREJ CONSUMER PRODUCTS LTD.SEP2022FUT</t>
  </si>
  <si>
    <t>HAVELLS INDIA LTD.SEP2022FUT</t>
  </si>
  <si>
    <t>HERO MOTOCORP LTD.SEP2022FUT</t>
  </si>
  <si>
    <t>ICICI LOMBARD GENERAL INSURANCE CO. LTD.SEP2022FUT</t>
  </si>
  <si>
    <t>JINDAL STEEL &amp; POWER LTD.SEP2022FUT</t>
  </si>
  <si>
    <t>L&amp;T TECHNOLOGY SERVICES LTD.SEP2022FUT</t>
  </si>
  <si>
    <t>NAVIN FLUORINE INTERNATIONAL LTD.SEP2022FUT</t>
  </si>
  <si>
    <t>ORACLE FINANCIALS SERVICES SOFT LTD.SEP2022FUT</t>
  </si>
  <si>
    <t>PI INDUSTRIES LTD.SEP2022FUT</t>
  </si>
  <si>
    <t>ACC LTD.SEP2022FUT</t>
  </si>
  <si>
    <t>ADANI ENTERPRISES LTD.SEP2022FUT</t>
  </si>
  <si>
    <t>AU SMALL FINANCE BANK LTD.AUG2022FUT</t>
  </si>
  <si>
    <t>HINDALCO INDUSTRIES LTD.SEP2022FUT</t>
  </si>
  <si>
    <t>INDIAN HOTELS CO. LTD.SEP2022FUT</t>
  </si>
  <si>
    <t>HOUSING DEVELOPMENT FINANCE CORPORATION LTD.SEP2022FUT</t>
  </si>
  <si>
    <t>MINDTREE LTD.SEP2022FUT</t>
  </si>
  <si>
    <t>DIVI LABORATORIES LTD.SEP2022FUT</t>
  </si>
  <si>
    <t>NESTLE INDIA LTD.SEP2022FUT</t>
  </si>
  <si>
    <t>BIOCON LTD.SEP2022FUT</t>
  </si>
  <si>
    <t>HCL TECHNOLOGIES LTD.SEP2022FUT</t>
  </si>
  <si>
    <t>HDFC BANK LTD.SEP2022FUT</t>
  </si>
  <si>
    <t>MPHASIS LTD.SEP2022FUT</t>
  </si>
  <si>
    <t>PETRONET LNG LTD.SEP2022FUT</t>
  </si>
  <si>
    <t>REC LTD.SEP2022FUT</t>
  </si>
  <si>
    <t>TATA CONSULTANCY SERVICES LTD.SEP2022FUT</t>
  </si>
  <si>
    <t>MAHINDRA AND MAHINDRA FINANCIAL SERVICES LTD.SEP2022FUT</t>
  </si>
  <si>
    <t>WIPRO LTD.SEP2022FUT</t>
  </si>
  <si>
    <t>MAHANAGAR GAS LTD.SEP2022FUT</t>
  </si>
  <si>
    <t>ADANI PORTS AND SPECIAL ECONOMIC ZONE LTD.SEP2022FUT</t>
  </si>
  <si>
    <t>SUN TV NETWORK LTD.SEP2022FUT</t>
  </si>
  <si>
    <t>AMARA RAJA BATTERIES LTD.SEP2022FUT</t>
  </si>
  <si>
    <t>BANDHAN BANK LTD.SEP2022FUT</t>
  </si>
  <si>
    <t>BERGER PAINTS INDIA LTD.SEP2022FUT</t>
  </si>
  <si>
    <t>GLENMARK PHARMACEUTICALS LTD.SEP2022FUT</t>
  </si>
  <si>
    <t>UNITED SPIRITS LTD.SEP2022FUT</t>
  </si>
  <si>
    <t>ULTRATECH CEMENT LTD.SEP2022FUT</t>
  </si>
  <si>
    <t>VEDANTA LTD.SEP2022FUT</t>
  </si>
  <si>
    <t>POWER FINANCE CORPORATION  LTD.SEP2022FUT</t>
  </si>
  <si>
    <t>HINDUSTAN UNILEVER LTD.SEP2022FUT</t>
  </si>
  <si>
    <t>GUJARAT STATE PETRONET LTD.SEP2022FUT</t>
  </si>
  <si>
    <t>NMDC LTD.SEP2022FUT</t>
  </si>
  <si>
    <t>INDIAN ENERGY EXCHANGE LTD.SEP2022FUT</t>
  </si>
  <si>
    <t>INTERGLOBE AVIATION LTD.SEP2022FUT</t>
  </si>
  <si>
    <t>STEEL AUTHORITY INDIA LTD.SEP2022FUT</t>
  </si>
  <si>
    <t>STATE BANK OF INDIASEP2022FUT</t>
  </si>
  <si>
    <t>ZYDUS LIFESCIENCES LTD.SEP2022FUT</t>
  </si>
  <si>
    <t>BAJAJ FINANCE LTD.SEP2022FUT</t>
  </si>
  <si>
    <t>IDFC FIRST BANK LTD.SEP2022FUT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</si>
  <si>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</si>
  <si>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</si>
  <si>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</si>
  <si>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</si>
  <si>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</si>
  <si>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</si>
  <si>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</si>
  <si>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</si>
  <si>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</si>
  <si>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</si>
  <si>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</si>
  <si>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</si>
  <si>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</si>
  <si>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</si>
  <si>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</si>
  <si>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 xml:space="preserve">For the period ended 31st August 2022 the following for non hedging transactions through futures which have been squared off/expired </t>
  </si>
  <si>
    <t>Total % of Existing assets hedged through equity futures :</t>
  </si>
  <si>
    <t>ABB INDIA LTD.-FUT-29-SEP-22</t>
  </si>
  <si>
    <t>HINDUSTAN UNILEVER LTD.-FUT-29-SEP-22</t>
  </si>
  <si>
    <t>LARSEN &amp; TOUBRO LTD.-FUT-29-SEP-22</t>
  </si>
  <si>
    <t>SHRIRAM TRANSPORT FINANCE CO LTD.-FUT-29-SEP-22</t>
  </si>
  <si>
    <t>SHRIRAM TRANSPORT FINANCE CO LTD.AUG2022FUT</t>
  </si>
  <si>
    <t>CROMPTON GREAVES CONSUMER ELECTRICALS LTD.AUG2022FUT</t>
  </si>
  <si>
    <t>BHARTI AIRTEL LTD.SEP2022FUT</t>
  </si>
  <si>
    <t>INDUSIND BANK LTD.SEP2022FUT</t>
  </si>
  <si>
    <t>Total Number of Contracts where stock futures were Sold :</t>
  </si>
  <si>
    <t>Net Profit/(Net Loss) on all contracts combined :</t>
  </si>
  <si>
    <t>BANK NIFTY -FUT-AUG-22</t>
  </si>
  <si>
    <t>@</t>
  </si>
  <si>
    <t>Total Number of Contracts where  futures  were bought :</t>
  </si>
  <si>
    <t>INDEX NIFTY AUG2022FUT</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</si>
  <si>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</si>
  <si>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</si>
  <si>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</si>
  <si>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31st August 2022.</t>
  </si>
  <si>
    <t>$$ - This Security has been kept as Margin for Derivatives</t>
  </si>
  <si>
    <t>GOI - 4.26% (17/05/2023) $$</t>
  </si>
  <si>
    <t>GOI - 4.48% (02/11/2023) $$</t>
  </si>
  <si>
    <t>GOI 6.30% 9/4/2023 $$</t>
  </si>
  <si>
    <t>GOI - 6.84% (19/12/2022) $$</t>
  </si>
  <si>
    <t>GOI - 7.16% (20/05/2023) $$</t>
  </si>
  <si>
    <t>GOI - 7.32% (28/01/2024) $$</t>
  </si>
  <si>
    <t>GOI - 7.37% (16/04/2023) $$</t>
  </si>
  <si>
    <t>GOI - 7.68% (15/12/2023) $$</t>
  </si>
  <si>
    <t>GOI -  8.13% (21/09/2022) $$</t>
  </si>
  <si>
    <t>GOI - 8.83% (25/11/2023) $$</t>
  </si>
  <si>
    <t>GOI - 3.96% (09/11/2022) $$</t>
  </si>
  <si>
    <t>GOI - 5.15% (09/11/2025) $$</t>
  </si>
  <si>
    <t>GOI - 5.22% (15/06/2025) $$</t>
  </si>
  <si>
    <t>GOI - 5.63% (12/04/2026) $$</t>
  </si>
  <si>
    <t>GOI - 5.74% (15/11/2026) $$</t>
  </si>
  <si>
    <t>GOI - 6.97% (06/09/2026) $$</t>
  </si>
  <si>
    <t>GOI - 7.37% (16/04/2023) $4</t>
  </si>
  <si>
    <t>GOI - 7.38% (20/06/2027) $$</t>
  </si>
  <si>
    <t>GOI -  8.13% (21/09/2022) $4</t>
  </si>
  <si>
    <t>PRC Matrix is as on 31st August 2022</t>
  </si>
  <si>
    <t>TOTAL INVESTMENTS IN FOREIGN SECURITIES - ETF RS: RS.7,813.06 LACS and 1.31% OF AUM</t>
  </si>
  <si>
    <t>TOTAL INVESTMENTS IN FOREIGN SECURITIES : RS.22,696.37 LACS and 3.80% OF AUM</t>
  </si>
  <si>
    <t>PORTFOLIO TURNOVER RATIO: 0.12 TIMES</t>
  </si>
  <si>
    <t>PORTFOLIO TURNOVER RATIO: 0.02 TIMES</t>
  </si>
  <si>
    <t>PORTFOLIO TURNOVER RATIO: 0.11 TIMES</t>
  </si>
  <si>
    <t>PORTFOLIO TURNOVER RATIO: 0.00 TIMES</t>
  </si>
  <si>
    <t>Tata Business Cycle Fund</t>
  </si>
  <si>
    <t>TATA Nifty India Digital ETF Fund of Fund</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</si>
  <si>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</si>
  <si>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0.01 TIMES</t>
  </si>
  <si>
    <t>PORTFOLIO TURNOVER RATIO: 8.51 TIMES</t>
  </si>
  <si>
    <t>PORTFOLIO TURNOVER RATIO: 2.51 TIMES</t>
  </si>
  <si>
    <t>PORTFOLIO TURNOVER RATIO: 4.44 TIMES</t>
  </si>
  <si>
    <t>PORTFOLIO TURNOVER RATIO: 3.45 TIMES</t>
  </si>
  <si>
    <t>PORTFOLIO TURNOVER RATIO: 0.19 TIMES</t>
  </si>
  <si>
    <t>PORTFOLIO TURNOVER RATIO: 0.03 TIMES</t>
  </si>
  <si>
    <t>PORTFOLIO TURNOVER RATIO: 0.04 TIMES</t>
  </si>
  <si>
    <t>PORTFOLIO TURNOVER RATIO: 0.35 TIMES</t>
  </si>
  <si>
    <t>PORTFOLIO TURNOVER RATIO: 0.29 TIMES</t>
  </si>
  <si>
    <t>PORTFOLIO TURNOVER RATIO: 0.39 TIMES</t>
  </si>
  <si>
    <t>PORTFOLIO TURNOVER RATIO: 0.06 TIMES</t>
  </si>
  <si>
    <t>PORTFOLIO TURNOVER RATIO: 0.47 TIMES</t>
  </si>
  <si>
    <t>PORTFOLIO TURNOVER RATIO: 0.38 TIMES</t>
  </si>
  <si>
    <t>PORTFOLIO TURNOVER RATIO: 0.08 TIMES</t>
  </si>
  <si>
    <t>PORTFOLIO TURNOVER RATIO: 0.18 TIMES</t>
  </si>
  <si>
    <t>PORTFOLIO TURNOVER RATIO: 2.47 TIMES</t>
  </si>
  <si>
    <t>AVERAGE MATURITY :   2.74 YEARS</t>
  </si>
  <si>
    <t>AVERAGE MATURITY :  2.46 YEARS</t>
  </si>
  <si>
    <t>AVERAGE MATURITY :   0.69 YEARS</t>
  </si>
  <si>
    <t>AVERAGE MATURITY :   1.90 YEARS</t>
  </si>
  <si>
    <t>AVERAGE MATURITY :   1.86 YEARS</t>
  </si>
  <si>
    <t>AVERAGE MATURITY :   0.51 MONTHS</t>
  </si>
  <si>
    <t>COMMODITY &amp; EXCHANGE TRADED COMMODITY DERIVATIVES</t>
  </si>
  <si>
    <t>A) COMMODITIES PHYSICAL</t>
  </si>
  <si>
    <t>B) LISTED ON COMMODITY EXCHANGES (Quantity in Lots)</t>
  </si>
  <si>
    <t>COMMODITY &amp; COMMODITY RELATED TOTAL</t>
  </si>
  <si>
    <t>SILVERMIC</t>
  </si>
  <si>
    <t xml:space="preserve">^ Hedging positions through Commodity futures (ETCDs) as on </t>
  </si>
  <si>
    <t>SILVER MINI (5 KGS) COMMODITY</t>
  </si>
  <si>
    <t>Total exposure due to commodity futures (ETCDs) (Hedging Positions)  as a % age of net assets:</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</si>
  <si>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</si>
  <si>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</si>
  <si>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</si>
  <si>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</si>
  <si>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</si>
  <si>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Commodity futures (ETCD) as on </t>
  </si>
  <si>
    <t>Long/Short (Lots)</t>
  </si>
  <si>
    <t xml:space="preserve">Total exposure due to Commodity futures (non hedging positions) as a %age of net assets </t>
  </si>
  <si>
    <t>MUTHOOT FINANCE LTD.-FUT-29-SEP-22</t>
  </si>
  <si>
    <t>SILVER MINI (5 KGS) COMMODITYAUG2022CFUT</t>
  </si>
  <si>
    <t>IPCA LABORATORIES LTD.AUG2022FUT</t>
  </si>
  <si>
    <t>JSW STEEL LTD.-FUT-29-SEP-22</t>
  </si>
  <si>
    <t>COPPER (2500 KGS) COMMODITY - Physical</t>
  </si>
  <si>
    <t>ALUMINIUM (5 MT-5000 GMS) COMMODITY - ALUMINIUMFMCXSEP2022CFUT</t>
  </si>
  <si>
    <t>CRUDE OIL (100 BARRELS) COMMODITY - CRUDEOILFUMCXSEP2022CFUT</t>
  </si>
  <si>
    <t>GOLD (1 KG-1000 GMS) COMMODITY - GOLDFUTMCXDEC2022CFUT</t>
  </si>
  <si>
    <t>GOLD (1 KG-1000 GMS) COMMODITY - GOLDFUTMCXOCT2022CFUT</t>
  </si>
  <si>
    <t>NATURAL GAS (1250 mmBtu) COMMODITY - NATURALGAFMCXSEP2022CFUT</t>
  </si>
  <si>
    <t>SILVER (30 KG) COMMODITY - SILVERFUTMCXDEC2022CFUT</t>
  </si>
  <si>
    <t>SILVER MINI (5 KGS) COMMODITY - SILVERMFUTMCXNOV2022CFUT</t>
  </si>
  <si>
    <t>GOLD (1 KG-1000 GMS) COMMODITY - Physical</t>
  </si>
  <si>
    <t>ALUMINIUM (5 MT-5000 GMS) COMMODITYAUG2022CFUT</t>
  </si>
  <si>
    <t>GOLD (1 KG-1000 GMS) COMMODITYAUG2022CFUT</t>
  </si>
  <si>
    <t>GOLD (1 KG-1000 GMS) COMMODITYOCT2022CFUT</t>
  </si>
  <si>
    <t>GOLD MINI (100 GRAMS) COMMODITYAUG2022CFUT</t>
  </si>
  <si>
    <t>NATURAL GAS (1250 mmBtu) COMMODITYAUG2022CFUT</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</si>
  <si>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</si>
  <si>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</si>
  <si>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</si>
  <si>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</si>
  <si>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</si>
  <si>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</si>
  <si>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</si>
  <si>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Gross Notional Value of contracts</t>
  </si>
  <si>
    <t>Gross Notional Value of Contracts where stock Options were bought:</t>
  </si>
  <si>
    <t>Gross Notional Value of Contracts where stock Options were sold:</t>
  </si>
  <si>
    <t>Net Profit/Loss on all contracts Combined (Rs)</t>
  </si>
  <si>
    <t>Disclosure for Call Option as on 31st August 2022</t>
  </si>
  <si>
    <t>For the period ended 31st August 2022 the following for call options written which have already been exercised/expired</t>
  </si>
  <si>
    <t>STATE BANK OF INDIAAUG2022FUT</t>
  </si>
  <si>
    <t>MCXBULLDEXAUG2022CFUT</t>
  </si>
  <si>
    <t>CRUDE OIL (100 BARRELS) COMMODITYSEP2022CFUT</t>
  </si>
  <si>
    <t>SILVER MINI (5 KGS) COMMODITYNOV2022CFUT</t>
  </si>
  <si>
    <t>GOLD (1 KG-1000 GMS) COMMODITYDEC2022CFUT</t>
  </si>
  <si>
    <t>TURMERIC NIZAMABAD (5 MT - 50 QTLS) COMMODITYAUG2022CFUT</t>
  </si>
  <si>
    <t>SILVER MICRO (1 KGS) COMMODITYAUG2022CFUT</t>
  </si>
  <si>
    <t>GOLD MINI (100 GRAMS) COMMODITYOCT2022CFUT</t>
  </si>
  <si>
    <t>CRUDE OIL (100 BARRELS) COMMODITYAUG2022CFUT</t>
  </si>
  <si>
    <t>GOLD MINI (100 GRAMS) COMMODITYSEP2022CFUT</t>
  </si>
  <si>
    <t>NATURAL GAS (1250 mmBtu) COMMODITYSEP2022CFUT</t>
  </si>
  <si>
    <t>COPPER (2500 KGS) COMMODITYAUG2022CFUT</t>
  </si>
  <si>
    <t>COPPER (2500 KGS) COMMODITYSEP2022CFUT</t>
  </si>
  <si>
    <t>CRUDE OIL (100 BARRELS) COMMODITYOCT2022CFUT</t>
  </si>
  <si>
    <t>SILVER (30 KG) COMMODITYSEP2022CFUT</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</si>
  <si>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</si>
  <si>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</si>
  <si>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</si>
  <si>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</si>
  <si>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</si>
  <si>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</si>
  <si>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</si>
  <si>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</si>
  <si>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</si>
  <si>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</si>
  <si>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</si>
  <si>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</si>
  <si>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</si>
  <si>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COPPER (2500 KGS) COMMODITY - COPPERMCXOCT2022CFUT</t>
  </si>
  <si>
    <t>COPPER (2500 KGS) COMMODITY - COPPERMCXSEP2022CFUT</t>
  </si>
  <si>
    <t>CRUDE OIL (100 BARRELS) COMMODITY - CRUDEOILFUMCXNOV2022CFUT</t>
  </si>
  <si>
    <t>MCXBULLDEX - MCXBULLDEXMCXSEP2022CFUT</t>
  </si>
  <si>
    <t>NATURAL GAS (1250 mmBtu) COMMODITY - NATURALGAFMCXOCT2022CFUT</t>
  </si>
  <si>
    <t>SILVER MICRO (1 KGS) COMMODITY - SILVERMICFMCXNOV2022CFUT</t>
  </si>
  <si>
    <t>SILVER MINI (5 KGS) COMMODITY - SILVERMFUTMCXFEB2023CFUT</t>
  </si>
  <si>
    <t>ALUMINIUM COMMODITY</t>
  </si>
  <si>
    <t xml:space="preserve">ALUMINIUM </t>
  </si>
  <si>
    <t>COPPER COMMODITY</t>
  </si>
  <si>
    <t xml:space="preserve">GOLD COMMODITY </t>
  </si>
  <si>
    <t xml:space="preserve">GOLD </t>
  </si>
  <si>
    <t>SILVER COMMODITY INDUSTRY</t>
  </si>
  <si>
    <t>CRUDE OIL COMMODITY</t>
  </si>
  <si>
    <t>CRUDE OIL</t>
  </si>
  <si>
    <t>BULLION MCX INDEX</t>
  </si>
  <si>
    <t>BULLION</t>
  </si>
  <si>
    <t>NATURAL GAS COMMODITY</t>
  </si>
  <si>
    <t>NATURAL GAS</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</si>
  <si>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</si>
  <si>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</si>
  <si>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</si>
  <si>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</si>
  <si>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</si>
  <si>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</si>
  <si>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</si>
  <si>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</si>
  <si>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</si>
  <si>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</si>
  <si>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</si>
  <si>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</si>
  <si>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</si>
  <si>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</si>
  <si>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</si>
  <si>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</si>
  <si>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</si>
  <si>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</si>
  <si>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</si>
  <si>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</si>
  <si>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</si>
  <si>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</si>
  <si>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</si>
  <si>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</si>
  <si>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</si>
  <si>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</si>
  <si>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</si>
  <si>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</si>
  <si>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</si>
  <si>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</si>
  <si>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</si>
  <si>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</si>
  <si>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</si>
  <si>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</si>
  <si>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</si>
  <si>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</si>
  <si>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</si>
  <si>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</si>
  <si>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</si>
  <si>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</si>
  <si>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</si>
  <si>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</si>
  <si>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</si>
  <si>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</si>
  <si>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</si>
  <si>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</si>
  <si>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</si>
  <si>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</si>
  <si>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</si>
  <si>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 xml:space="preserve">Tata  S&amp;P BSE Sensex Index Fund </t>
  </si>
  <si>
    <t>(An open-ended equity scheme tracking S&amp;P BSE Sensex)</t>
  </si>
  <si>
    <t>•To reflect / mirror the S&amp;P BSE Sensex returns by investing in the same stocks which comprises of S&amp;PBSE Sensex.</t>
  </si>
  <si>
    <t>TATA S&amp;P BSE SENSEX INDEX FUND ( erstwhile known as TATA INDEX FUND - SENSEX )</t>
  </si>
  <si>
    <t>TATA NIFTY 50 INDEX FUND ( erstwhile known as TATA INDEX FUND - NIFTY )</t>
  </si>
  <si>
    <t>Tata Nifty 50 Index Fund</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</si>
  <si>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</si>
  <si>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</si>
  <si>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</si>
  <si>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</si>
  <si>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</si>
  <si>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</si>
  <si>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50 EXCHANGE TRADED FUND ( erstwhile known as TATA NIFTY EXCHANGE TRADED FUND )</t>
  </si>
  <si>
    <t>Tata Nifty 50 Exchange Traded Fund</t>
  </si>
  <si>
    <t>(An Open Ended Exchange Traded Fund)</t>
  </si>
  <si>
    <t>•Investments in Equity &amp; Equity related instruments covered by Nifty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</si>
  <si>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</si>
  <si>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</si>
  <si>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</si>
  <si>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</si>
  <si>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</si>
  <si>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</si>
  <si>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</si>
  <si>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</si>
  <si>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</si>
  <si>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</si>
  <si>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</si>
  <si>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</si>
  <si>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</si>
  <si>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</si>
  <si>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</si>
  <si>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</si>
  <si>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</si>
  <si>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</si>
  <si>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Retirement Savings Fund</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</si>
  <si>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</si>
  <si>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</si>
  <si>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ALUMINIUM (5 MT-5000 GMS) COMMODITY - Physical</t>
  </si>
  <si>
    <t>SILVER MICRO (1 KGS) COMMODITY - Physical</t>
  </si>
  <si>
    <t>SILVER (30 KG) COMMODITY - Physical</t>
  </si>
  <si>
    <t>COFORGE LTD.AUG2022FUT</t>
  </si>
  <si>
    <t>THE RAMCO CEMENTS LTD.AUG2022FUT</t>
  </si>
  <si>
    <t>THE RAMCO CEMENTS LTD.SEP2022FUT</t>
  </si>
  <si>
    <t>TATA MEDIUM TERM FUND ( Scheme had 1 Segregrated Portfolio )</t>
  </si>
  <si>
    <t>TATA TREASURY ADVANTAGE FUND ( Scheme had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</si>
  <si>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</si>
  <si>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</si>
  <si>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</si>
  <si>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August 2022 to 31st August 2022.</t>
  </si>
  <si>
    <t>There were no Repo Transactions in Corporate Debt Securities from 1st August 2022 to 31st August 2022.</t>
  </si>
  <si>
    <t>There were No transactions in Interest Rate Futures (IRFs) from 1st August 2022 to 31st August 2022.</t>
  </si>
  <si>
    <t>There were no Covered Call Transactions from 1st August 2022 to 31st August 2022.</t>
  </si>
  <si>
    <t>Scheme Risk-O-Meter and Scheme Benchmark Risk-O-Meter as of 31st August 2022</t>
  </si>
  <si>
    <t>Serial No.</t>
  </si>
  <si>
    <t>Scheme Name</t>
  </si>
  <si>
    <t>Scheme             Risk- O-Meter</t>
  </si>
  <si>
    <t>Scheme Bench Mark</t>
  </si>
  <si>
    <t>Benchmark     Risk-O-Meter</t>
  </si>
  <si>
    <t>1</t>
  </si>
  <si>
    <t>Low</t>
  </si>
  <si>
    <t>NIFTY 50 Arbitrage</t>
  </si>
  <si>
    <t>LOW</t>
  </si>
  <si>
    <t>Moderately High</t>
  </si>
  <si>
    <t>CRISIL Hybrid 50+50 - Moderate Index</t>
  </si>
  <si>
    <t>High</t>
  </si>
  <si>
    <t>Very High</t>
  </si>
  <si>
    <t>Nifty Financial Services</t>
  </si>
  <si>
    <t>VERY HIGH</t>
  </si>
  <si>
    <t>Low to Moderate</t>
  </si>
  <si>
    <t>CRISIL Banking and PSU Debt Index</t>
  </si>
  <si>
    <t>Moderate</t>
  </si>
  <si>
    <t>Nifty 500</t>
  </si>
  <si>
    <t>CRISIL Corporate Bond Fund BII Index</t>
  </si>
  <si>
    <t>Nifty IT</t>
  </si>
  <si>
    <t>CRISIL Dynamic Bond Fund AIII Index</t>
  </si>
  <si>
    <t>NIFTY Equity Savings Index</t>
  </si>
  <si>
    <t>MODERATE</t>
  </si>
  <si>
    <t>Nifty500 Shariah</t>
  </si>
  <si>
    <t>CRISIL Short Term Bond Fund Index</t>
  </si>
  <si>
    <t>CRISIL Dynamic Gilt Index</t>
  </si>
  <si>
    <t>CRISIL Hybrid 35+65 - Aggressive Index</t>
  </si>
  <si>
    <t>CRISIL Medium to Long Duration Fund AIII Index</t>
  </si>
  <si>
    <t>Nifty 50</t>
  </si>
  <si>
    <t>S&amp;P BSE Sensex</t>
  </si>
  <si>
    <t>Nifty India Consumption</t>
  </si>
  <si>
    <t>Nifty Pharma</t>
  </si>
  <si>
    <t>S&amp;P BSE India Infrastructure Index</t>
  </si>
  <si>
    <t>NIFTY LargeMidcap 250</t>
  </si>
  <si>
    <t>Nifty 100</t>
  </si>
  <si>
    <t>CRISIL Liquid Fund AI Index</t>
  </si>
  <si>
    <t>CRISIL Medium Duration Fund BIII Index</t>
  </si>
  <si>
    <t>Nifty Midcap 150</t>
  </si>
  <si>
    <t>CRISIL Money Market Fund BI Index</t>
  </si>
  <si>
    <t>Composite Benchmark of 65% S&amp;P BSE 200 + 15% CRISIL Short Term Bond Fund Index + 20% iComdex Composite Index (Total Return variant of the index (TRI) will be used for performance comparison).</t>
  </si>
  <si>
    <t>Nifty India Digital</t>
  </si>
  <si>
    <t>Nifty Private Bank</t>
  </si>
  <si>
    <t>Nifty SDL Plus AAA PSU Bond Dec 2027 60:40 Index</t>
  </si>
  <si>
    <t>CRISIL Overnight Fund AI Index</t>
  </si>
  <si>
    <t>S&amp;P BSE 200</t>
  </si>
  <si>
    <t>Nifty Commodities</t>
  </si>
  <si>
    <t>CRISIL Short Term Debt Hybrid 75+25 Fund Index</t>
  </si>
  <si>
    <t>CRISIL Hybrid 25+75 - Aggressive Index</t>
  </si>
  <si>
    <t>CRISIL Short Duration Fund AII Index</t>
  </si>
  <si>
    <t>Nifty Smallcap 250</t>
  </si>
  <si>
    <t>CRISIL Low Duration Fund AI Index</t>
  </si>
  <si>
    <t>CRISIL Ultra Short Duration Fund BI Index</t>
  </si>
  <si>
    <t>There were No Fresh Intra - Scheme Investments from 1st August 2022 to 31st August 2022,but the previous Intra scheme Investments still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</si>
</sst>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409]dd\-mmm\-yy;@"/>
    <numFmt numFmtId="165" formatCode="#,##0.00000"/>
    <numFmt numFmtId="166" formatCode="0.00000"/>
    <numFmt numFmtId="167" formatCode="0.0000"/>
    <numFmt numFmtId="168" formatCode="######0.00000"/>
    <numFmt numFmtId="169" formatCode="#,##0.0000"/>
    <numFmt numFmtId="170" formatCode="#,##0.000"/>
    <numFmt numFmtId="171" formatCode="[$-409]d\-mmm\-yyyy;@"/>
  </numFmts>
  <fonts count="43">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b/>
      <sz val="10"/>
      <name val="Rupee Foradian"/>
      <family val="2"/>
    </font>
    <font>
      <sz val="10"/>
      <name val="Rupee Foradian"/>
      <family val="2"/>
    </font>
    <font>
      <sz val="11"/>
      <name val="Calibri"/>
      <family val="2"/>
    </font>
    <font>
      <i/>
      <sz val="11"/>
      <name val="Calibri"/>
      <family val="2"/>
    </font>
    <font>
      <b/>
      <sz val="11"/>
      <name val="Calibri"/>
      <family val="2"/>
    </font>
    <font>
      <b/>
      <sz val="10"/>
      <name val="Arial"/>
      <family val="2"/>
    </font>
    <font>
      <b/>
      <sz val="11"/>
      <color rgb="FF000000"/>
      <name val="Calibri"/>
      <family val="2"/>
      <scheme val="minor"/>
    </font>
    <font>
      <sz val="11"/>
      <color rgb="FF000000"/>
      <name val="Calibri"/>
      <family val="2"/>
      <scheme val="minor"/>
    </font>
    <font>
      <sz val="11"/>
      <name val="Calibri"/>
      <family val="2"/>
      <scheme val="minor"/>
    </font>
    <font>
      <b/>
      <sz val="11"/>
      <name val="Times New Roman"/>
      <family val="1"/>
    </font>
    <font>
      <b/>
      <sz val="10"/>
      <color theme="1"/>
      <name val="Rupee Foradian"/>
    </font>
    <font>
      <sz val="10"/>
      <color theme="1"/>
      <name val="Times New Roman"/>
      <family val="1"/>
    </font>
    <font>
      <b/>
      <sz val="11"/>
      <color theme="1"/>
      <name val="Calibri"/>
      <family val="2"/>
    </font>
    <font>
      <b/>
      <sz val="12"/>
      <name val="Calibri"/>
      <family val="2"/>
    </font>
    <font>
      <sz val="10"/>
      <color indexed="8"/>
      <name val="Arial"/>
      <family val="2"/>
    </font>
    <font>
      <b/>
      <sz val="12"/>
      <color indexed="8"/>
      <name val="Calibri"/>
      <family val="2"/>
      <scheme val="minor"/>
    </font>
    <font>
      <b/>
      <sz val="10"/>
      <color indexed="8"/>
      <name val="Calibri"/>
      <family val="2"/>
      <scheme val="minor"/>
    </font>
    <font>
      <sz val="11"/>
      <color indexed="8"/>
      <name val="Calibri"/>
      <family val="2"/>
      <scheme val="minor"/>
    </font>
    <font>
      <sz val="8"/>
      <color indexed="8"/>
      <name val="Calibri"/>
      <family val="2"/>
      <scheme val="minor"/>
    </font>
    <font>
      <sz val="10"/>
      <color indexed="8"/>
      <name val="Calibri"/>
      <family val="2"/>
      <scheme val="minor"/>
    </font>
    <font>
      <b/>
      <sz val="14"/>
      <color theme="1"/>
      <name val="Calibri"/>
      <family val="2"/>
      <scheme val="minor"/>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sz val="11"/>
      <color indexed="8"/>
      <name val="Calibri"/>
      <family val="2"/>
    </font>
    <font>
      <b/>
      <sz val="12"/>
      <name val="Calibri"/>
      <family val="2"/>
      <scheme val="minor"/>
    </font>
    <font>
      <b/>
      <sz val="11"/>
      <color indexed="8"/>
      <name val="Times New Roman"/>
      <family val="1"/>
    </font>
    <font>
      <sz val="11"/>
      <color theme="1"/>
      <name val="Times New Roman"/>
      <family val="1"/>
    </font>
    <font>
      <sz val="11"/>
      <color indexed="8"/>
      <name val="Times New Roman"/>
      <family val="1"/>
    </font>
    <font>
      <sz val="11"/>
      <name val="Rupee Foradian"/>
    </font>
    <font>
      <b/>
      <sz val="11"/>
      <name val="Rupee Foradian"/>
      <family val="2"/>
    </font>
    <font>
      <b/>
      <sz val="14"/>
      <name val="Calibri"/>
      <family val="2"/>
      <scheme val="minor"/>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rgb="FF000000"/>
      </top>
      <bottom/>
      <diagonal/>
    </border>
    <border>
      <left/>
      <right/>
      <top/>
      <bottom style="medium">
        <color rgb="FF000000"/>
      </bottom>
      <diagonal/>
    </border>
  </borders>
  <cellStyleXfs count="13">
    <xf numFmtId="0" fontId="0" fillId="0" borderId="0"/>
    <xf numFmtId="0" fontId="8" fillId="0" borderId="0" applyNumberFormat="0" applyFill="0" applyBorder="0" applyAlignment="0" applyProtection="0">
      <alignment vertical="top"/>
      <protection locked="0"/>
    </xf>
    <xf numFmtId="0" fontId="9" fillId="0" borderId="0"/>
    <xf numFmtId="0" fontId="9" fillId="0" borderId="0"/>
    <xf numFmtId="0" fontId="9" fillId="0" borderId="0"/>
    <xf numFmtId="0" fontId="24" fillId="0" borderId="0"/>
    <xf numFmtId="0" fontId="4" fillId="0" borderId="0"/>
    <xf numFmtId="0" fontId="4" fillId="0" borderId="0"/>
    <xf numFmtId="43" fontId="9" fillId="0" borderId="0" applyFont="0" applyFill="0" applyBorder="0" applyAlignment="0" applyProtection="0"/>
    <xf numFmtId="43" fontId="35"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1" fillId="0" borderId="0"/>
  </cellStyleXfs>
  <cellXfs count="457">
    <xf numFmtId="0" fontId="0" fillId="0" borderId="0" xfId="0"/>
    <xf numFmtId="0" fontId="7" fillId="0" borderId="0" xfId="0" applyFont="1"/>
    <xf numFmtId="0" fontId="6" fillId="0" borderId="0" xfId="0" applyFont="1"/>
    <xf numFmtId="0" fontId="8" fillId="0" borderId="0" xfId="1" applyAlignment="1" applyProtection="1"/>
    <xf numFmtId="2" fontId="7" fillId="0" borderId="0" xfId="0" applyNumberFormat="1" applyFont="1" applyAlignment="1">
      <alignment horizontal="right"/>
    </xf>
    <xf numFmtId="2" fontId="7" fillId="0" borderId="0" xfId="0" applyNumberFormat="1" applyFont="1"/>
    <xf numFmtId="0" fontId="6" fillId="0" borderId="2" xfId="0" applyFont="1" applyBorder="1"/>
    <xf numFmtId="2" fontId="6" fillId="0" borderId="2" xfId="0" applyNumberFormat="1" applyFont="1" applyBorder="1"/>
    <xf numFmtId="2" fontId="6" fillId="0" borderId="2" xfId="0" applyNumberFormat="1" applyFont="1" applyBorder="1" applyAlignment="1">
      <alignment horizontal="right"/>
    </xf>
    <xf numFmtId="2" fontId="6" fillId="0" borderId="0" xfId="0" applyNumberFormat="1" applyFont="1"/>
    <xf numFmtId="2" fontId="6" fillId="0" borderId="0" xfId="0" applyNumberFormat="1" applyFont="1" applyAlignment="1">
      <alignment horizontal="right"/>
    </xf>
    <xf numFmtId="0" fontId="6" fillId="0" borderId="0" xfId="0" applyFont="1" applyAlignment="1">
      <alignment wrapText="1"/>
    </xf>
    <xf numFmtId="2" fontId="7" fillId="0" borderId="0" xfId="0" applyNumberFormat="1" applyFont="1" applyAlignment="1">
      <alignment horizontal="center"/>
    </xf>
    <xf numFmtId="0" fontId="11" fillId="0" borderId="0" xfId="0" applyFont="1"/>
    <xf numFmtId="2" fontId="11" fillId="0" borderId="0" xfId="0" applyNumberFormat="1" applyFont="1" applyAlignment="1">
      <alignment horizontal="right"/>
    </xf>
    <xf numFmtId="2" fontId="10" fillId="0" borderId="0" xfId="0" applyNumberFormat="1" applyFont="1" applyAlignment="1">
      <alignment horizontal="center"/>
    </xf>
    <xf numFmtId="0" fontId="7" fillId="0" borderId="0" xfId="0" applyFont="1" applyFill="1"/>
    <xf numFmtId="0" fontId="6" fillId="0" borderId="0" xfId="0" applyFont="1" applyFill="1"/>
    <xf numFmtId="2" fontId="7" fillId="0" borderId="0" xfId="0" applyNumberFormat="1" applyFont="1" applyFill="1" applyAlignment="1">
      <alignment horizontal="right"/>
    </xf>
    <xf numFmtId="0" fontId="12" fillId="0" borderId="3" xfId="0" applyFont="1" applyBorder="1" applyAlignment="1">
      <alignment horizontal="justify" vertical="center" wrapText="1"/>
    </xf>
    <xf numFmtId="0" fontId="12" fillId="0" borderId="5" xfId="0" applyFont="1" applyBorder="1" applyAlignment="1">
      <alignment horizontal="justify" vertical="center" wrapText="1"/>
    </xf>
    <xf numFmtId="2" fontId="10" fillId="0" borderId="0" xfId="0" applyNumberFormat="1" applyFont="1" applyAlignment="1">
      <alignment horizontal="left"/>
    </xf>
    <xf numFmtId="2" fontId="6" fillId="0" borderId="0" xfId="0" applyNumberFormat="1" applyFont="1" applyAlignment="1">
      <alignment horizontal="center"/>
    </xf>
    <xf numFmtId="164" fontId="6" fillId="0" borderId="0" xfId="0" applyNumberFormat="1" applyFont="1" applyAlignment="1">
      <alignment horizontal="center"/>
    </xf>
    <xf numFmtId="0" fontId="6" fillId="0" borderId="0" xfId="0" applyFont="1" applyAlignment="1">
      <alignment vertical="center"/>
    </xf>
    <xf numFmtId="0" fontId="14" fillId="0" borderId="8" xfId="0" applyFont="1" applyBorder="1" applyAlignment="1">
      <alignment vertical="center" wrapText="1"/>
    </xf>
    <xf numFmtId="0" fontId="12" fillId="0" borderId="11" xfId="0" applyFont="1" applyBorder="1" applyAlignment="1">
      <alignment horizontal="justify" vertical="center" wrapText="1"/>
    </xf>
    <xf numFmtId="0" fontId="12" fillId="0" borderId="14" xfId="0" applyFont="1" applyBorder="1" applyAlignment="1">
      <alignment horizontal="justify"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9" fillId="0" borderId="1" xfId="0" applyFont="1" applyBorder="1" applyAlignment="1">
      <alignment horizontal="center" vertical="center" wrapText="1"/>
    </xf>
    <xf numFmtId="0" fontId="10" fillId="0" borderId="1" xfId="0" applyFont="1" applyBorder="1"/>
    <xf numFmtId="4" fontId="7" fillId="0" borderId="0" xfId="0" applyNumberFormat="1" applyFont="1" applyAlignment="1">
      <alignment horizontal="center" vertical="center"/>
    </xf>
    <xf numFmtId="0" fontId="7" fillId="0" borderId="0" xfId="0" applyFont="1" applyAlignment="1">
      <alignment vertical="center"/>
    </xf>
    <xf numFmtId="2" fontId="7" fillId="0" borderId="0" xfId="0" applyNumberFormat="1" applyFont="1" applyAlignment="1">
      <alignment horizontal="right" vertical="center"/>
    </xf>
    <xf numFmtId="0" fontId="6" fillId="0" borderId="1" xfId="0" applyFont="1" applyBorder="1" applyAlignment="1">
      <alignment horizontal="center" vertical="center" wrapText="1"/>
    </xf>
    <xf numFmtId="4" fontId="6"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7" fillId="0" borderId="1" xfId="0" applyFont="1" applyBorder="1" applyAlignment="1">
      <alignment vertical="center"/>
    </xf>
    <xf numFmtId="4" fontId="7" fillId="0" borderId="1" xfId="0" applyNumberFormat="1" applyFont="1" applyBorder="1" applyAlignment="1">
      <alignment horizontal="center" vertical="center"/>
    </xf>
    <xf numFmtId="0" fontId="7" fillId="0" borderId="1" xfId="0" applyFont="1" applyBorder="1" applyAlignment="1">
      <alignment horizontal="center" vertical="center"/>
    </xf>
    <xf numFmtId="2" fontId="7" fillId="0" borderId="1" xfId="0" applyNumberFormat="1" applyFont="1" applyBorder="1" applyAlignment="1">
      <alignment horizontal="right" vertical="center"/>
    </xf>
    <xf numFmtId="0" fontId="20" fillId="0" borderId="0" xfId="0" applyFont="1" applyAlignment="1">
      <alignment vertical="center"/>
    </xf>
    <xf numFmtId="4" fontId="21" fillId="0" borderId="0" xfId="0" applyNumberFormat="1" applyFont="1" applyAlignment="1">
      <alignment horizontal="center"/>
    </xf>
    <xf numFmtId="0" fontId="21" fillId="0" borderId="0" xfId="0" applyFont="1"/>
    <xf numFmtId="0" fontId="22" fillId="0" borderId="1" xfId="0" applyFont="1" applyBorder="1" applyAlignment="1">
      <alignment horizontal="center" vertical="center" wrapText="1"/>
    </xf>
    <xf numFmtId="4" fontId="22" fillId="0" borderId="1" xfId="0" applyNumberFormat="1" applyFont="1" applyBorder="1" applyAlignment="1">
      <alignment horizontal="center" vertical="center" wrapText="1"/>
    </xf>
    <xf numFmtId="0" fontId="0" fillId="0" borderId="1" xfId="0" applyBorder="1"/>
    <xf numFmtId="2" fontId="0" fillId="0" borderId="1" xfId="0" applyNumberFormat="1" applyBorder="1" applyAlignment="1">
      <alignment horizontal="center"/>
    </xf>
    <xf numFmtId="4" fontId="0" fillId="0" borderId="1" xfId="0" applyNumberFormat="1" applyBorder="1" applyAlignment="1">
      <alignment horizontal="center" wrapText="1"/>
    </xf>
    <xf numFmtId="2" fontId="0" fillId="0" borderId="0" xfId="0" applyNumberFormat="1"/>
    <xf numFmtId="4" fontId="7" fillId="0" borderId="1" xfId="0" applyNumberFormat="1" applyFont="1" applyBorder="1" applyAlignment="1">
      <alignment horizontal="right" vertical="center"/>
    </xf>
    <xf numFmtId="0" fontId="9" fillId="0" borderId="1" xfId="0" applyFont="1" applyBorder="1"/>
    <xf numFmtId="0" fontId="9" fillId="0" borderId="0" xfId="0" applyFont="1"/>
    <xf numFmtId="2" fontId="0" fillId="0" borderId="0" xfId="0" applyNumberFormat="1" applyAlignment="1">
      <alignment horizontal="center"/>
    </xf>
    <xf numFmtId="4" fontId="0" fillId="0" borderId="0" xfId="0" applyNumberFormat="1" applyAlignment="1">
      <alignment horizontal="center" wrapText="1"/>
    </xf>
    <xf numFmtId="0" fontId="23" fillId="0" borderId="0" xfId="0" applyFont="1" applyAlignment="1">
      <alignment vertical="center"/>
    </xf>
    <xf numFmtId="0" fontId="7" fillId="0" borderId="0" xfId="3" applyFont="1"/>
    <xf numFmtId="2" fontId="7" fillId="0" borderId="0" xfId="3" applyNumberFormat="1" applyFont="1"/>
    <xf numFmtId="2" fontId="7" fillId="0" borderId="0" xfId="3" applyNumberFormat="1" applyFont="1" applyAlignment="1">
      <alignment horizontal="right"/>
    </xf>
    <xf numFmtId="0" fontId="15" fillId="0" borderId="0" xfId="0" applyFont="1"/>
    <xf numFmtId="2" fontId="6" fillId="0" borderId="0" xfId="4" applyNumberFormat="1" applyFont="1" applyAlignment="1">
      <alignment horizontal="center"/>
    </xf>
    <xf numFmtId="4" fontId="0" fillId="0" borderId="0" xfId="0" applyNumberFormat="1" applyAlignment="1">
      <alignment horizontal="center" vertical="center"/>
    </xf>
    <xf numFmtId="4" fontId="7" fillId="0" borderId="0" xfId="3" applyNumberFormat="1" applyFont="1" applyAlignment="1">
      <alignment horizontal="right"/>
    </xf>
    <xf numFmtId="4" fontId="0" fillId="0" borderId="0" xfId="0" applyNumberFormat="1" applyAlignment="1">
      <alignment horizontal="center"/>
    </xf>
    <xf numFmtId="4" fontId="15" fillId="0" borderId="0" xfId="0" applyNumberFormat="1" applyFont="1" applyAlignment="1">
      <alignment horizontal="center"/>
    </xf>
    <xf numFmtId="0" fontId="0" fillId="0" borderId="0" xfId="0" applyAlignment="1">
      <alignment wrapText="1"/>
    </xf>
    <xf numFmtId="0" fontId="10" fillId="0" borderId="0" xfId="4" applyFont="1"/>
    <xf numFmtId="4" fontId="11" fillId="0" borderId="0" xfId="4" applyNumberFormat="1" applyFont="1" applyAlignment="1">
      <alignment horizontal="center"/>
    </xf>
    <xf numFmtId="4" fontId="10" fillId="0" borderId="0" xfId="4" applyNumberFormat="1" applyFont="1" applyAlignment="1">
      <alignment horizontal="center"/>
    </xf>
    <xf numFmtId="4" fontId="0" fillId="0" borderId="0" xfId="0" applyNumberFormat="1" applyAlignment="1">
      <alignment vertical="center"/>
    </xf>
    <xf numFmtId="4" fontId="0" fillId="0" borderId="0" xfId="0" applyNumberFormat="1"/>
    <xf numFmtId="4" fontId="15" fillId="0" borderId="0" xfId="0" applyNumberFormat="1" applyFont="1"/>
    <xf numFmtId="0" fontId="14" fillId="0" borderId="17" xfId="0" applyFont="1" applyBorder="1" applyAlignment="1">
      <alignment vertical="center" wrapText="1"/>
    </xf>
    <xf numFmtId="0" fontId="12" fillId="0" borderId="19" xfId="0" applyFont="1" applyBorder="1" applyAlignment="1">
      <alignment horizontal="justify" vertical="center" wrapText="1"/>
    </xf>
    <xf numFmtId="0" fontId="12" fillId="0" borderId="21" xfId="0" applyFont="1" applyBorder="1" applyAlignment="1">
      <alignment horizontal="justify" vertical="center" wrapText="1"/>
    </xf>
    <xf numFmtId="0" fontId="12" fillId="0" borderId="11" xfId="0" applyFont="1" applyBorder="1" applyAlignment="1">
      <alignment vertical="center" wrapText="1"/>
    </xf>
    <xf numFmtId="0" fontId="12" fillId="0" borderId="14" xfId="0" applyFont="1" applyBorder="1" applyAlignment="1">
      <alignment vertical="center" wrapText="1"/>
    </xf>
    <xf numFmtId="0" fontId="11" fillId="0" borderId="0" xfId="0" applyFont="1" applyAlignment="1">
      <alignment vertical="center" wrapText="1"/>
    </xf>
    <xf numFmtId="0" fontId="14" fillId="0" borderId="10" xfId="0" applyFont="1" applyBorder="1" applyAlignment="1">
      <alignment vertical="center" wrapText="1"/>
    </xf>
    <xf numFmtId="0" fontId="0" fillId="0" borderId="13" xfId="0" applyBorder="1" applyAlignment="1">
      <alignment wrapText="1"/>
    </xf>
    <xf numFmtId="0" fontId="11" fillId="0" borderId="0" xfId="0" applyFont="1" applyAlignment="1">
      <alignment wrapText="1"/>
    </xf>
    <xf numFmtId="0" fontId="12" fillId="0" borderId="13" xfId="0" applyFont="1" applyBorder="1" applyAlignment="1">
      <alignment horizontal="justify" vertical="center" wrapText="1"/>
    </xf>
    <xf numFmtId="0" fontId="12" fillId="0" borderId="16" xfId="0" applyFont="1" applyBorder="1" applyAlignment="1">
      <alignment horizontal="justify" vertical="center" wrapText="1"/>
    </xf>
    <xf numFmtId="0" fontId="12" fillId="0" borderId="30" xfId="0" applyFont="1" applyBorder="1" applyAlignment="1">
      <alignment horizontal="justify" vertical="center" wrapText="1"/>
    </xf>
    <xf numFmtId="0" fontId="4" fillId="0" borderId="0" xfId="6"/>
    <xf numFmtId="15" fontId="26" fillId="3" borderId="1" xfId="6" applyNumberFormat="1" applyFont="1" applyFill="1" applyBorder="1" applyAlignment="1">
      <alignment horizontal="center" vertical="center" wrapText="1"/>
    </xf>
    <xf numFmtId="165" fontId="26" fillId="3" borderId="1" xfId="6" applyNumberFormat="1" applyFont="1" applyFill="1" applyBorder="1" applyAlignment="1">
      <alignment horizontal="center" vertical="center" wrapText="1"/>
    </xf>
    <xf numFmtId="166" fontId="26" fillId="3" borderId="1" xfId="6" applyNumberFormat="1" applyFont="1" applyFill="1" applyBorder="1" applyAlignment="1">
      <alignment horizontal="center" vertical="center" wrapText="1"/>
    </xf>
    <xf numFmtId="0" fontId="4" fillId="0" borderId="0" xfId="6" applyAlignment="1">
      <alignment vertical="center" wrapText="1"/>
    </xf>
    <xf numFmtId="15" fontId="27" fillId="0" borderId="1" xfId="6" applyNumberFormat="1" applyFont="1" applyBorder="1" applyAlignment="1">
      <alignment horizontal="center"/>
    </xf>
    <xf numFmtId="167" fontId="27" fillId="0" borderId="1" xfId="6" applyNumberFormat="1" applyFont="1" applyBorder="1"/>
    <xf numFmtId="15" fontId="28" fillId="0" borderId="0" xfId="6" applyNumberFormat="1" applyFont="1" applyAlignment="1">
      <alignment horizontal="center"/>
    </xf>
    <xf numFmtId="167" fontId="28" fillId="0" borderId="0" xfId="6" applyNumberFormat="1" applyFont="1"/>
    <xf numFmtId="15" fontId="4" fillId="0" borderId="0" xfId="6" quotePrefix="1" applyNumberFormat="1" applyAlignment="1">
      <alignment horizontal="center"/>
    </xf>
    <xf numFmtId="167" fontId="29" fillId="0" borderId="0" xfId="6" applyNumberFormat="1" applyFont="1"/>
    <xf numFmtId="15" fontId="29" fillId="0" borderId="0" xfId="6" quotePrefix="1" applyNumberFormat="1" applyFont="1" applyAlignment="1">
      <alignment horizontal="center"/>
    </xf>
    <xf numFmtId="15" fontId="29" fillId="0" borderId="0" xfId="6" applyNumberFormat="1" applyFont="1" applyAlignment="1">
      <alignment horizontal="center"/>
    </xf>
    <xf numFmtId="168" fontId="28" fillId="0" borderId="0" xfId="6" applyNumberFormat="1" applyFont="1"/>
    <xf numFmtId="169" fontId="29" fillId="0" borderId="0" xfId="6" applyNumberFormat="1" applyFont="1"/>
    <xf numFmtId="0" fontId="4" fillId="0" borderId="0" xfId="6" applyAlignment="1">
      <alignment horizontal="center"/>
    </xf>
    <xf numFmtId="15" fontId="27" fillId="0" borderId="4" xfId="6" applyNumberFormat="1" applyFont="1" applyBorder="1" applyAlignment="1">
      <alignment horizontal="center"/>
    </xf>
    <xf numFmtId="167" fontId="27" fillId="0" borderId="4" xfId="6" applyNumberFormat="1" applyFont="1" applyBorder="1"/>
    <xf numFmtId="0" fontId="4" fillId="0" borderId="0" xfId="7"/>
    <xf numFmtId="0" fontId="30" fillId="0" borderId="1" xfId="7" applyFont="1" applyBorder="1" applyAlignment="1">
      <alignment horizontal="center"/>
    </xf>
    <xf numFmtId="43" fontId="18" fillId="0" borderId="1" xfId="9" applyFont="1" applyFill="1" applyBorder="1" applyAlignment="1">
      <alignment vertical="top" wrapText="1"/>
    </xf>
    <xf numFmtId="43" fontId="18" fillId="0" borderId="3" xfId="9" applyFont="1" applyFill="1" applyBorder="1" applyAlignment="1">
      <alignment vertical="top" wrapText="1"/>
    </xf>
    <xf numFmtId="0" fontId="18" fillId="0" borderId="1" xfId="0" applyFont="1" applyFill="1" applyBorder="1"/>
    <xf numFmtId="39" fontId="18" fillId="0" borderId="1" xfId="0" applyNumberFormat="1" applyFont="1" applyFill="1" applyBorder="1" applyAlignment="1">
      <alignment horizontal="center" vertical="top" wrapText="1"/>
    </xf>
    <xf numFmtId="2" fontId="18" fillId="0" borderId="7" xfId="0" applyNumberFormat="1" applyFont="1" applyFill="1" applyBorder="1" applyAlignment="1">
      <alignment horizontal="right"/>
    </xf>
    <xf numFmtId="43" fontId="35" fillId="0" borderId="0" xfId="8" applyFont="1" applyFill="1"/>
    <xf numFmtId="4" fontId="32" fillId="0" borderId="1" xfId="8" applyNumberFormat="1" applyFont="1" applyFill="1" applyBorder="1" applyAlignment="1">
      <alignment horizontal="center" vertical="center" wrapText="1"/>
    </xf>
    <xf numFmtId="43" fontId="21" fillId="0" borderId="1" xfId="8" applyFont="1" applyFill="1" applyBorder="1" applyAlignment="1">
      <alignment horizontal="center" vertical="top" wrapText="1"/>
    </xf>
    <xf numFmtId="0" fontId="11" fillId="0" borderId="1" xfId="0" applyFont="1" applyBorder="1"/>
    <xf numFmtId="43" fontId="32" fillId="0" borderId="0" xfId="8" applyFont="1" applyFill="1" applyAlignment="1">
      <alignment horizontal="center"/>
    </xf>
    <xf numFmtId="37" fontId="3" fillId="0" borderId="0" xfId="8" applyNumberFormat="1" applyFont="1" applyFill="1" applyBorder="1"/>
    <xf numFmtId="43" fontId="32" fillId="0" borderId="1" xfId="8" applyFont="1" applyFill="1" applyBorder="1" applyAlignment="1">
      <alignment horizontal="center" vertical="center"/>
    </xf>
    <xf numFmtId="43" fontId="32" fillId="0" borderId="1" xfId="8" applyFont="1" applyFill="1" applyBorder="1" applyAlignment="1">
      <alignment horizontal="center"/>
    </xf>
    <xf numFmtId="43" fontId="27" fillId="0" borderId="1" xfId="9" applyFont="1" applyFill="1" applyBorder="1" applyAlignment="1">
      <alignment vertical="top" wrapText="1"/>
    </xf>
    <xf numFmtId="43" fontId="27" fillId="0" borderId="3" xfId="9" applyFont="1" applyFill="1" applyBorder="1" applyAlignment="1">
      <alignment vertical="top" wrapText="1"/>
    </xf>
    <xf numFmtId="10" fontId="10" fillId="0" borderId="0" xfId="10" applyNumberFormat="1" applyFont="1" applyFill="1" applyBorder="1" applyAlignment="1">
      <alignment horizontal="center" vertical="center"/>
    </xf>
    <xf numFmtId="43" fontId="32" fillId="0" borderId="1" xfId="8" applyFont="1" applyFill="1" applyBorder="1" applyAlignment="1">
      <alignment horizontal="left"/>
    </xf>
    <xf numFmtId="3" fontId="34" fillId="0" borderId="1" xfId="8" applyNumberFormat="1" applyFont="1" applyFill="1" applyBorder="1" applyAlignment="1">
      <alignment horizontal="center" vertical="center"/>
    </xf>
    <xf numFmtId="43" fontId="34" fillId="0" borderId="1" xfId="8" applyFont="1" applyFill="1" applyBorder="1" applyAlignment="1">
      <alignment horizontal="center"/>
    </xf>
    <xf numFmtId="4" fontId="27" fillId="0" borderId="1" xfId="8" applyNumberFormat="1" applyFont="1" applyFill="1" applyBorder="1" applyAlignment="1">
      <alignment horizontal="right"/>
    </xf>
    <xf numFmtId="0" fontId="10" fillId="0" borderId="0" xfId="2" applyFont="1" applyFill="1" applyAlignment="1">
      <alignment wrapText="1"/>
    </xf>
    <xf numFmtId="43" fontId="34" fillId="0" borderId="1" xfId="8" applyFont="1" applyFill="1" applyBorder="1" applyAlignment="1">
      <alignment horizontal="center" vertical="center" wrapText="1"/>
    </xf>
    <xf numFmtId="4" fontId="25" fillId="0" borderId="1" xfId="8" applyNumberFormat="1" applyFont="1" applyFill="1" applyBorder="1" applyAlignment="1">
      <alignment horizontal="center" vertical="center"/>
    </xf>
    <xf numFmtId="43" fontId="32" fillId="0" borderId="1" xfId="8" applyFont="1" applyFill="1" applyBorder="1" applyAlignment="1">
      <alignment horizontal="center" vertical="center" wrapText="1"/>
    </xf>
    <xf numFmtId="43" fontId="32" fillId="0" borderId="0" xfId="8" applyFont="1" applyFill="1" applyAlignment="1">
      <alignment vertical="center"/>
    </xf>
    <xf numFmtId="4" fontId="27" fillId="0" borderId="1" xfId="8" applyNumberFormat="1" applyFont="1" applyFill="1" applyBorder="1" applyAlignment="1">
      <alignment horizontal="right" vertical="center" wrapText="1"/>
    </xf>
    <xf numFmtId="4" fontId="27" fillId="0" borderId="1" xfId="11" applyNumberFormat="1" applyFont="1" applyFill="1" applyBorder="1" applyAlignment="1">
      <alignment horizontal="right" vertical="top" wrapText="1"/>
    </xf>
    <xf numFmtId="4" fontId="27" fillId="0" borderId="3" xfId="11" applyNumberFormat="1" applyFont="1" applyFill="1" applyBorder="1" applyAlignment="1">
      <alignment horizontal="right" vertical="top" wrapText="1"/>
    </xf>
    <xf numFmtId="4" fontId="27" fillId="0" borderId="7" xfId="8" applyNumberFormat="1" applyFont="1" applyFill="1" applyBorder="1" applyAlignment="1">
      <alignment horizontal="right" vertical="center" wrapText="1"/>
    </xf>
    <xf numFmtId="4" fontId="6" fillId="0" borderId="4" xfId="0" applyNumberFormat="1" applyFont="1" applyFill="1" applyBorder="1" applyAlignment="1">
      <alignment horizontal="right"/>
    </xf>
    <xf numFmtId="43" fontId="27" fillId="0" borderId="1" xfId="8" applyFont="1" applyFill="1" applyBorder="1" applyAlignment="1">
      <alignment horizontal="center" vertical="center" wrapText="1"/>
    </xf>
    <xf numFmtId="43" fontId="34" fillId="0" borderId="0" xfId="8" applyFont="1" applyFill="1" applyBorder="1" applyAlignment="1">
      <alignment horizontal="center" vertical="center"/>
    </xf>
    <xf numFmtId="37" fontId="2" fillId="0" borderId="0" xfId="8" applyNumberFormat="1" applyFont="1" applyFill="1" applyBorder="1" applyAlignment="1">
      <alignment horizontal="center"/>
    </xf>
    <xf numFmtId="43" fontId="2" fillId="0" borderId="0" xfId="8" applyFont="1" applyFill="1" applyBorder="1" applyAlignment="1">
      <alignment horizontal="center" vertical="center"/>
    </xf>
    <xf numFmtId="4" fontId="32" fillId="0" borderId="0" xfId="8" applyNumberFormat="1" applyFont="1" applyFill="1" applyBorder="1" applyAlignment="1">
      <alignment horizontal="center" vertical="center"/>
    </xf>
    <xf numFmtId="39" fontId="2" fillId="0" borderId="0" xfId="8" applyNumberFormat="1" applyFont="1" applyFill="1" applyBorder="1" applyAlignment="1" applyProtection="1">
      <alignment horizontal="right"/>
      <protection locked="0"/>
    </xf>
    <xf numFmtId="43" fontId="2" fillId="0" borderId="0" xfId="8" applyFont="1" applyFill="1" applyBorder="1" applyProtection="1">
      <protection locked="0"/>
    </xf>
    <xf numFmtId="0" fontId="18" fillId="0" borderId="1" xfId="0" applyFont="1" applyFill="1" applyBorder="1" applyAlignment="1">
      <alignment horizontal="center"/>
    </xf>
    <xf numFmtId="2" fontId="18" fillId="0" borderId="0" xfId="0" applyNumberFormat="1" applyFont="1" applyFill="1" applyAlignment="1">
      <alignment horizontal="right"/>
    </xf>
    <xf numFmtId="0" fontId="7" fillId="0" borderId="0" xfId="0" applyFont="1" applyFill="1" applyBorder="1"/>
    <xf numFmtId="2" fontId="7" fillId="0" borderId="0" xfId="0" applyNumberFormat="1" applyFont="1" applyFill="1" applyBorder="1" applyAlignment="1">
      <alignment horizontal="right"/>
    </xf>
    <xf numFmtId="2" fontId="18" fillId="0" borderId="0" xfId="0" applyNumberFormat="1" applyFont="1" applyFill="1" applyBorder="1" applyAlignment="1">
      <alignment horizontal="right"/>
    </xf>
    <xf numFmtId="4" fontId="18" fillId="0" borderId="1" xfId="0" applyNumberFormat="1" applyFont="1" applyFill="1" applyBorder="1"/>
    <xf numFmtId="2" fontId="10" fillId="0" borderId="0" xfId="0" applyNumberFormat="1" applyFont="1"/>
    <xf numFmtId="4" fontId="11" fillId="0" borderId="0" xfId="0" applyNumberFormat="1" applyFont="1"/>
    <xf numFmtId="0" fontId="12" fillId="0" borderId="13" xfId="0" applyFont="1" applyBorder="1" applyAlignment="1">
      <alignment vertical="center" wrapText="1"/>
    </xf>
    <xf numFmtId="0" fontId="12" fillId="0" borderId="16" xfId="0" applyFont="1" applyBorder="1" applyAlignment="1">
      <alignment vertical="center" wrapText="1"/>
    </xf>
    <xf numFmtId="0" fontId="12" fillId="0" borderId="5" xfId="0" applyFont="1" applyBorder="1" applyAlignment="1">
      <alignment vertical="center" wrapText="1"/>
    </xf>
    <xf numFmtId="2" fontId="11" fillId="0" borderId="0" xfId="0" applyNumberFormat="1" applyFont="1" applyAlignment="1">
      <alignment horizontal="right" vertical="center" wrapText="1"/>
    </xf>
    <xf numFmtId="0" fontId="14" fillId="0" borderId="11" xfId="0" applyFont="1" applyBorder="1" applyAlignment="1">
      <alignment vertical="center" wrapText="1"/>
    </xf>
    <xf numFmtId="4" fontId="18" fillId="0" borderId="1" xfId="0" applyNumberFormat="1" applyFont="1" applyFill="1" applyBorder="1" applyAlignment="1">
      <alignment horizontal="center"/>
    </xf>
    <xf numFmtId="4" fontId="18" fillId="0" borderId="1" xfId="0" applyNumberFormat="1" applyFont="1" applyFill="1" applyBorder="1" applyAlignment="1">
      <alignment horizontal="center" vertical="center" wrapText="1"/>
    </xf>
    <xf numFmtId="40" fontId="18" fillId="0" borderId="1" xfId="0" applyNumberFormat="1" applyFont="1" applyFill="1" applyBorder="1" applyAlignment="1">
      <alignment horizontal="center"/>
    </xf>
    <xf numFmtId="3" fontId="18" fillId="0" borderId="1" xfId="0" applyNumberFormat="1" applyFont="1" applyFill="1" applyBorder="1" applyAlignment="1">
      <alignment horizontal="center"/>
    </xf>
    <xf numFmtId="2" fontId="10" fillId="0" borderId="0" xfId="0" applyNumberFormat="1" applyFont="1" applyFill="1"/>
    <xf numFmtId="0" fontId="11" fillId="0" borderId="0" xfId="0" applyFont="1" applyFill="1"/>
    <xf numFmtId="2" fontId="6" fillId="0" borderId="0" xfId="0" applyNumberFormat="1" applyFont="1" applyFill="1" applyAlignment="1">
      <alignment horizontal="right"/>
    </xf>
    <xf numFmtId="0" fontId="6" fillId="0" borderId="0" xfId="0" applyFont="1" applyFill="1" applyAlignment="1">
      <alignment vertical="center" wrapText="1"/>
    </xf>
    <xf numFmtId="2" fontId="7" fillId="0" borderId="0" xfId="0" applyNumberFormat="1" applyFont="1" applyFill="1" applyAlignment="1">
      <alignment horizontal="center"/>
    </xf>
    <xf numFmtId="4" fontId="0" fillId="0" borderId="0" xfId="0" applyNumberFormat="1" applyFont="1" applyFill="1"/>
    <xf numFmtId="4" fontId="18" fillId="0" borderId="3" xfId="0" applyNumberFormat="1" applyFont="1" applyFill="1" applyBorder="1" applyAlignment="1">
      <alignment horizontal="center" vertical="center" wrapText="1"/>
    </xf>
    <xf numFmtId="0" fontId="40" fillId="0" borderId="1" xfId="0" applyFont="1" applyFill="1" applyBorder="1"/>
    <xf numFmtId="2" fontId="7" fillId="0" borderId="0" xfId="0" applyNumberFormat="1" applyFont="1" applyFill="1"/>
    <xf numFmtId="0" fontId="32" fillId="0" borderId="0" xfId="0" applyFont="1" applyFill="1" applyAlignment="1">
      <alignment vertical="center"/>
    </xf>
    <xf numFmtId="171" fontId="32" fillId="0" borderId="0" xfId="0" applyNumberFormat="1" applyFont="1" applyFill="1" applyAlignment="1">
      <alignment horizontal="center" vertical="center"/>
    </xf>
    <xf numFmtId="0" fontId="10" fillId="0" borderId="0" xfId="0" applyFont="1" applyFill="1" applyAlignment="1">
      <alignment vertical="center"/>
    </xf>
    <xf numFmtId="2" fontId="10" fillId="0" borderId="0" xfId="0" applyNumberFormat="1" applyFont="1" applyFill="1" applyAlignment="1">
      <alignment horizontal="right" vertical="center"/>
    </xf>
    <xf numFmtId="0" fontId="18" fillId="0" borderId="1"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1" fillId="0" borderId="0" xfId="0" quotePrefix="1" applyFont="1" applyFill="1" applyAlignment="1">
      <alignment vertical="center"/>
    </xf>
    <xf numFmtId="0" fontId="11" fillId="0" borderId="0" xfId="0" applyFont="1" applyFill="1" applyAlignment="1">
      <alignment vertical="center"/>
    </xf>
    <xf numFmtId="2" fontId="11" fillId="0" borderId="0" xfId="0" applyNumberFormat="1" applyFont="1" applyFill="1" applyAlignment="1">
      <alignment horizontal="right" vertical="center"/>
    </xf>
    <xf numFmtId="2" fontId="11" fillId="0" borderId="0" xfId="0" applyNumberFormat="1" applyFont="1" applyFill="1" applyAlignment="1">
      <alignment horizontal="right"/>
    </xf>
    <xf numFmtId="0" fontId="10" fillId="0" borderId="1" xfId="0" applyFont="1" applyFill="1" applyBorder="1" applyAlignment="1">
      <alignment vertical="center" wrapText="1"/>
    </xf>
    <xf numFmtId="10" fontId="10" fillId="0" borderId="1" xfId="0" applyNumberFormat="1" applyFont="1" applyFill="1" applyBorder="1" applyAlignment="1">
      <alignment horizontal="center" vertical="center"/>
    </xf>
    <xf numFmtId="0" fontId="25" fillId="0" borderId="1" xfId="4" applyFont="1" applyFill="1" applyBorder="1" applyAlignment="1">
      <alignment horizontal="justify" vertical="center" wrapText="1"/>
    </xf>
    <xf numFmtId="17" fontId="1" fillId="0" borderId="1" xfId="0" applyNumberFormat="1" applyFont="1" applyFill="1" applyBorder="1" applyAlignment="1">
      <alignment horizontal="center"/>
    </xf>
    <xf numFmtId="0" fontId="34" fillId="0" borderId="1" xfId="4" applyFont="1" applyFill="1" applyBorder="1" applyAlignment="1">
      <alignment horizontal="justify" vertical="center" wrapText="1"/>
    </xf>
    <xf numFmtId="17" fontId="2" fillId="0" borderId="0" xfId="0" applyNumberFormat="1" applyFont="1" applyFill="1"/>
    <xf numFmtId="4" fontId="33" fillId="0" borderId="1" xfId="0" applyNumberFormat="1" applyFont="1" applyFill="1" applyBorder="1"/>
    <xf numFmtId="0" fontId="25" fillId="0" borderId="1" xfId="0" applyFont="1" applyFill="1" applyBorder="1" applyAlignment="1">
      <alignment vertical="center"/>
    </xf>
    <xf numFmtId="0" fontId="15" fillId="0" borderId="0" xfId="4" applyFont="1" applyFill="1" applyAlignment="1">
      <alignment vertical="center"/>
    </xf>
    <xf numFmtId="0" fontId="32" fillId="0" borderId="1" xfId="4" applyFont="1" applyFill="1" applyBorder="1" applyAlignment="1">
      <alignment horizontal="center" vertical="center" wrapText="1"/>
    </xf>
    <xf numFmtId="4" fontId="32" fillId="0" borderId="1" xfId="4" applyNumberFormat="1" applyFont="1" applyFill="1" applyBorder="1" applyAlignment="1">
      <alignment horizontal="center" vertical="center" wrapText="1"/>
    </xf>
    <xf numFmtId="0" fontId="10" fillId="0" borderId="1" xfId="0" applyFont="1" applyFill="1" applyBorder="1" applyAlignment="1">
      <alignment horizontal="left" vertical="center" wrapText="1"/>
    </xf>
    <xf numFmtId="43" fontId="27" fillId="0" borderId="1" xfId="11" applyFont="1" applyFill="1" applyBorder="1" applyAlignment="1">
      <alignment horizontal="center" vertical="top" wrapText="1"/>
    </xf>
    <xf numFmtId="3" fontId="27" fillId="0" borderId="1" xfId="8" applyNumberFormat="1" applyFont="1" applyFill="1" applyBorder="1" applyAlignment="1">
      <alignment horizontal="center" vertical="center"/>
    </xf>
    <xf numFmtId="4" fontId="34" fillId="0" borderId="1" xfId="8" applyNumberFormat="1" applyFont="1" applyFill="1" applyBorder="1" applyAlignment="1">
      <alignment horizontal="right"/>
    </xf>
    <xf numFmtId="4" fontId="27" fillId="0" borderId="1" xfId="8" applyNumberFormat="1" applyFont="1" applyFill="1" applyBorder="1" applyAlignment="1">
      <alignment horizontal="right" vertical="center"/>
    </xf>
    <xf numFmtId="43" fontId="27" fillId="0" borderId="1" xfId="9" applyFont="1" applyFill="1" applyBorder="1" applyAlignment="1">
      <alignment horizontal="center" vertical="top" wrapText="1"/>
    </xf>
    <xf numFmtId="40" fontId="1" fillId="0" borderId="1" xfId="0" applyNumberFormat="1" applyFont="1" applyFill="1" applyBorder="1" applyAlignment="1">
      <alignment horizontal="center" vertical="top" wrapText="1"/>
    </xf>
    <xf numFmtId="0" fontId="1" fillId="0" borderId="1" xfId="0" applyFont="1" applyFill="1" applyBorder="1" applyAlignment="1">
      <alignment horizontal="center"/>
    </xf>
    <xf numFmtId="43" fontId="38" fillId="0" borderId="1" xfId="0" applyNumberFormat="1" applyFont="1" applyFill="1" applyBorder="1"/>
    <xf numFmtId="0" fontId="8" fillId="0" borderId="0" xfId="1" applyFill="1" applyAlignment="1" applyProtection="1"/>
    <xf numFmtId="0" fontId="11" fillId="0" borderId="1" xfId="0" applyFont="1" applyBorder="1" applyAlignment="1">
      <alignment horizontal="center"/>
    </xf>
    <xf numFmtId="0" fontId="11" fillId="0" borderId="1" xfId="0" applyFont="1" applyBorder="1" applyAlignment="1">
      <alignment wrapText="1"/>
    </xf>
    <xf numFmtId="0" fontId="41" fillId="0" borderId="0" xfId="0" applyFont="1" applyAlignment="1">
      <alignment vertical="center" wrapText="1"/>
    </xf>
    <xf numFmtId="0" fontId="7" fillId="0" borderId="0" xfId="0" applyFont="1" applyAlignment="1">
      <alignment wrapText="1"/>
    </xf>
    <xf numFmtId="0" fontId="18" fillId="0" borderId="0" xfId="12" applyFont="1"/>
    <xf numFmtId="0" fontId="18" fillId="0" borderId="0" xfId="12" applyFont="1" applyAlignment="1">
      <alignment horizontal="left" vertical="center"/>
    </xf>
    <xf numFmtId="0" fontId="33" fillId="3" borderId="1" xfId="12" applyFont="1" applyFill="1" applyBorder="1" applyAlignment="1">
      <alignment horizontal="center" vertical="center" wrapText="1"/>
    </xf>
    <xf numFmtId="0" fontId="33" fillId="0" borderId="0" xfId="12" applyFont="1" applyAlignment="1">
      <alignment horizontal="center" vertical="center" wrapText="1"/>
    </xf>
    <xf numFmtId="0" fontId="18" fillId="0" borderId="1" xfId="12" applyFont="1" applyBorder="1" applyAlignment="1">
      <alignment horizontal="center" vertical="center"/>
    </xf>
    <xf numFmtId="0" fontId="18" fillId="0" borderId="1" xfId="12" applyFont="1" applyBorder="1"/>
    <xf numFmtId="0" fontId="18" fillId="0" borderId="1" xfId="12" applyFont="1" applyBorder="1" applyAlignment="1">
      <alignment horizontal="left" vertical="center"/>
    </xf>
    <xf numFmtId="0" fontId="1" fillId="0" borderId="1" xfId="12" applyBorder="1" applyAlignment="1">
      <alignment wrapText="1"/>
    </xf>
    <xf numFmtId="0" fontId="1" fillId="0" borderId="1" xfId="12" applyBorder="1"/>
    <xf numFmtId="0" fontId="1" fillId="0" borderId="1" xfId="12" applyBorder="1" applyAlignment="1">
      <alignment horizontal="left"/>
    </xf>
    <xf numFmtId="0" fontId="18" fillId="0" borderId="1" xfId="12" applyFont="1" applyBorder="1" applyAlignment="1">
      <alignment wrapText="1"/>
    </xf>
    <xf numFmtId="0" fontId="18" fillId="0" borderId="0" xfId="12" applyFont="1" applyAlignment="1">
      <alignment wrapText="1"/>
    </xf>
    <xf numFmtId="0" fontId="18" fillId="0" borderId="1" xfId="12" applyFont="1" applyBorder="1" applyAlignment="1">
      <alignment vertical="top"/>
    </xf>
    <xf numFmtId="0" fontId="33" fillId="0" borderId="0" xfId="12" applyFont="1"/>
    <xf numFmtId="0" fontId="33" fillId="0" borderId="0" xfId="12" applyFont="1" applyAlignment="1">
      <alignment horizontal="left"/>
    </xf>
    <xf numFmtId="0" fontId="18" fillId="0" borderId="0" xfId="12" applyFont="1" applyAlignment="1">
      <alignment horizontal="left"/>
    </xf>
    <xf numFmtId="0" fontId="18" fillId="0" borderId="1" xfId="12" applyFont="1" applyFill="1" applyBorder="1" applyAlignment="1">
      <alignment horizontal="center" vertical="center"/>
    </xf>
    <xf numFmtId="0" fontId="18" fillId="0" borderId="1" xfId="12" applyFont="1" applyFill="1" applyBorder="1"/>
    <xf numFmtId="0" fontId="18" fillId="0" borderId="1" xfId="12" applyFont="1" applyFill="1" applyBorder="1" applyAlignment="1">
      <alignment horizontal="left" vertical="center"/>
    </xf>
    <xf numFmtId="0" fontId="1" fillId="0" borderId="1" xfId="12" applyFill="1" applyBorder="1"/>
    <xf numFmtId="0" fontId="18" fillId="0" borderId="0" xfId="12" applyFont="1" applyFill="1"/>
    <xf numFmtId="0" fontId="1" fillId="0" borderId="1" xfId="12" applyFill="1" applyBorder="1" applyAlignment="1">
      <alignment wrapText="1"/>
    </xf>
    <xf numFmtId="0" fontId="15" fillId="0" borderId="1" xfId="0" applyFont="1" applyFill="1" applyBorder="1" applyAlignment="1">
      <alignment horizontal="center" vertical="center" wrapText="1"/>
    </xf>
    <xf numFmtId="0" fontId="15"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10" fillId="0" borderId="1" xfId="0" applyFont="1" applyFill="1" applyBorder="1"/>
    <xf numFmtId="0" fontId="6" fillId="0" borderId="2" xfId="0" applyFont="1" applyFill="1" applyBorder="1"/>
    <xf numFmtId="2" fontId="6" fillId="0" borderId="2" xfId="0" applyNumberFormat="1" applyFont="1" applyFill="1" applyBorder="1"/>
    <xf numFmtId="2" fontId="6" fillId="0" borderId="2" xfId="0" applyNumberFormat="1" applyFont="1" applyFill="1" applyBorder="1" applyAlignment="1">
      <alignment horizontal="right"/>
    </xf>
    <xf numFmtId="2" fontId="6" fillId="0" borderId="0" xfId="0" applyNumberFormat="1" applyFont="1" applyFill="1" applyAlignment="1">
      <alignment horizontal="center"/>
    </xf>
    <xf numFmtId="2" fontId="6" fillId="0" borderId="0" xfId="0" applyNumberFormat="1" applyFont="1" applyFill="1"/>
    <xf numFmtId="164" fontId="6" fillId="0" borderId="0" xfId="0" applyNumberFormat="1" applyFont="1" applyFill="1" applyAlignment="1">
      <alignment horizontal="center"/>
    </xf>
    <xf numFmtId="0" fontId="6" fillId="0" borderId="0" xfId="0" applyFont="1" applyFill="1" applyAlignment="1">
      <alignment wrapText="1"/>
    </xf>
    <xf numFmtId="0" fontId="6" fillId="0" borderId="0" xfId="0" applyFont="1" applyFill="1" applyAlignment="1">
      <alignment vertical="center"/>
    </xf>
    <xf numFmtId="0" fontId="15" fillId="0" borderId="1" xfId="0" applyFont="1" applyFill="1" applyBorder="1" applyAlignment="1">
      <alignment horizontal="center" vertical="center" wrapText="1"/>
    </xf>
    <xf numFmtId="2" fontId="7" fillId="0" borderId="1" xfId="0" applyNumberFormat="1" applyFont="1" applyFill="1" applyBorder="1"/>
    <xf numFmtId="0" fontId="7" fillId="0" borderId="1" xfId="0" applyFont="1" applyFill="1" applyBorder="1"/>
    <xf numFmtId="0" fontId="7" fillId="0" borderId="1" xfId="0" applyFont="1" applyFill="1" applyBorder="1" applyAlignment="1">
      <alignment horizontal="center"/>
    </xf>
    <xf numFmtId="0" fontId="20" fillId="0" borderId="0" xfId="0" applyFont="1" applyFill="1" applyAlignment="1">
      <alignment vertical="center"/>
    </xf>
    <xf numFmtId="4" fontId="21" fillId="0" borderId="0" xfId="0" applyNumberFormat="1" applyFont="1" applyFill="1" applyAlignment="1">
      <alignment horizontal="center"/>
    </xf>
    <xf numFmtId="0" fontId="21" fillId="0" borderId="0" xfId="0" applyFont="1" applyFill="1"/>
    <xf numFmtId="0" fontId="22" fillId="0" borderId="1" xfId="0" applyFont="1" applyFill="1" applyBorder="1" applyAlignment="1">
      <alignment horizontal="center" vertical="center" wrapText="1"/>
    </xf>
    <xf numFmtId="4" fontId="22" fillId="0" borderId="1" xfId="0" applyNumberFormat="1" applyFont="1" applyFill="1" applyBorder="1" applyAlignment="1">
      <alignment horizontal="center" vertical="center" wrapText="1"/>
    </xf>
    <xf numFmtId="0" fontId="0" fillId="0" borderId="1" xfId="0" applyFill="1" applyBorder="1"/>
    <xf numFmtId="4" fontId="0" fillId="0" borderId="1" xfId="0" applyNumberFormat="1" applyFill="1" applyBorder="1" applyAlignment="1">
      <alignment horizontal="center"/>
    </xf>
    <xf numFmtId="4" fontId="7" fillId="0" borderId="1" xfId="0" applyNumberFormat="1" applyFont="1" applyFill="1" applyBorder="1" applyAlignment="1">
      <alignment horizontal="center"/>
    </xf>
    <xf numFmtId="2" fontId="0" fillId="0" borderId="1" xfId="0" applyNumberFormat="1" applyFill="1" applyBorder="1" applyAlignment="1">
      <alignment horizontal="center"/>
    </xf>
    <xf numFmtId="4" fontId="0" fillId="0" borderId="1" xfId="0" applyNumberFormat="1" applyFill="1" applyBorder="1" applyAlignment="1">
      <alignment horizontal="center" wrapText="1"/>
    </xf>
    <xf numFmtId="2" fontId="0" fillId="0" borderId="0" xfId="0" applyNumberFormat="1" applyFill="1"/>
    <xf numFmtId="0" fontId="9" fillId="0" borderId="1" xfId="0" applyFont="1" applyFill="1" applyBorder="1" applyAlignment="1">
      <alignment horizontal="left" vertical="center" wrapText="1" indent="2"/>
    </xf>
    <xf numFmtId="0" fontId="5" fillId="0" borderId="0" xfId="0" applyFont="1" applyFill="1"/>
    <xf numFmtId="164" fontId="0" fillId="0" borderId="0" xfId="0" applyNumberFormat="1" applyFill="1"/>
    <xf numFmtId="0" fontId="17" fillId="0" borderId="1" xfId="0" applyFont="1" applyFill="1" applyBorder="1" applyAlignment="1">
      <alignment vertical="center" wrapText="1"/>
    </xf>
    <xf numFmtId="3" fontId="17" fillId="0" borderId="1" xfId="0" applyNumberFormat="1" applyFont="1" applyFill="1" applyBorder="1" applyAlignment="1">
      <alignment horizontal="center" vertical="center" wrapText="1"/>
    </xf>
    <xf numFmtId="4" fontId="18" fillId="0" borderId="0" xfId="0" applyNumberFormat="1" applyFont="1" applyFill="1" applyAlignment="1">
      <alignment horizontal="center"/>
    </xf>
    <xf numFmtId="0" fontId="5" fillId="0" borderId="1" xfId="0" applyFont="1" applyFill="1" applyBorder="1" applyProtection="1">
      <protection locked="0"/>
    </xf>
    <xf numFmtId="0" fontId="7" fillId="0" borderId="0" xfId="0" applyFont="1" applyFill="1" applyAlignment="1">
      <alignment vertical="center" wrapText="1"/>
    </xf>
    <xf numFmtId="2" fontId="7" fillId="0" borderId="0" xfId="0" applyNumberFormat="1" applyFont="1" applyFill="1" applyAlignment="1">
      <alignment horizontal="center" vertical="center" wrapText="1"/>
    </xf>
    <xf numFmtId="2" fontId="7" fillId="0" borderId="0" xfId="0" applyNumberFormat="1" applyFont="1" applyFill="1" applyAlignment="1">
      <alignment horizontal="right" vertical="center" wrapText="1"/>
    </xf>
    <xf numFmtId="2" fontId="6" fillId="0" borderId="0" xfId="0" applyNumberFormat="1" applyFont="1" applyFill="1" applyAlignment="1">
      <alignment horizontal="center" vertical="center" wrapText="1"/>
    </xf>
    <xf numFmtId="2" fontId="6" fillId="0" borderId="0" xfId="0" applyNumberFormat="1" applyFont="1" applyFill="1" applyAlignment="1">
      <alignment horizontal="right" vertical="center" wrapText="1"/>
    </xf>
    <xf numFmtId="4" fontId="7" fillId="0" borderId="0" xfId="0" applyNumberFormat="1" applyFont="1" applyFill="1" applyAlignment="1">
      <alignment horizontal="center" vertical="center"/>
    </xf>
    <xf numFmtId="0" fontId="7" fillId="0" borderId="0" xfId="0" applyFont="1" applyFill="1" applyAlignment="1">
      <alignment vertical="center"/>
    </xf>
    <xf numFmtId="2" fontId="7" fillId="0" borderId="0" xfId="0" applyNumberFormat="1" applyFont="1" applyFill="1" applyAlignment="1">
      <alignment horizontal="right" vertical="center"/>
    </xf>
    <xf numFmtId="0" fontId="6" fillId="0" borderId="1" xfId="0" applyFont="1" applyFill="1" applyBorder="1" applyAlignment="1">
      <alignment horizontal="center" vertical="center" wrapText="1"/>
    </xf>
    <xf numFmtId="4" fontId="6"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2" fontId="6" fillId="0" borderId="1" xfId="0" applyNumberFormat="1" applyFont="1" applyFill="1" applyBorder="1" applyAlignment="1">
      <alignment horizontal="center" vertical="center" wrapText="1"/>
    </xf>
    <xf numFmtId="0" fontId="7" fillId="0" borderId="1" xfId="0" applyFont="1" applyFill="1" applyBorder="1" applyAlignment="1">
      <alignment vertical="center"/>
    </xf>
    <xf numFmtId="4"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2" fontId="7" fillId="0" borderId="1" xfId="0" applyNumberFormat="1" applyFont="1" applyFill="1" applyBorder="1" applyAlignment="1">
      <alignment horizontal="right" vertical="center"/>
    </xf>
    <xf numFmtId="0" fontId="23" fillId="0" borderId="0" xfId="0" applyFont="1" applyFill="1" applyAlignment="1">
      <alignment vertical="center"/>
    </xf>
    <xf numFmtId="0" fontId="15" fillId="0" borderId="0" xfId="0" applyFont="1" applyFill="1"/>
    <xf numFmtId="2" fontId="6" fillId="0" borderId="0" xfId="4" applyNumberFormat="1" applyFont="1" applyFill="1" applyAlignment="1">
      <alignment horizontal="center"/>
    </xf>
    <xf numFmtId="0" fontId="0" fillId="0" borderId="0" xfId="0" applyFill="1"/>
    <xf numFmtId="4" fontId="0" fillId="0" borderId="0" xfId="0" applyNumberFormat="1" applyFill="1" applyAlignment="1">
      <alignment horizontal="center" vertical="center"/>
    </xf>
    <xf numFmtId="4" fontId="0" fillId="0" borderId="0" xfId="0" applyNumberFormat="1" applyFill="1" applyAlignment="1">
      <alignment horizontal="center"/>
    </xf>
    <xf numFmtId="4" fontId="15" fillId="0" borderId="0" xfId="0" applyNumberFormat="1" applyFont="1" applyFill="1" applyAlignment="1">
      <alignment horizontal="center"/>
    </xf>
    <xf numFmtId="0" fontId="0" fillId="0" borderId="0" xfId="0" applyFill="1" applyAlignment="1">
      <alignment wrapText="1"/>
    </xf>
    <xf numFmtId="0" fontId="6" fillId="0" borderId="0" xfId="2" applyFont="1" applyFill="1"/>
    <xf numFmtId="0" fontId="33" fillId="0" borderId="1" xfId="0" applyFont="1" applyFill="1" applyBorder="1" applyAlignment="1">
      <alignment horizontal="center" vertical="center" wrapText="1"/>
    </xf>
    <xf numFmtId="0" fontId="31" fillId="0" borderId="0" xfId="0" applyFont="1" applyFill="1"/>
    <xf numFmtId="2" fontId="11" fillId="0" borderId="0" xfId="2" applyNumberFormat="1" applyFont="1" applyFill="1" applyAlignment="1">
      <alignment horizontal="center"/>
    </xf>
    <xf numFmtId="0" fontId="25" fillId="0" borderId="1" xfId="4" applyFont="1" applyFill="1" applyBorder="1" applyAlignment="1">
      <alignment horizontal="justify" vertical="top" wrapText="1"/>
    </xf>
    <xf numFmtId="0" fontId="27" fillId="0" borderId="1" xfId="4" applyFont="1" applyFill="1" applyBorder="1" applyAlignment="1">
      <alignment horizontal="justify" vertical="top" wrapText="1"/>
    </xf>
    <xf numFmtId="0" fontId="36" fillId="0" borderId="1" xfId="0" applyFont="1" applyFill="1" applyBorder="1"/>
    <xf numFmtId="2" fontId="36" fillId="0" borderId="1" xfId="0" applyNumberFormat="1" applyFont="1" applyFill="1" applyBorder="1" applyAlignment="1">
      <alignment horizontal="center"/>
    </xf>
    <xf numFmtId="4" fontId="18" fillId="0" borderId="1" xfId="0" applyNumberFormat="1" applyFont="1" applyFill="1" applyBorder="1" applyAlignment="1">
      <alignment horizontal="right"/>
    </xf>
    <xf numFmtId="0" fontId="37" fillId="0" borderId="1" xfId="0" applyFont="1" applyFill="1" applyBorder="1"/>
    <xf numFmtId="4" fontId="0" fillId="0" borderId="1" xfId="0" applyNumberFormat="1" applyFill="1" applyBorder="1"/>
    <xf numFmtId="2" fontId="0" fillId="0" borderId="1" xfId="0" applyNumberFormat="1" applyFill="1" applyBorder="1"/>
    <xf numFmtId="0" fontId="10" fillId="0" borderId="0" xfId="2" applyFont="1" applyFill="1"/>
    <xf numFmtId="0" fontId="10" fillId="0" borderId="0" xfId="0" applyFont="1" applyFill="1"/>
    <xf numFmtId="2" fontId="11" fillId="0" borderId="0" xfId="0" applyNumberFormat="1" applyFont="1" applyFill="1" applyAlignment="1">
      <alignment horizontal="center"/>
    </xf>
    <xf numFmtId="2" fontId="10" fillId="0" borderId="0" xfId="0" applyNumberFormat="1" applyFont="1" applyFill="1" applyAlignment="1">
      <alignment horizontal="right"/>
    </xf>
    <xf numFmtId="0" fontId="19" fillId="0" borderId="0" xfId="0" applyFont="1" applyFill="1" applyAlignment="1">
      <alignment vertical="center"/>
    </xf>
    <xf numFmtId="0" fontId="0" fillId="0" borderId="1" xfId="0" applyFill="1" applyBorder="1" applyAlignment="1">
      <alignment horizontal="left" vertical="center" wrapText="1"/>
    </xf>
    <xf numFmtId="4" fontId="0" fillId="0" borderId="1" xfId="0" applyNumberFormat="1" applyFill="1" applyBorder="1" applyAlignment="1">
      <alignment horizontal="right" vertical="center" wrapText="1"/>
    </xf>
    <xf numFmtId="0" fontId="15" fillId="0" borderId="1" xfId="0" applyFont="1" applyFill="1" applyBorder="1" applyAlignment="1">
      <alignment horizontal="left" vertical="center" wrapText="1"/>
    </xf>
    <xf numFmtId="4" fontId="15" fillId="0" borderId="1" xfId="0" applyNumberFormat="1" applyFont="1" applyFill="1" applyBorder="1" applyAlignment="1">
      <alignment horizontal="right" vertical="center" wrapText="1"/>
    </xf>
    <xf numFmtId="0" fontId="1" fillId="0" borderId="1" xfId="0" applyFont="1" applyFill="1" applyBorder="1" applyAlignment="1">
      <alignment horizontal="left"/>
    </xf>
    <xf numFmtId="39" fontId="6" fillId="0" borderId="1" xfId="0" applyNumberFormat="1" applyFont="1" applyFill="1" applyBorder="1" applyAlignment="1">
      <alignment horizontal="right"/>
    </xf>
    <xf numFmtId="17" fontId="1" fillId="0" borderId="1" xfId="0" applyNumberFormat="1" applyFont="1" applyFill="1" applyBorder="1"/>
    <xf numFmtId="2" fontId="10" fillId="0" borderId="0" xfId="0" applyNumberFormat="1" applyFont="1" applyFill="1" applyAlignment="1">
      <alignment horizontal="center"/>
    </xf>
    <xf numFmtId="4" fontId="6" fillId="0" borderId="0" xfId="0" applyNumberFormat="1" applyFont="1" applyFill="1"/>
    <xf numFmtId="0" fontId="18" fillId="0" borderId="7" xfId="0" applyFont="1" applyFill="1" applyBorder="1" applyAlignment="1">
      <alignment horizontal="left" vertical="center" wrapText="1"/>
    </xf>
    <xf numFmtId="39" fontId="2" fillId="0" borderId="7" xfId="0" applyNumberFormat="1" applyFont="1" applyFill="1" applyBorder="1" applyAlignment="1">
      <alignment horizontal="center" vertical="top" wrapText="1"/>
    </xf>
    <xf numFmtId="4" fontId="18" fillId="0" borderId="36" xfId="0" applyNumberFormat="1" applyFont="1" applyFill="1" applyBorder="1" applyAlignment="1">
      <alignment horizontal="right" vertical="center" wrapText="1"/>
    </xf>
    <xf numFmtId="0" fontId="18" fillId="0" borderId="1" xfId="0" applyFont="1" applyFill="1" applyBorder="1" applyAlignment="1">
      <alignment horizontal="left" vertical="center" wrapText="1"/>
    </xf>
    <xf numFmtId="39" fontId="2" fillId="0" borderId="1" xfId="0" applyNumberFormat="1" applyFont="1" applyFill="1" applyBorder="1" applyAlignment="1">
      <alignment horizontal="center" vertical="top" wrapText="1"/>
    </xf>
    <xf numFmtId="4" fontId="18" fillId="0" borderId="3" xfId="0" applyNumberFormat="1" applyFont="1" applyFill="1" applyBorder="1" applyAlignment="1">
      <alignment horizontal="right" vertical="center" wrapText="1"/>
    </xf>
    <xf numFmtId="2" fontId="7" fillId="0" borderId="6" xfId="0" applyNumberFormat="1" applyFont="1" applyFill="1" applyBorder="1" applyAlignment="1">
      <alignment horizontal="right"/>
    </xf>
    <xf numFmtId="0" fontId="2" fillId="0" borderId="1" xfId="0" applyFont="1" applyFill="1" applyBorder="1" applyAlignment="1">
      <alignment horizontal="left"/>
    </xf>
    <xf numFmtId="2" fontId="7" fillId="0" borderId="7" xfId="0" applyNumberFormat="1" applyFont="1" applyFill="1" applyBorder="1" applyAlignment="1">
      <alignment horizontal="right"/>
    </xf>
    <xf numFmtId="0" fontId="15" fillId="0" borderId="0" xfId="0" applyFont="1" applyFill="1" applyAlignment="1">
      <alignment vertical="center"/>
    </xf>
    <xf numFmtId="10" fontId="10" fillId="0" borderId="0" xfId="0" applyNumberFormat="1" applyFont="1" applyFill="1" applyAlignment="1">
      <alignment horizontal="center"/>
    </xf>
    <xf numFmtId="2" fontId="10" fillId="0" borderId="0" xfId="2" applyNumberFormat="1" applyFont="1" applyFill="1" applyAlignment="1">
      <alignment horizontal="right"/>
    </xf>
    <xf numFmtId="0" fontId="2" fillId="0" borderId="0" xfId="0" applyFont="1" applyFill="1"/>
    <xf numFmtId="10" fontId="11" fillId="0" borderId="0" xfId="0" applyNumberFormat="1" applyFont="1" applyFill="1" applyAlignment="1">
      <alignment horizontal="center"/>
    </xf>
    <xf numFmtId="0" fontId="11" fillId="0" borderId="0" xfId="2" applyFont="1" applyFill="1"/>
    <xf numFmtId="2" fontId="11" fillId="0" borderId="0" xfId="2" applyNumberFormat="1" applyFont="1" applyFill="1" applyAlignment="1">
      <alignment horizontal="right"/>
    </xf>
    <xf numFmtId="4" fontId="25" fillId="0" borderId="1" xfId="8" applyNumberFormat="1" applyFont="1" applyFill="1" applyBorder="1" applyAlignment="1">
      <alignment horizontal="center"/>
    </xf>
    <xf numFmtId="0" fontId="37" fillId="0" borderId="0" xfId="0" applyFont="1" applyFill="1"/>
    <xf numFmtId="4" fontId="36" fillId="0" borderId="0" xfId="0" applyNumberFormat="1" applyFont="1" applyFill="1"/>
    <xf numFmtId="0" fontId="33" fillId="0" borderId="1" xfId="0" applyFont="1" applyFill="1" applyBorder="1" applyAlignment="1">
      <alignment vertical="top"/>
    </xf>
    <xf numFmtId="0" fontId="10" fillId="0" borderId="0" xfId="0" applyFont="1" applyFill="1" applyAlignment="1">
      <alignment vertical="center" wrapText="1"/>
    </xf>
    <xf numFmtId="10" fontId="10" fillId="0" borderId="0" xfId="0" applyNumberFormat="1" applyFont="1" applyFill="1" applyAlignment="1">
      <alignment horizontal="center" vertical="center"/>
    </xf>
    <xf numFmtId="0" fontId="0" fillId="0" borderId="1" xfId="0" applyFill="1" applyBorder="1" applyAlignment="1">
      <alignment horizontal="center" vertical="center" wrapText="1"/>
    </xf>
    <xf numFmtId="0" fontId="10" fillId="0" borderId="0" xfId="0" applyFont="1" applyFill="1" applyAlignment="1">
      <alignment horizontal="left" vertical="center" wrapText="1"/>
    </xf>
    <xf numFmtId="0" fontId="18" fillId="0" borderId="0" xfId="0" applyFont="1" applyFill="1" applyBorder="1"/>
    <xf numFmtId="0" fontId="18" fillId="0" borderId="0" xfId="0" applyFont="1" applyFill="1" applyBorder="1" applyAlignment="1">
      <alignment horizontal="center"/>
    </xf>
    <xf numFmtId="4" fontId="18" fillId="0" borderId="0" xfId="0" applyNumberFormat="1" applyFont="1" applyFill="1" applyBorder="1"/>
    <xf numFmtId="4" fontId="36" fillId="0" borderId="1" xfId="10" applyNumberFormat="1" applyFont="1" applyFill="1" applyBorder="1" applyAlignment="1">
      <alignment horizontal="right"/>
    </xf>
    <xf numFmtId="4" fontId="36" fillId="0" borderId="0" xfId="2" applyNumberFormat="1" applyFont="1" applyFill="1"/>
    <xf numFmtId="0" fontId="36" fillId="0" borderId="0" xfId="2" applyFont="1" applyFill="1"/>
    <xf numFmtId="2" fontId="36" fillId="0" borderId="0" xfId="2" applyNumberFormat="1" applyFont="1" applyFill="1" applyAlignment="1">
      <alignment horizontal="right"/>
    </xf>
    <xf numFmtId="0" fontId="9" fillId="0" borderId="1" xfId="4" applyFill="1" applyBorder="1" applyAlignment="1">
      <alignment horizontal="center" vertical="center"/>
    </xf>
    <xf numFmtId="40" fontId="9" fillId="0" borderId="1" xfId="4" applyNumberFormat="1" applyFill="1" applyBorder="1" applyAlignment="1">
      <alignment horizontal="center" vertical="top" wrapText="1"/>
    </xf>
    <xf numFmtId="10" fontId="7" fillId="0" borderId="1" xfId="0" applyNumberFormat="1" applyFont="1" applyFill="1" applyBorder="1" applyAlignment="1">
      <alignment horizontal="center" vertical="center"/>
    </xf>
    <xf numFmtId="0" fontId="32" fillId="0" borderId="1" xfId="4" applyFont="1" applyFill="1" applyBorder="1" applyAlignment="1">
      <alignment vertical="center" wrapText="1"/>
    </xf>
    <xf numFmtId="40" fontId="9" fillId="0" borderId="1" xfId="4" applyNumberFormat="1" applyFill="1" applyBorder="1" applyAlignment="1">
      <alignment horizontal="center" vertical="center" wrapText="1"/>
    </xf>
    <xf numFmtId="0" fontId="34" fillId="0" borderId="0" xfId="4" applyFont="1" applyFill="1"/>
    <xf numFmtId="0" fontId="34" fillId="0" borderId="0" xfId="0" applyFont="1" applyFill="1" applyAlignment="1">
      <alignment horizontal="justify" vertical="top" wrapText="1"/>
    </xf>
    <xf numFmtId="17" fontId="9" fillId="0" borderId="0" xfId="4" applyNumberFormat="1" applyFill="1"/>
    <xf numFmtId="0" fontId="32" fillId="0" borderId="0" xfId="4" applyFont="1" applyFill="1" applyAlignment="1">
      <alignment horizontal="justify" vertical="top" wrapText="1"/>
    </xf>
    <xf numFmtId="43" fontId="7" fillId="0" borderId="0" xfId="0" applyNumberFormat="1" applyFont="1" applyFill="1"/>
    <xf numFmtId="0" fontId="34" fillId="0" borderId="0" xfId="0" applyFont="1" applyFill="1"/>
    <xf numFmtId="0" fontId="33" fillId="0" borderId="4" xfId="0" applyFont="1" applyFill="1" applyBorder="1" applyAlignment="1">
      <alignment horizontal="center" vertical="center" wrapText="1"/>
    </xf>
    <xf numFmtId="39" fontId="18" fillId="0" borderId="1" xfId="0" applyNumberFormat="1" applyFont="1" applyFill="1" applyBorder="1" applyAlignment="1">
      <alignment horizontal="center"/>
    </xf>
    <xf numFmtId="4" fontId="18" fillId="0" borderId="3" xfId="0" applyNumberFormat="1" applyFont="1" applyFill="1" applyBorder="1"/>
    <xf numFmtId="17" fontId="2" fillId="0" borderId="1" xfId="0" applyNumberFormat="1" applyFont="1" applyFill="1" applyBorder="1"/>
    <xf numFmtId="0" fontId="2" fillId="0" borderId="1" xfId="0" applyFont="1" applyFill="1" applyBorder="1" applyAlignment="1">
      <alignment horizontal="center"/>
    </xf>
    <xf numFmtId="0" fontId="3" fillId="0" borderId="1" xfId="0" applyFont="1" applyFill="1" applyBorder="1"/>
    <xf numFmtId="39" fontId="3" fillId="0" borderId="1" xfId="0" applyNumberFormat="1" applyFont="1" applyFill="1" applyBorder="1" applyAlignment="1">
      <alignment horizontal="center" vertical="top" wrapText="1"/>
    </xf>
    <xf numFmtId="4" fontId="33" fillId="0" borderId="4" xfId="0" applyNumberFormat="1" applyFont="1" applyFill="1" applyBorder="1" applyAlignment="1">
      <alignment horizontal="right"/>
    </xf>
    <xf numFmtId="0" fontId="18" fillId="0" borderId="0" xfId="0" applyFont="1" applyFill="1"/>
    <xf numFmtId="2" fontId="18" fillId="0" borderId="6" xfId="0" applyNumberFormat="1" applyFont="1" applyFill="1" applyBorder="1" applyAlignment="1">
      <alignment horizontal="right"/>
    </xf>
    <xf numFmtId="0" fontId="15" fillId="0" borderId="1" xfId="0" applyFont="1" applyFill="1" applyBorder="1" applyAlignment="1">
      <alignment vertical="center"/>
    </xf>
    <xf numFmtId="10" fontId="31" fillId="0" borderId="1" xfId="0" applyNumberFormat="1" applyFont="1" applyFill="1" applyBorder="1" applyAlignment="1">
      <alignment horizontal="center"/>
    </xf>
    <xf numFmtId="10" fontId="31" fillId="0" borderId="0" xfId="0" applyNumberFormat="1" applyFont="1" applyFill="1" applyAlignment="1">
      <alignment horizontal="center"/>
    </xf>
    <xf numFmtId="4" fontId="36" fillId="0" borderId="1" xfId="0" applyNumberFormat="1" applyFont="1" applyFill="1" applyBorder="1" applyAlignment="1">
      <alignment horizontal="right"/>
    </xf>
    <xf numFmtId="171" fontId="32" fillId="0" borderId="0" xfId="4" applyNumberFormat="1" applyFont="1" applyFill="1" applyAlignment="1">
      <alignment horizontal="center" vertical="center"/>
    </xf>
    <xf numFmtId="0" fontId="9" fillId="0" borderId="0" xfId="4" applyFill="1"/>
    <xf numFmtId="0" fontId="38" fillId="0" borderId="1" xfId="0" applyFont="1" applyFill="1" applyBorder="1"/>
    <xf numFmtId="40" fontId="38" fillId="0" borderId="1" xfId="0" applyNumberFormat="1" applyFont="1" applyFill="1" applyBorder="1" applyAlignment="1">
      <alignment horizontal="center" vertical="top" wrapText="1"/>
    </xf>
    <xf numFmtId="43" fontId="39" fillId="0" borderId="1" xfId="9" applyFont="1" applyFill="1" applyBorder="1" applyAlignment="1">
      <alignment vertical="top" wrapText="1"/>
    </xf>
    <xf numFmtId="0" fontId="32" fillId="0" borderId="1" xfId="4" applyFont="1" applyFill="1" applyBorder="1" applyAlignment="1">
      <alignment horizontal="justify" vertical="top" wrapText="1"/>
    </xf>
    <xf numFmtId="17" fontId="3" fillId="0" borderId="1" xfId="0" applyNumberFormat="1" applyFont="1" applyFill="1" applyBorder="1"/>
    <xf numFmtId="3" fontId="3" fillId="0" borderId="1" xfId="0" applyNumberFormat="1" applyFont="1" applyFill="1" applyBorder="1" applyAlignment="1">
      <alignment horizontal="center"/>
    </xf>
    <xf numFmtId="3" fontId="11" fillId="0" borderId="0" xfId="0" applyNumberFormat="1" applyFont="1" applyFill="1" applyAlignment="1">
      <alignment horizontal="center"/>
    </xf>
    <xf numFmtId="4" fontId="33" fillId="0" borderId="1" xfId="0" applyNumberFormat="1" applyFont="1" applyFill="1" applyBorder="1" applyAlignment="1">
      <alignment horizontal="right"/>
    </xf>
    <xf numFmtId="0" fontId="32" fillId="0" borderId="1" xfId="4" applyFont="1" applyFill="1" applyBorder="1"/>
    <xf numFmtId="4" fontId="12" fillId="0" borderId="0" xfId="0" applyNumberFormat="1" applyFont="1" applyFill="1"/>
    <xf numFmtId="170" fontId="7" fillId="0" borderId="0" xfId="0" applyNumberFormat="1" applyFont="1" applyFill="1"/>
    <xf numFmtId="4" fontId="15" fillId="0" borderId="4" xfId="0" applyNumberFormat="1" applyFont="1" applyFill="1" applyBorder="1" applyAlignment="1">
      <alignment horizontal="right" vertical="center" wrapText="1"/>
    </xf>
    <xf numFmtId="0" fontId="31" fillId="0" borderId="1" xfId="0" applyFont="1" applyFill="1" applyBorder="1"/>
    <xf numFmtId="0" fontId="21" fillId="0" borderId="1" xfId="0" applyFont="1" applyFill="1" applyBorder="1" applyAlignment="1">
      <alignment horizontal="center" vertical="center"/>
    </xf>
    <xf numFmtId="0" fontId="21" fillId="0" borderId="1" xfId="0" applyFont="1" applyFill="1" applyBorder="1" applyAlignment="1">
      <alignment horizontal="center" vertical="top" wrapText="1"/>
    </xf>
    <xf numFmtId="0" fontId="11" fillId="0" borderId="0" xfId="0" applyFont="1" applyFill="1" applyAlignment="1">
      <alignment horizontal="center"/>
    </xf>
    <xf numFmtId="0" fontId="11" fillId="0" borderId="1" xfId="0" applyFont="1" applyFill="1" applyBorder="1"/>
    <xf numFmtId="0" fontId="35" fillId="0" borderId="1" xfId="6" applyFont="1" applyFill="1" applyBorder="1"/>
    <xf numFmtId="0" fontId="7" fillId="0" borderId="1" xfId="0" applyFont="1" applyBorder="1" applyAlignment="1">
      <alignment wrapText="1"/>
    </xf>
    <xf numFmtId="0" fontId="6" fillId="0" borderId="0" xfId="0" applyFont="1" applyAlignment="1">
      <alignment horizontal="center"/>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41" fillId="0" borderId="0" xfId="0" applyFont="1" applyAlignment="1">
      <alignment horizontal="center" vertical="center" wrapText="1"/>
    </xf>
    <xf numFmtId="0" fontId="25" fillId="0" borderId="1" xfId="5" applyFont="1" applyBorder="1" applyAlignment="1">
      <alignment horizontal="center"/>
    </xf>
    <xf numFmtId="0" fontId="30" fillId="0" borderId="1" xfId="7" applyFont="1" applyBorder="1" applyAlignment="1">
      <alignment horizontal="left"/>
    </xf>
    <xf numFmtId="0" fontId="25" fillId="4" borderId="1" xfId="5" applyFont="1" applyFill="1" applyBorder="1" applyAlignment="1">
      <alignment horizontal="center"/>
    </xf>
    <xf numFmtId="0" fontId="42" fillId="3" borderId="1" xfId="12" applyFont="1" applyFill="1" applyBorder="1" applyAlignment="1">
      <alignment horizontal="center"/>
    </xf>
    <xf numFmtId="0" fontId="6" fillId="2" borderId="1" xfId="0" applyFont="1" applyFill="1" applyBorder="1" applyAlignment="1">
      <alignment horizontal="center"/>
    </xf>
    <xf numFmtId="0" fontId="12" fillId="0" borderId="9" xfId="0" applyFont="1" applyBorder="1" applyAlignment="1">
      <alignment horizontal="center" vertical="top" wrapText="1"/>
    </xf>
    <xf numFmtId="0" fontId="12" fillId="0" borderId="12" xfId="0" applyFont="1" applyBorder="1" applyAlignment="1">
      <alignment horizontal="center" vertical="top" wrapText="1"/>
    </xf>
    <xf numFmtId="0" fontId="12" fillId="0" borderId="15" xfId="0" applyFont="1" applyBorder="1" applyAlignment="1">
      <alignment horizontal="center" vertical="top" wrapText="1"/>
    </xf>
    <xf numFmtId="0" fontId="11" fillId="0" borderId="10" xfId="0" applyFont="1" applyBorder="1" applyAlignment="1">
      <alignment horizontal="center"/>
    </xf>
    <xf numFmtId="0" fontId="11" fillId="0" borderId="13" xfId="0" applyFont="1" applyBorder="1" applyAlignment="1">
      <alignment horizontal="center"/>
    </xf>
    <xf numFmtId="0" fontId="11" fillId="0" borderId="16" xfId="0" applyFont="1" applyBorder="1" applyAlignment="1">
      <alignment horizontal="center"/>
    </xf>
    <xf numFmtId="0" fontId="7" fillId="0" borderId="1" xfId="0" applyFont="1" applyFill="1" applyBorder="1" applyAlignment="1">
      <alignment horizontal="left" wrapText="1"/>
    </xf>
    <xf numFmtId="0" fontId="32" fillId="0" borderId="3" xfId="0" applyFont="1" applyFill="1" applyBorder="1" applyAlignment="1">
      <alignment horizontal="left" vertical="center" wrapText="1"/>
    </xf>
    <xf numFmtId="0" fontId="32" fillId="0" borderId="23" xfId="0" applyFont="1" applyFill="1" applyBorder="1" applyAlignment="1">
      <alignment horizontal="left" vertical="center" wrapText="1"/>
    </xf>
    <xf numFmtId="0" fontId="14" fillId="0" borderId="39" xfId="0" applyFont="1" applyBorder="1" applyAlignment="1">
      <alignment horizontal="center" vertical="top" wrapText="1"/>
    </xf>
    <xf numFmtId="0" fontId="14" fillId="0" borderId="0" xfId="0" applyFont="1" applyAlignment="1">
      <alignment horizontal="center" vertical="top" wrapText="1"/>
    </xf>
    <xf numFmtId="0" fontId="14" fillId="0" borderId="40" xfId="0" applyFont="1" applyBorder="1" applyAlignment="1">
      <alignment horizontal="center" vertical="top" wrapText="1"/>
    </xf>
    <xf numFmtId="0" fontId="12" fillId="0" borderId="39" xfId="0" applyFont="1" applyBorder="1" applyAlignment="1">
      <alignment horizontal="center" vertical="top" wrapText="1"/>
    </xf>
    <xf numFmtId="0" fontId="12" fillId="0" borderId="0" xfId="0" applyFont="1" applyAlignment="1">
      <alignment horizontal="center" vertical="top" wrapText="1"/>
    </xf>
    <xf numFmtId="0" fontId="12" fillId="0" borderId="40" xfId="0" applyFont="1" applyBorder="1" applyAlignment="1">
      <alignment horizontal="center" vertical="top" wrapText="1"/>
    </xf>
    <xf numFmtId="0" fontId="7" fillId="0" borderId="31" xfId="0" applyFont="1" applyFill="1" applyBorder="1" applyAlignment="1">
      <alignment horizontal="left" vertical="center" wrapText="1"/>
    </xf>
    <xf numFmtId="0" fontId="7" fillId="0" borderId="32" xfId="0" applyFont="1" applyFill="1" applyBorder="1" applyAlignment="1">
      <alignment horizontal="left" vertical="center" wrapText="1"/>
    </xf>
    <xf numFmtId="0" fontId="7" fillId="0" borderId="33" xfId="0" applyFont="1" applyFill="1" applyBorder="1" applyAlignment="1">
      <alignment horizontal="left" vertical="center" wrapText="1"/>
    </xf>
    <xf numFmtId="0" fontId="7" fillId="0" borderId="34" xfId="0" applyFont="1" applyFill="1" applyBorder="1" applyAlignment="1">
      <alignment horizontal="left" vertical="center" wrapText="1"/>
    </xf>
    <xf numFmtId="0" fontId="7" fillId="0" borderId="0" xfId="0" applyFont="1" applyFill="1" applyAlignment="1">
      <alignment horizontal="left" vertical="center" wrapText="1"/>
    </xf>
    <xf numFmtId="0" fontId="7" fillId="0" borderId="35" xfId="0" applyFont="1" applyFill="1" applyBorder="1" applyAlignment="1">
      <alignment horizontal="left" vertical="center" wrapText="1"/>
    </xf>
    <xf numFmtId="0" fontId="7" fillId="0" borderId="36" xfId="0" applyFont="1" applyFill="1" applyBorder="1" applyAlignment="1">
      <alignment horizontal="left" vertical="center" wrapText="1"/>
    </xf>
    <xf numFmtId="0" fontId="7" fillId="0" borderId="37" xfId="0" applyFont="1" applyFill="1" applyBorder="1" applyAlignment="1">
      <alignment horizontal="left" vertical="center" wrapText="1"/>
    </xf>
    <xf numFmtId="0" fontId="7" fillId="0" borderId="38" xfId="0" applyFont="1" applyFill="1" applyBorder="1" applyAlignment="1">
      <alignment horizontal="left" vertical="center" wrapText="1"/>
    </xf>
    <xf numFmtId="0" fontId="13" fillId="0" borderId="9"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1" fillId="0" borderId="4" xfId="0" applyFont="1" applyBorder="1" applyAlignment="1">
      <alignment horizontal="left"/>
    </xf>
    <xf numFmtId="0" fontId="11" fillId="0" borderId="6" xfId="0" applyFont="1" applyBorder="1" applyAlignment="1">
      <alignment horizontal="left"/>
    </xf>
    <xf numFmtId="0" fontId="11" fillId="0" borderId="7" xfId="0" applyFont="1" applyBorder="1" applyAlignment="1">
      <alignment horizontal="left"/>
    </xf>
    <xf numFmtId="0" fontId="5" fillId="0" borderId="1" xfId="0" applyFont="1" applyFill="1" applyBorder="1" applyAlignment="1">
      <alignment horizontal="left" vertical="center" wrapText="1"/>
    </xf>
    <xf numFmtId="0" fontId="16" fillId="0" borderId="4" xfId="0" applyFont="1" applyFill="1" applyBorder="1" applyAlignment="1">
      <alignment horizontal="left" vertical="center" wrapText="1"/>
    </xf>
    <xf numFmtId="0" fontId="16" fillId="0" borderId="7"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6" fillId="0" borderId="7"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2" fillId="0" borderId="1" xfId="0" applyFont="1" applyFill="1" applyBorder="1" applyAlignment="1">
      <alignment horizontal="justify" vertical="center" wrapText="1"/>
    </xf>
    <xf numFmtId="0" fontId="7" fillId="0" borderId="1" xfId="0" applyFont="1" applyBorder="1" applyAlignment="1">
      <alignment horizontal="left" wrapText="1"/>
    </xf>
    <xf numFmtId="0" fontId="12" fillId="0" borderId="1" xfId="0" applyFont="1" applyBorder="1" applyAlignment="1">
      <alignment horizontal="justify" vertical="center" wrapText="1"/>
    </xf>
    <xf numFmtId="0" fontId="15" fillId="0" borderId="1" xfId="0" applyFont="1" applyBorder="1" applyAlignment="1">
      <alignment horizontal="center" vertical="center" wrapText="1"/>
    </xf>
    <xf numFmtId="0" fontId="17" fillId="0" borderId="3" xfId="0" applyFont="1" applyFill="1" applyBorder="1" applyAlignment="1">
      <alignment horizontal="center" vertical="center" wrapText="1"/>
    </xf>
    <xf numFmtId="0" fontId="17" fillId="0" borderId="23" xfId="0" applyFont="1" applyFill="1" applyBorder="1" applyAlignment="1">
      <alignment horizontal="center" vertical="center" wrapText="1"/>
    </xf>
    <xf numFmtId="0" fontId="12" fillId="0" borderId="18" xfId="0" applyFont="1" applyBorder="1" applyAlignment="1">
      <alignment horizontal="center" vertical="top" wrapText="1"/>
    </xf>
    <xf numFmtId="0" fontId="12" fillId="0" borderId="20" xfId="0" applyFont="1" applyBorder="1" applyAlignment="1">
      <alignment horizontal="center" vertical="top" wrapText="1"/>
    </xf>
    <xf numFmtId="0" fontId="12" fillId="0" borderId="22" xfId="0" applyFont="1" applyBorder="1" applyAlignment="1">
      <alignment horizontal="center" vertical="top" wrapText="1"/>
    </xf>
    <xf numFmtId="0" fontId="12" fillId="0" borderId="24" xfId="0" applyFont="1" applyBorder="1" applyAlignment="1">
      <alignment horizontal="center" vertical="top" wrapText="1"/>
    </xf>
    <xf numFmtId="0" fontId="12" fillId="0" borderId="25" xfId="0" applyFont="1" applyBorder="1" applyAlignment="1">
      <alignment horizontal="center" vertical="top" wrapText="1"/>
    </xf>
    <xf numFmtId="0" fontId="12" fillId="0" borderId="26" xfId="0" applyFont="1" applyBorder="1" applyAlignment="1">
      <alignment horizontal="center" vertical="top" wrapText="1"/>
    </xf>
    <xf numFmtId="0" fontId="7" fillId="0" borderId="1" xfId="0" applyFont="1" applyFill="1" applyBorder="1" applyAlignment="1">
      <alignment horizontal="center"/>
    </xf>
    <xf numFmtId="0" fontId="12" fillId="0" borderId="27" xfId="0" applyFont="1" applyBorder="1" applyAlignment="1">
      <alignment horizontal="center" vertical="top" wrapText="1"/>
    </xf>
    <xf numFmtId="0" fontId="12" fillId="0" borderId="28" xfId="0" applyFont="1" applyBorder="1" applyAlignment="1">
      <alignment horizontal="center" vertical="top" wrapText="1"/>
    </xf>
    <xf numFmtId="0" fontId="12" fillId="0" borderId="29" xfId="0" applyFont="1" applyBorder="1" applyAlignment="1">
      <alignment horizontal="center" vertical="top" wrapText="1"/>
    </xf>
  </cellXfs>
  <cellStyles count="13">
    <cellStyle name="Comma" xfId="11" builtinId="3"/>
    <cellStyle name="Comma 2 2" xfId="8" xr:uid="{F9E5C4DD-BFDA-4939-9555-C479BC38014F}"/>
    <cellStyle name="Comma 3" xfId="9" xr:uid="{B986521F-F3F5-4E5E-8D3E-B6773ACB7634}"/>
    <cellStyle name="Hyperlink" xfId="1" builtinId="8"/>
    <cellStyle name="Normal" xfId="0" builtinId="0"/>
    <cellStyle name="Normal 2" xfId="6" xr:uid="{970E0B93-FFD6-44EE-A1B6-B8A8A3F5FD0E}"/>
    <cellStyle name="Normal 2 2" xfId="5" xr:uid="{990FF2A6-258C-4CF1-80A3-DA210C630167}"/>
    <cellStyle name="Normal 2 3" xfId="3" xr:uid="{ECD0BE54-BDAF-4EAB-BCB2-FD759F7DD938}"/>
    <cellStyle name="Normal 2 3 2 2 2" xfId="7" xr:uid="{376AA48F-90DF-43A1-B02B-D6F73F294679}"/>
    <cellStyle name="Normal 3" xfId="4" xr:uid="{AE32E326-206D-4A98-840C-9ADCC6E7BCF1}"/>
    <cellStyle name="Normal 4" xfId="12" xr:uid="{36062D2F-2088-4B57-8AA8-C23BDA3AE725}"/>
    <cellStyle name="Normal 5" xfId="2" xr:uid="{A5DBD1BB-0AC8-45F9-8F8C-98E8F02AA955}"/>
    <cellStyle name="Percent" xfId="10" builtinId="5"/>
  </cellStyles>
  <dxfs count="3215">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9.png"/></Relationships>
</file>

<file path=xl/drawings/_rels/drawing2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2.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4.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6.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8.png"/></Relationships>
</file>

<file path=xl/drawings/_rels/drawing4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9.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6.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6.png"/></Relationships>
</file>

<file path=xl/drawings/_rels/drawing4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FF2BB960-2C15-479A-BD05-26A18DF8FF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24575" y="409574"/>
          <a:ext cx="1847849"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114299</xdr:rowOff>
    </xdr:from>
    <xdr:to>
      <xdr:col>3</xdr:col>
      <xdr:colOff>1666875</xdr:colOff>
      <xdr:row>6</xdr:row>
      <xdr:rowOff>333374</xdr:rowOff>
    </xdr:to>
    <xdr:pic>
      <xdr:nvPicPr>
        <xdr:cNvPr id="3" name="Picture 2">
          <a:extLst>
            <a:ext uri="{FF2B5EF4-FFF2-40B4-BE49-F238E27FC236}">
              <a16:creationId xmlns:a16="http://schemas.microsoft.com/office/drawing/2014/main" id="{F0E97CE5-2AFD-4818-B074-C78AA90DF1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4825" y="447674"/>
          <a:ext cx="1504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2</xdr:row>
      <xdr:rowOff>57150</xdr:rowOff>
    </xdr:from>
    <xdr:to>
      <xdr:col>3</xdr:col>
      <xdr:colOff>1666875</xdr:colOff>
      <xdr:row>6</xdr:row>
      <xdr:rowOff>190500</xdr:rowOff>
    </xdr:to>
    <xdr:pic>
      <xdr:nvPicPr>
        <xdr:cNvPr id="2" name="Picture 1">
          <a:extLst>
            <a:ext uri="{FF2B5EF4-FFF2-40B4-BE49-F238E27FC236}">
              <a16:creationId xmlns:a16="http://schemas.microsoft.com/office/drawing/2014/main" id="{30E2A762-7BA9-40D7-9434-57FD098800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86725" y="390525"/>
          <a:ext cx="15716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114301</xdr:colOff>
      <xdr:row>2</xdr:row>
      <xdr:rowOff>76200</xdr:rowOff>
    </xdr:from>
    <xdr:to>
      <xdr:col>2</xdr:col>
      <xdr:colOff>1695451</xdr:colOff>
      <xdr:row>6</xdr:row>
      <xdr:rowOff>342900</xdr:rowOff>
    </xdr:to>
    <xdr:pic>
      <xdr:nvPicPr>
        <xdr:cNvPr id="4" name="Picture 315">
          <a:extLst>
            <a:ext uri="{FF2B5EF4-FFF2-40B4-BE49-F238E27FC236}">
              <a16:creationId xmlns:a16="http://schemas.microsoft.com/office/drawing/2014/main" id="{B76F73C4-D601-4967-9890-0184A3B281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43601" y="409575"/>
          <a:ext cx="15811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3</xdr:col>
      <xdr:colOff>0</xdr:colOff>
      <xdr:row>6</xdr:row>
      <xdr:rowOff>314325</xdr:rowOff>
    </xdr:to>
    <xdr:pic>
      <xdr:nvPicPr>
        <xdr:cNvPr id="2" name="Picture 326">
          <a:extLst>
            <a:ext uri="{FF2B5EF4-FFF2-40B4-BE49-F238E27FC236}">
              <a16:creationId xmlns:a16="http://schemas.microsoft.com/office/drawing/2014/main" id="{6922C0A9-8636-43A7-A6A1-5DAE7E8E94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9825" y="428625"/>
          <a:ext cx="17811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57150</xdr:rowOff>
    </xdr:from>
    <xdr:to>
      <xdr:col>3</xdr:col>
      <xdr:colOff>1666875</xdr:colOff>
      <xdr:row>6</xdr:row>
      <xdr:rowOff>314325</xdr:rowOff>
    </xdr:to>
    <xdr:pic>
      <xdr:nvPicPr>
        <xdr:cNvPr id="3" name="Picture 11">
          <a:extLst>
            <a:ext uri="{FF2B5EF4-FFF2-40B4-BE49-F238E27FC236}">
              <a16:creationId xmlns:a16="http://schemas.microsoft.com/office/drawing/2014/main" id="{8CF64605-3B3A-4278-8996-BD9CF9A9A2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29575" y="390525"/>
          <a:ext cx="1638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2</xdr:row>
      <xdr:rowOff>85725</xdr:rowOff>
    </xdr:from>
    <xdr:to>
      <xdr:col>2</xdr:col>
      <xdr:colOff>1885950</xdr:colOff>
      <xdr:row>6</xdr:row>
      <xdr:rowOff>276225</xdr:rowOff>
    </xdr:to>
    <xdr:pic>
      <xdr:nvPicPr>
        <xdr:cNvPr id="2" name="Picture 304">
          <a:extLst>
            <a:ext uri="{FF2B5EF4-FFF2-40B4-BE49-F238E27FC236}">
              <a16:creationId xmlns:a16="http://schemas.microsoft.com/office/drawing/2014/main" id="{DB0B46B2-D4D7-45AD-B5F2-9FBAA820A6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34125" y="409575"/>
          <a:ext cx="1657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342900</xdr:colOff>
      <xdr:row>2</xdr:row>
      <xdr:rowOff>66675</xdr:rowOff>
    </xdr:from>
    <xdr:to>
      <xdr:col>3</xdr:col>
      <xdr:colOff>1962150</xdr:colOff>
      <xdr:row>6</xdr:row>
      <xdr:rowOff>266700</xdr:rowOff>
    </xdr:to>
    <xdr:pic>
      <xdr:nvPicPr>
        <xdr:cNvPr id="3" name="Picture 314">
          <a:extLst>
            <a:ext uri="{FF2B5EF4-FFF2-40B4-BE49-F238E27FC236}">
              <a16:creationId xmlns:a16="http://schemas.microsoft.com/office/drawing/2014/main" id="{45DE2EA5-FDA6-4608-B8D5-6B82AE87D5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96300" y="390525"/>
          <a:ext cx="16192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2</xdr:row>
      <xdr:rowOff>104775</xdr:rowOff>
    </xdr:from>
    <xdr:to>
      <xdr:col>2</xdr:col>
      <xdr:colOff>1676401</xdr:colOff>
      <xdr:row>7</xdr:row>
      <xdr:rowOff>209550</xdr:rowOff>
    </xdr:to>
    <xdr:pic>
      <xdr:nvPicPr>
        <xdr:cNvPr id="2" name="Picture 304">
          <a:extLst>
            <a:ext uri="{FF2B5EF4-FFF2-40B4-BE49-F238E27FC236}">
              <a16:creationId xmlns:a16="http://schemas.microsoft.com/office/drawing/2014/main" id="{3C1A482A-255A-47BC-8A10-39448E340C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38150"/>
          <a:ext cx="1628776"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85725</xdr:rowOff>
    </xdr:from>
    <xdr:to>
      <xdr:col>3</xdr:col>
      <xdr:colOff>1638300</xdr:colOff>
      <xdr:row>7</xdr:row>
      <xdr:rowOff>95250</xdr:rowOff>
    </xdr:to>
    <xdr:pic>
      <xdr:nvPicPr>
        <xdr:cNvPr id="3" name="Picture 314">
          <a:extLst>
            <a:ext uri="{FF2B5EF4-FFF2-40B4-BE49-F238E27FC236}">
              <a16:creationId xmlns:a16="http://schemas.microsoft.com/office/drawing/2014/main" id="{824A35B3-7DF3-4D04-9460-2FE443D6E8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2850" y="419100"/>
          <a:ext cx="16192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57151</xdr:rowOff>
    </xdr:from>
    <xdr:to>
      <xdr:col>3</xdr:col>
      <xdr:colOff>0</xdr:colOff>
      <xdr:row>7</xdr:row>
      <xdr:rowOff>0</xdr:rowOff>
    </xdr:to>
    <xdr:pic>
      <xdr:nvPicPr>
        <xdr:cNvPr id="2" name="Picture 288">
          <a:extLst>
            <a:ext uri="{FF2B5EF4-FFF2-40B4-BE49-F238E27FC236}">
              <a16:creationId xmlns:a16="http://schemas.microsoft.com/office/drawing/2014/main" id="{806808E8-6028-4FA8-825E-5569C4195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390526"/>
          <a:ext cx="1647825" cy="94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76200</xdr:rowOff>
    </xdr:from>
    <xdr:to>
      <xdr:col>3</xdr:col>
      <xdr:colOff>1676400</xdr:colOff>
      <xdr:row>6</xdr:row>
      <xdr:rowOff>171450</xdr:rowOff>
    </xdr:to>
    <xdr:pic>
      <xdr:nvPicPr>
        <xdr:cNvPr id="3" name="Picture 314">
          <a:extLst>
            <a:ext uri="{FF2B5EF4-FFF2-40B4-BE49-F238E27FC236}">
              <a16:creationId xmlns:a16="http://schemas.microsoft.com/office/drawing/2014/main" id="{4E0A89CE-AC73-4730-AB58-DC28524D4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894121E3-7DFC-4611-9A06-11112AAA58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3" name="Picture 314">
          <a:extLst>
            <a:ext uri="{FF2B5EF4-FFF2-40B4-BE49-F238E27FC236}">
              <a16:creationId xmlns:a16="http://schemas.microsoft.com/office/drawing/2014/main" id="{93B79718-008E-413E-AD93-C8FA7CAB57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711B3C86-B54B-4801-AFB5-31C475CE52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3" name="Picture 314">
          <a:extLst>
            <a:ext uri="{FF2B5EF4-FFF2-40B4-BE49-F238E27FC236}">
              <a16:creationId xmlns:a16="http://schemas.microsoft.com/office/drawing/2014/main" id="{A5FFD5B0-8DCF-4107-BDC1-601A1D9B8B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1685925</xdr:colOff>
      <xdr:row>6</xdr:row>
      <xdr:rowOff>180975</xdr:rowOff>
    </xdr:to>
    <xdr:pic>
      <xdr:nvPicPr>
        <xdr:cNvPr id="2" name="Picture 292">
          <a:extLst>
            <a:ext uri="{FF2B5EF4-FFF2-40B4-BE49-F238E27FC236}">
              <a16:creationId xmlns:a16="http://schemas.microsoft.com/office/drawing/2014/main" id="{251EEABC-E51F-404A-9CBD-3B9662186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0"/>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0</xdr:rowOff>
    </xdr:from>
    <xdr:to>
      <xdr:col>3</xdr:col>
      <xdr:colOff>1619250</xdr:colOff>
      <xdr:row>6</xdr:row>
      <xdr:rowOff>133350</xdr:rowOff>
    </xdr:to>
    <xdr:pic>
      <xdr:nvPicPr>
        <xdr:cNvPr id="3" name="Picture 314">
          <a:extLst>
            <a:ext uri="{FF2B5EF4-FFF2-40B4-BE49-F238E27FC236}">
              <a16:creationId xmlns:a16="http://schemas.microsoft.com/office/drawing/2014/main" id="{DE149875-84B2-4704-AF0C-E8825C6239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3800" y="3333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EB5B5C11-D9B7-4597-A9EF-82B0D4496B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28575</xdr:rowOff>
    </xdr:from>
    <xdr:to>
      <xdr:col>3</xdr:col>
      <xdr:colOff>1676400</xdr:colOff>
      <xdr:row>6</xdr:row>
      <xdr:rowOff>161925</xdr:rowOff>
    </xdr:to>
    <xdr:pic>
      <xdr:nvPicPr>
        <xdr:cNvPr id="3" name="Picture 314">
          <a:extLst>
            <a:ext uri="{FF2B5EF4-FFF2-40B4-BE49-F238E27FC236}">
              <a16:creationId xmlns:a16="http://schemas.microsoft.com/office/drawing/2014/main" id="{15ECA325-75A6-4F76-975B-2606F0D44D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E009E9F3-6677-42C7-965F-F26956BF9F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76250"/>
          <a:ext cx="1609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142875</xdr:rowOff>
    </xdr:from>
    <xdr:to>
      <xdr:col>3</xdr:col>
      <xdr:colOff>1676400</xdr:colOff>
      <xdr:row>6</xdr:row>
      <xdr:rowOff>85725</xdr:rowOff>
    </xdr:to>
    <xdr:pic>
      <xdr:nvPicPr>
        <xdr:cNvPr id="3" name="Picture 314">
          <a:extLst>
            <a:ext uri="{FF2B5EF4-FFF2-40B4-BE49-F238E27FC236}">
              <a16:creationId xmlns:a16="http://schemas.microsoft.com/office/drawing/2014/main" id="{8237F00B-E4D0-499D-BE15-DCFE4443C6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762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0A91B053-64EA-4C44-B592-EE4BA79114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85775"/>
          <a:ext cx="16097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9525</xdr:rowOff>
    </xdr:from>
    <xdr:to>
      <xdr:col>3</xdr:col>
      <xdr:colOff>1657350</xdr:colOff>
      <xdr:row>6</xdr:row>
      <xdr:rowOff>142875</xdr:rowOff>
    </xdr:to>
    <xdr:pic>
      <xdr:nvPicPr>
        <xdr:cNvPr id="3" name="Picture 314">
          <a:extLst>
            <a:ext uri="{FF2B5EF4-FFF2-40B4-BE49-F238E27FC236}">
              <a16:creationId xmlns:a16="http://schemas.microsoft.com/office/drawing/2014/main" id="{9C0A6BA7-666C-4167-9C10-C2A9D910A0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5334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C34230C0-E7D0-4462-98E5-C5B2DFB87D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42862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161925</xdr:rowOff>
    </xdr:from>
    <xdr:to>
      <xdr:col>3</xdr:col>
      <xdr:colOff>1676400</xdr:colOff>
      <xdr:row>6</xdr:row>
      <xdr:rowOff>104775</xdr:rowOff>
    </xdr:to>
    <xdr:pic>
      <xdr:nvPicPr>
        <xdr:cNvPr id="3" name="Picture 314">
          <a:extLst>
            <a:ext uri="{FF2B5EF4-FFF2-40B4-BE49-F238E27FC236}">
              <a16:creationId xmlns:a16="http://schemas.microsoft.com/office/drawing/2014/main" id="{9DF64129-0F23-4E98-946E-5EC49F4BB8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953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0E44A875-12B2-4F95-84A5-F696119FE2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47675"/>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3" name="Picture 314">
          <a:extLst>
            <a:ext uri="{FF2B5EF4-FFF2-40B4-BE49-F238E27FC236}">
              <a16:creationId xmlns:a16="http://schemas.microsoft.com/office/drawing/2014/main" id="{B0E06EA6-43E6-4D01-8211-3ED3A0B06B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6669CCC9-35FE-4BD7-B90C-F6582D3D9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47625</xdr:rowOff>
    </xdr:from>
    <xdr:to>
      <xdr:col>3</xdr:col>
      <xdr:colOff>1647825</xdr:colOff>
      <xdr:row>6</xdr:row>
      <xdr:rowOff>180975</xdr:rowOff>
    </xdr:to>
    <xdr:pic>
      <xdr:nvPicPr>
        <xdr:cNvPr id="3" name="Picture 314">
          <a:extLst>
            <a:ext uri="{FF2B5EF4-FFF2-40B4-BE49-F238E27FC236}">
              <a16:creationId xmlns:a16="http://schemas.microsoft.com/office/drawing/2014/main" id="{478B2078-433E-4E5A-8476-681E183D8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47624</xdr:colOff>
      <xdr:row>2</xdr:row>
      <xdr:rowOff>57149</xdr:rowOff>
    </xdr:from>
    <xdr:to>
      <xdr:col>2</xdr:col>
      <xdr:colOff>1657349</xdr:colOff>
      <xdr:row>6</xdr:row>
      <xdr:rowOff>142874</xdr:rowOff>
    </xdr:to>
    <xdr:pic>
      <xdr:nvPicPr>
        <xdr:cNvPr id="2" name="Picture 306">
          <a:extLst>
            <a:ext uri="{FF2B5EF4-FFF2-40B4-BE49-F238E27FC236}">
              <a16:creationId xmlns:a16="http://schemas.microsoft.com/office/drawing/2014/main" id="{E44F76A9-A4BD-49CA-97D5-C4DB7464C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86549" y="390524"/>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57150</xdr:rowOff>
    </xdr:from>
    <xdr:to>
      <xdr:col>3</xdr:col>
      <xdr:colOff>1628774</xdr:colOff>
      <xdr:row>6</xdr:row>
      <xdr:rowOff>76200</xdr:rowOff>
    </xdr:to>
    <xdr:pic>
      <xdr:nvPicPr>
        <xdr:cNvPr id="3" name="Picture 314">
          <a:extLst>
            <a:ext uri="{FF2B5EF4-FFF2-40B4-BE49-F238E27FC236}">
              <a16:creationId xmlns:a16="http://schemas.microsoft.com/office/drawing/2014/main" id="{75C1A162-202A-463F-920E-94821F2C02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10574" y="390525"/>
          <a:ext cx="157162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14F0405D-D8ED-48EB-923E-BC0E63F8C0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1676400</xdr:colOff>
      <xdr:row>6</xdr:row>
      <xdr:rowOff>238125</xdr:rowOff>
    </xdr:to>
    <xdr:pic>
      <xdr:nvPicPr>
        <xdr:cNvPr id="3" name="Picture 314">
          <a:extLst>
            <a:ext uri="{FF2B5EF4-FFF2-40B4-BE49-F238E27FC236}">
              <a16:creationId xmlns:a16="http://schemas.microsoft.com/office/drawing/2014/main" id="{EEA189E4-0B42-40A3-BDE4-2C93CE4530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381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E3CCB898-53C2-429E-BA22-C272A71941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6</xdr:row>
      <xdr:rowOff>200025</xdr:rowOff>
    </xdr:to>
    <xdr:pic>
      <xdr:nvPicPr>
        <xdr:cNvPr id="3" name="Picture 314">
          <a:extLst>
            <a:ext uri="{FF2B5EF4-FFF2-40B4-BE49-F238E27FC236}">
              <a16:creationId xmlns:a16="http://schemas.microsoft.com/office/drawing/2014/main" id="{7F5FCF2D-CDDA-46CA-AAD4-9EE8DF658F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E441FCDA-BA9B-4C31-BEC8-873A324374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3" name="Picture 314">
          <a:extLst>
            <a:ext uri="{FF2B5EF4-FFF2-40B4-BE49-F238E27FC236}">
              <a16:creationId xmlns:a16="http://schemas.microsoft.com/office/drawing/2014/main" id="{90E0957F-6C92-4F38-9017-6577652705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276226</xdr:rowOff>
    </xdr:to>
    <xdr:pic>
      <xdr:nvPicPr>
        <xdr:cNvPr id="2" name="Picture 310">
          <a:extLst>
            <a:ext uri="{FF2B5EF4-FFF2-40B4-BE49-F238E27FC236}">
              <a16:creationId xmlns:a16="http://schemas.microsoft.com/office/drawing/2014/main" id="{42332E79-A330-4DE1-A211-408E4082ED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657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28575</xdr:rowOff>
    </xdr:from>
    <xdr:to>
      <xdr:col>3</xdr:col>
      <xdr:colOff>1666875</xdr:colOff>
      <xdr:row>6</xdr:row>
      <xdr:rowOff>161925</xdr:rowOff>
    </xdr:to>
    <xdr:pic>
      <xdr:nvPicPr>
        <xdr:cNvPr id="3" name="Picture 314">
          <a:extLst>
            <a:ext uri="{FF2B5EF4-FFF2-40B4-BE49-F238E27FC236}">
              <a16:creationId xmlns:a16="http://schemas.microsoft.com/office/drawing/2014/main" id="{EE2E234E-7CF4-4A1E-A108-1F1BCC1A7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A5E32722-C111-467C-BEE3-DDAD45409D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57200"/>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1676400</xdr:colOff>
      <xdr:row>7</xdr:row>
      <xdr:rowOff>76200</xdr:rowOff>
    </xdr:to>
    <xdr:pic>
      <xdr:nvPicPr>
        <xdr:cNvPr id="3" name="Picture 314">
          <a:extLst>
            <a:ext uri="{FF2B5EF4-FFF2-40B4-BE49-F238E27FC236}">
              <a16:creationId xmlns:a16="http://schemas.microsoft.com/office/drawing/2014/main" id="{746973C5-A536-47A5-853B-56D7A1C3C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667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8FF4BD03-79BB-4B6E-8567-E91CD4047A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1657350</xdr:colOff>
      <xdr:row>7</xdr:row>
      <xdr:rowOff>66675</xdr:rowOff>
    </xdr:to>
    <xdr:pic>
      <xdr:nvPicPr>
        <xdr:cNvPr id="3" name="Picture 314">
          <a:extLst>
            <a:ext uri="{FF2B5EF4-FFF2-40B4-BE49-F238E27FC236}">
              <a16:creationId xmlns:a16="http://schemas.microsoft.com/office/drawing/2014/main" id="{457863B0-C095-4C6E-B928-7BA0F33C5E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4572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9942E97D-26D7-4562-BB60-6DC2180DB2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85725</xdr:rowOff>
    </xdr:from>
    <xdr:to>
      <xdr:col>3</xdr:col>
      <xdr:colOff>1685925</xdr:colOff>
      <xdr:row>6</xdr:row>
      <xdr:rowOff>219075</xdr:rowOff>
    </xdr:to>
    <xdr:pic>
      <xdr:nvPicPr>
        <xdr:cNvPr id="3" name="Picture 314">
          <a:extLst>
            <a:ext uri="{FF2B5EF4-FFF2-40B4-BE49-F238E27FC236}">
              <a16:creationId xmlns:a16="http://schemas.microsoft.com/office/drawing/2014/main" id="{18AFAFE5-2D0F-4EF4-B8C8-D1B010DA55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4191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BCDE49DA-3C1A-4328-8F76-3F635EED3F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1685925</xdr:colOff>
      <xdr:row>6</xdr:row>
      <xdr:rowOff>76200</xdr:rowOff>
    </xdr:to>
    <xdr:pic>
      <xdr:nvPicPr>
        <xdr:cNvPr id="3" name="Picture 314">
          <a:extLst>
            <a:ext uri="{FF2B5EF4-FFF2-40B4-BE49-F238E27FC236}">
              <a16:creationId xmlns:a16="http://schemas.microsoft.com/office/drawing/2014/main" id="{4B58430B-9A97-40D1-8AAD-C0AD9A5EC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390525"/>
          <a:ext cx="1619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34AF6B81-7134-4359-8C73-8FFCDC4197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3" name="Picture 314">
          <a:extLst>
            <a:ext uri="{FF2B5EF4-FFF2-40B4-BE49-F238E27FC236}">
              <a16:creationId xmlns:a16="http://schemas.microsoft.com/office/drawing/2014/main" id="{23ECEDC7-9625-4C98-815F-EFE32C2D62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38100</xdr:rowOff>
    </xdr:from>
    <xdr:to>
      <xdr:col>2</xdr:col>
      <xdr:colOff>1619249</xdr:colOff>
      <xdr:row>6</xdr:row>
      <xdr:rowOff>152400</xdr:rowOff>
    </xdr:to>
    <xdr:pic>
      <xdr:nvPicPr>
        <xdr:cNvPr id="2" name="Picture 297">
          <a:extLst>
            <a:ext uri="{FF2B5EF4-FFF2-40B4-BE49-F238E27FC236}">
              <a16:creationId xmlns:a16="http://schemas.microsoft.com/office/drawing/2014/main" id="{A8A548C4-5C3E-45BD-AC2B-C081AC7554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371475"/>
          <a:ext cx="14477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1666875</xdr:colOff>
      <xdr:row>6</xdr:row>
      <xdr:rowOff>19050</xdr:rowOff>
    </xdr:to>
    <xdr:pic>
      <xdr:nvPicPr>
        <xdr:cNvPr id="3" name="Picture 314">
          <a:extLst>
            <a:ext uri="{FF2B5EF4-FFF2-40B4-BE49-F238E27FC236}">
              <a16:creationId xmlns:a16="http://schemas.microsoft.com/office/drawing/2014/main" id="{A294F4C6-023B-448F-B010-8F208D3CAD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FDE82B86-9B18-4FA1-ACCB-6D3E276FD4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3" name="Picture 314">
          <a:extLst>
            <a:ext uri="{FF2B5EF4-FFF2-40B4-BE49-F238E27FC236}">
              <a16:creationId xmlns:a16="http://schemas.microsoft.com/office/drawing/2014/main" id="{46E778C8-212F-4CCE-870F-8461AAADC0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28575</xdr:colOff>
      <xdr:row>2</xdr:row>
      <xdr:rowOff>57151</xdr:rowOff>
    </xdr:from>
    <xdr:to>
      <xdr:col>3</xdr:col>
      <xdr:colOff>0</xdr:colOff>
      <xdr:row>5</xdr:row>
      <xdr:rowOff>304801</xdr:rowOff>
    </xdr:to>
    <xdr:pic>
      <xdr:nvPicPr>
        <xdr:cNvPr id="2" name="Picture 316">
          <a:extLst>
            <a:ext uri="{FF2B5EF4-FFF2-40B4-BE49-F238E27FC236}">
              <a16:creationId xmlns:a16="http://schemas.microsoft.com/office/drawing/2014/main" id="{D4FE6898-7BD5-4AB8-B2FE-6EC00BBA5A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90526"/>
          <a:ext cx="16859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5</xdr:row>
      <xdr:rowOff>200025</xdr:rowOff>
    </xdr:to>
    <xdr:pic>
      <xdr:nvPicPr>
        <xdr:cNvPr id="3" name="Picture 314">
          <a:extLst>
            <a:ext uri="{FF2B5EF4-FFF2-40B4-BE49-F238E27FC236}">
              <a16:creationId xmlns:a16="http://schemas.microsoft.com/office/drawing/2014/main" id="{8034E28B-3152-463A-95F3-A949CD4917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3</xdr:col>
      <xdr:colOff>0</xdr:colOff>
      <xdr:row>6</xdr:row>
      <xdr:rowOff>428625</xdr:rowOff>
    </xdr:to>
    <xdr:pic>
      <xdr:nvPicPr>
        <xdr:cNvPr id="2" name="Picture 312">
          <a:extLst>
            <a:ext uri="{FF2B5EF4-FFF2-40B4-BE49-F238E27FC236}">
              <a16:creationId xmlns:a16="http://schemas.microsoft.com/office/drawing/2014/main" id="{12C41117-47FA-4181-82F2-1D8FA3930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152400</xdr:rowOff>
    </xdr:from>
    <xdr:to>
      <xdr:col>3</xdr:col>
      <xdr:colOff>1647825</xdr:colOff>
      <xdr:row>6</xdr:row>
      <xdr:rowOff>285750</xdr:rowOff>
    </xdr:to>
    <xdr:pic>
      <xdr:nvPicPr>
        <xdr:cNvPr id="3" name="Picture 314">
          <a:extLst>
            <a:ext uri="{FF2B5EF4-FFF2-40B4-BE49-F238E27FC236}">
              <a16:creationId xmlns:a16="http://schemas.microsoft.com/office/drawing/2014/main" id="{6922F123-B249-4421-AAC0-94970C4F18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857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38099</xdr:colOff>
      <xdr:row>2</xdr:row>
      <xdr:rowOff>9525</xdr:rowOff>
    </xdr:from>
    <xdr:to>
      <xdr:col>2</xdr:col>
      <xdr:colOff>1695450</xdr:colOff>
      <xdr:row>6</xdr:row>
      <xdr:rowOff>133349</xdr:rowOff>
    </xdr:to>
    <xdr:pic>
      <xdr:nvPicPr>
        <xdr:cNvPr id="2" name="Picture 312">
          <a:extLst>
            <a:ext uri="{FF2B5EF4-FFF2-40B4-BE49-F238E27FC236}">
              <a16:creationId xmlns:a16="http://schemas.microsoft.com/office/drawing/2014/main" id="{B583FE41-0FA7-4551-AFA4-08577AAF55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399" y="342900"/>
          <a:ext cx="165735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28574</xdr:rowOff>
    </xdr:from>
    <xdr:to>
      <xdr:col>3</xdr:col>
      <xdr:colOff>1676400</xdr:colOff>
      <xdr:row>6</xdr:row>
      <xdr:rowOff>57149</xdr:rowOff>
    </xdr:to>
    <xdr:pic>
      <xdr:nvPicPr>
        <xdr:cNvPr id="3" name="Picture 314">
          <a:extLst>
            <a:ext uri="{FF2B5EF4-FFF2-40B4-BE49-F238E27FC236}">
              <a16:creationId xmlns:a16="http://schemas.microsoft.com/office/drawing/2014/main" id="{404065C0-D127-45F0-AD30-47CAAFB4E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61949"/>
          <a:ext cx="16192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17A99EB5-BF96-400B-9CD9-CF75D39340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28575</xdr:rowOff>
    </xdr:from>
    <xdr:to>
      <xdr:col>3</xdr:col>
      <xdr:colOff>1657350</xdr:colOff>
      <xdr:row>5</xdr:row>
      <xdr:rowOff>352425</xdr:rowOff>
    </xdr:to>
    <xdr:pic>
      <xdr:nvPicPr>
        <xdr:cNvPr id="3" name="Picture 314">
          <a:extLst>
            <a:ext uri="{FF2B5EF4-FFF2-40B4-BE49-F238E27FC236}">
              <a16:creationId xmlns:a16="http://schemas.microsoft.com/office/drawing/2014/main" id="{76D4698A-DD99-4A98-8C24-B63D580A0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5524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2023CF83-BE8F-4A48-9798-43E08099D3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3</xdr:row>
      <xdr:rowOff>0</xdr:rowOff>
    </xdr:from>
    <xdr:to>
      <xdr:col>3</xdr:col>
      <xdr:colOff>1685925</xdr:colOff>
      <xdr:row>5</xdr:row>
      <xdr:rowOff>323850</xdr:rowOff>
    </xdr:to>
    <xdr:pic>
      <xdr:nvPicPr>
        <xdr:cNvPr id="3" name="Picture 314">
          <a:extLst>
            <a:ext uri="{FF2B5EF4-FFF2-40B4-BE49-F238E27FC236}">
              <a16:creationId xmlns:a16="http://schemas.microsoft.com/office/drawing/2014/main" id="{46DD9DFF-48D2-457B-878B-F4FEEAFEE0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5238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66675</xdr:colOff>
      <xdr:row>2</xdr:row>
      <xdr:rowOff>104775</xdr:rowOff>
    </xdr:from>
    <xdr:to>
      <xdr:col>2</xdr:col>
      <xdr:colOff>1685925</xdr:colOff>
      <xdr:row>5</xdr:row>
      <xdr:rowOff>9525</xdr:rowOff>
    </xdr:to>
    <xdr:pic>
      <xdr:nvPicPr>
        <xdr:cNvPr id="2" name="Picture 315">
          <a:extLst>
            <a:ext uri="{FF2B5EF4-FFF2-40B4-BE49-F238E27FC236}">
              <a16:creationId xmlns:a16="http://schemas.microsoft.com/office/drawing/2014/main" id="{7EFD1144-DC86-432C-948A-4DD4B6569E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28625"/>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66674</xdr:rowOff>
    </xdr:from>
    <xdr:to>
      <xdr:col>3</xdr:col>
      <xdr:colOff>1676400</xdr:colOff>
      <xdr:row>4</xdr:row>
      <xdr:rowOff>457199</xdr:rowOff>
    </xdr:to>
    <xdr:pic>
      <xdr:nvPicPr>
        <xdr:cNvPr id="3" name="Picture 13">
          <a:extLst>
            <a:ext uri="{FF2B5EF4-FFF2-40B4-BE49-F238E27FC236}">
              <a16:creationId xmlns:a16="http://schemas.microsoft.com/office/drawing/2014/main" id="{52B178D6-911A-4F7F-9468-3A68E504D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390524"/>
          <a:ext cx="16764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1647825</xdr:colOff>
      <xdr:row>7</xdr:row>
      <xdr:rowOff>95250</xdr:rowOff>
    </xdr:to>
    <xdr:pic>
      <xdr:nvPicPr>
        <xdr:cNvPr id="2" name="Picture 326">
          <a:extLst>
            <a:ext uri="{FF2B5EF4-FFF2-40B4-BE49-F238E27FC236}">
              <a16:creationId xmlns:a16="http://schemas.microsoft.com/office/drawing/2014/main" id="{DAFD26C9-0218-455A-B612-5A00600C68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5" y="4476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142875</xdr:rowOff>
    </xdr:from>
    <xdr:to>
      <xdr:col>3</xdr:col>
      <xdr:colOff>1695450</xdr:colOff>
      <xdr:row>7</xdr:row>
      <xdr:rowOff>47625</xdr:rowOff>
    </xdr:to>
    <xdr:pic>
      <xdr:nvPicPr>
        <xdr:cNvPr id="3" name="Picture 11">
          <a:extLst>
            <a:ext uri="{FF2B5EF4-FFF2-40B4-BE49-F238E27FC236}">
              <a16:creationId xmlns:a16="http://schemas.microsoft.com/office/drawing/2014/main" id="{4A71D546-9EB2-4BA2-A2A6-7CD58BC610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76250"/>
          <a:ext cx="16097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28575</xdr:colOff>
      <xdr:row>2</xdr:row>
      <xdr:rowOff>85725</xdr:rowOff>
    </xdr:from>
    <xdr:to>
      <xdr:col>2</xdr:col>
      <xdr:colOff>1638300</xdr:colOff>
      <xdr:row>6</xdr:row>
      <xdr:rowOff>76200</xdr:rowOff>
    </xdr:to>
    <xdr:pic>
      <xdr:nvPicPr>
        <xdr:cNvPr id="2" name="Picture 323">
          <a:extLst>
            <a:ext uri="{FF2B5EF4-FFF2-40B4-BE49-F238E27FC236}">
              <a16:creationId xmlns:a16="http://schemas.microsoft.com/office/drawing/2014/main" id="{5007E2D9-A66F-45A4-9C1C-BE8D50F6A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0725" y="419100"/>
          <a:ext cx="16097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85725</xdr:rowOff>
    </xdr:from>
    <xdr:to>
      <xdr:col>3</xdr:col>
      <xdr:colOff>1704975</xdr:colOff>
      <xdr:row>5</xdr:row>
      <xdr:rowOff>180975</xdr:rowOff>
    </xdr:to>
    <xdr:pic>
      <xdr:nvPicPr>
        <xdr:cNvPr id="3" name="Picture 11">
          <a:extLst>
            <a:ext uri="{FF2B5EF4-FFF2-40B4-BE49-F238E27FC236}">
              <a16:creationId xmlns:a16="http://schemas.microsoft.com/office/drawing/2014/main" id="{9F961F2C-937A-45DF-A62F-A875DFDE9A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419100"/>
          <a:ext cx="17049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66674</xdr:colOff>
      <xdr:row>2</xdr:row>
      <xdr:rowOff>142875</xdr:rowOff>
    </xdr:from>
    <xdr:to>
      <xdr:col>2</xdr:col>
      <xdr:colOff>1676399</xdr:colOff>
      <xdr:row>6</xdr:row>
      <xdr:rowOff>114299</xdr:rowOff>
    </xdr:to>
    <xdr:pic>
      <xdr:nvPicPr>
        <xdr:cNvPr id="2" name="Picture 323">
          <a:extLst>
            <a:ext uri="{FF2B5EF4-FFF2-40B4-BE49-F238E27FC236}">
              <a16:creationId xmlns:a16="http://schemas.microsoft.com/office/drawing/2014/main" id="{0A1470CD-F455-4943-BE9D-E9EDC6F79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7625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xdr:colOff>
      <xdr:row>3</xdr:row>
      <xdr:rowOff>28575</xdr:rowOff>
    </xdr:from>
    <xdr:to>
      <xdr:col>3</xdr:col>
      <xdr:colOff>1647825</xdr:colOff>
      <xdr:row>5</xdr:row>
      <xdr:rowOff>161925</xdr:rowOff>
    </xdr:to>
    <xdr:pic>
      <xdr:nvPicPr>
        <xdr:cNvPr id="3" name="Picture 12">
          <a:extLst>
            <a:ext uri="{FF2B5EF4-FFF2-40B4-BE49-F238E27FC236}">
              <a16:creationId xmlns:a16="http://schemas.microsoft.com/office/drawing/2014/main" id="{5CE1C2D4-0775-450E-8D3E-C4AEA60C6D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4" y="552450"/>
          <a:ext cx="1638301"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85725</xdr:rowOff>
    </xdr:from>
    <xdr:to>
      <xdr:col>2</xdr:col>
      <xdr:colOff>1638300</xdr:colOff>
      <xdr:row>6</xdr:row>
      <xdr:rowOff>85725</xdr:rowOff>
    </xdr:to>
    <xdr:pic>
      <xdr:nvPicPr>
        <xdr:cNvPr id="2" name="Picture 326">
          <a:extLst>
            <a:ext uri="{FF2B5EF4-FFF2-40B4-BE49-F238E27FC236}">
              <a16:creationId xmlns:a16="http://schemas.microsoft.com/office/drawing/2014/main" id="{01EB6300-70E5-4884-AF85-59F8B25427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1910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1704975</xdr:colOff>
      <xdr:row>2</xdr:row>
      <xdr:rowOff>133350</xdr:rowOff>
    </xdr:from>
    <xdr:to>
      <xdr:col>3</xdr:col>
      <xdr:colOff>1666875</xdr:colOff>
      <xdr:row>5</xdr:row>
      <xdr:rowOff>142875</xdr:rowOff>
    </xdr:to>
    <xdr:pic>
      <xdr:nvPicPr>
        <xdr:cNvPr id="3" name="Picture 13">
          <a:extLst>
            <a:ext uri="{FF2B5EF4-FFF2-40B4-BE49-F238E27FC236}">
              <a16:creationId xmlns:a16="http://schemas.microsoft.com/office/drawing/2014/main" id="{49D01DFE-69C4-40C2-8387-DF357B079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7125" y="466725"/>
          <a:ext cx="16764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142876</xdr:rowOff>
    </xdr:from>
    <xdr:to>
      <xdr:col>2</xdr:col>
      <xdr:colOff>1590675</xdr:colOff>
      <xdr:row>5</xdr:row>
      <xdr:rowOff>352426</xdr:rowOff>
    </xdr:to>
    <xdr:pic>
      <xdr:nvPicPr>
        <xdr:cNvPr id="2" name="Picture 330">
          <a:extLst>
            <a:ext uri="{FF2B5EF4-FFF2-40B4-BE49-F238E27FC236}">
              <a16:creationId xmlns:a16="http://schemas.microsoft.com/office/drawing/2014/main" id="{A8C60612-9BE3-451C-A25B-607C8E6334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76251"/>
          <a:ext cx="14859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180975</xdr:rowOff>
    </xdr:from>
    <xdr:to>
      <xdr:col>4</xdr:col>
      <xdr:colOff>0</xdr:colOff>
      <xdr:row>5</xdr:row>
      <xdr:rowOff>276225</xdr:rowOff>
    </xdr:to>
    <xdr:pic>
      <xdr:nvPicPr>
        <xdr:cNvPr id="3" name="Picture 11">
          <a:extLst>
            <a:ext uri="{FF2B5EF4-FFF2-40B4-BE49-F238E27FC236}">
              <a16:creationId xmlns:a16="http://schemas.microsoft.com/office/drawing/2014/main" id="{92FAFB22-C05A-4AD6-9BD8-570D801FA3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51435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57150</xdr:colOff>
      <xdr:row>2</xdr:row>
      <xdr:rowOff>38100</xdr:rowOff>
    </xdr:from>
    <xdr:to>
      <xdr:col>2</xdr:col>
      <xdr:colOff>1685925</xdr:colOff>
      <xdr:row>6</xdr:row>
      <xdr:rowOff>161925</xdr:rowOff>
    </xdr:to>
    <xdr:pic>
      <xdr:nvPicPr>
        <xdr:cNvPr id="2" name="Picture 330">
          <a:extLst>
            <a:ext uri="{FF2B5EF4-FFF2-40B4-BE49-F238E27FC236}">
              <a16:creationId xmlns:a16="http://schemas.microsoft.com/office/drawing/2014/main" id="{DA361868-E634-4251-A78F-0955EE4BE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28575</xdr:rowOff>
    </xdr:from>
    <xdr:to>
      <xdr:col>3</xdr:col>
      <xdr:colOff>1685925</xdr:colOff>
      <xdr:row>6</xdr:row>
      <xdr:rowOff>47625</xdr:rowOff>
    </xdr:to>
    <xdr:pic>
      <xdr:nvPicPr>
        <xdr:cNvPr id="3" name="Picture 12">
          <a:extLst>
            <a:ext uri="{FF2B5EF4-FFF2-40B4-BE49-F238E27FC236}">
              <a16:creationId xmlns:a16="http://schemas.microsoft.com/office/drawing/2014/main" id="{4F81B371-6C29-462A-A1B9-E5D614B1E0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361950"/>
          <a:ext cx="16478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133349</xdr:colOff>
      <xdr:row>2</xdr:row>
      <xdr:rowOff>142875</xdr:rowOff>
    </xdr:from>
    <xdr:to>
      <xdr:col>2</xdr:col>
      <xdr:colOff>2009774</xdr:colOff>
      <xdr:row>6</xdr:row>
      <xdr:rowOff>238124</xdr:rowOff>
    </xdr:to>
    <xdr:pic>
      <xdr:nvPicPr>
        <xdr:cNvPr id="2" name="Picture 330">
          <a:extLst>
            <a:ext uri="{FF2B5EF4-FFF2-40B4-BE49-F238E27FC236}">
              <a16:creationId xmlns:a16="http://schemas.microsoft.com/office/drawing/2014/main" id="{AE733729-9E84-4AC9-B079-D5F25A26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499" y="476250"/>
          <a:ext cx="1581150" cy="1238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152400</xdr:rowOff>
    </xdr:from>
    <xdr:to>
      <xdr:col>3</xdr:col>
      <xdr:colOff>1676400</xdr:colOff>
      <xdr:row>6</xdr:row>
      <xdr:rowOff>95250</xdr:rowOff>
    </xdr:to>
    <xdr:pic>
      <xdr:nvPicPr>
        <xdr:cNvPr id="3" name="Picture 11">
          <a:extLst>
            <a:ext uri="{FF2B5EF4-FFF2-40B4-BE49-F238E27FC236}">
              <a16:creationId xmlns:a16="http://schemas.microsoft.com/office/drawing/2014/main" id="{D4E99E2B-C06D-4356-8AB1-557E26AA7C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485775"/>
          <a:ext cx="16383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7EC278ED-8FE8-4926-9542-4AE50316C2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152400</xdr:rowOff>
    </xdr:from>
    <xdr:to>
      <xdr:col>3</xdr:col>
      <xdr:colOff>1666875</xdr:colOff>
      <xdr:row>6</xdr:row>
      <xdr:rowOff>104775</xdr:rowOff>
    </xdr:to>
    <xdr:pic>
      <xdr:nvPicPr>
        <xdr:cNvPr id="3" name="Picture 2">
          <a:extLst>
            <a:ext uri="{FF2B5EF4-FFF2-40B4-BE49-F238E27FC236}">
              <a16:creationId xmlns:a16="http://schemas.microsoft.com/office/drawing/2014/main" id="{A7E61481-99B0-4895-97C8-8EF97A7EA4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85775"/>
          <a:ext cx="16002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1638300</xdr:colOff>
      <xdr:row>6</xdr:row>
      <xdr:rowOff>133349</xdr:rowOff>
    </xdr:to>
    <xdr:pic>
      <xdr:nvPicPr>
        <xdr:cNvPr id="2" name="Picture 330">
          <a:extLst>
            <a:ext uri="{FF2B5EF4-FFF2-40B4-BE49-F238E27FC236}">
              <a16:creationId xmlns:a16="http://schemas.microsoft.com/office/drawing/2014/main" id="{5312134B-17B1-42B4-AD42-2AEAFEF46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438150"/>
          <a:ext cx="158115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104774</xdr:rowOff>
    </xdr:from>
    <xdr:to>
      <xdr:col>3</xdr:col>
      <xdr:colOff>1657351</xdr:colOff>
      <xdr:row>5</xdr:row>
      <xdr:rowOff>180974</xdr:rowOff>
    </xdr:to>
    <xdr:pic>
      <xdr:nvPicPr>
        <xdr:cNvPr id="3" name="Picture 11">
          <a:extLst>
            <a:ext uri="{FF2B5EF4-FFF2-40B4-BE49-F238E27FC236}">
              <a16:creationId xmlns:a16="http://schemas.microsoft.com/office/drawing/2014/main" id="{62919E32-121D-4C6B-ACB6-029CEDA62A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438149"/>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1647825</xdr:colOff>
      <xdr:row>6</xdr:row>
      <xdr:rowOff>123825</xdr:rowOff>
    </xdr:to>
    <xdr:pic>
      <xdr:nvPicPr>
        <xdr:cNvPr id="2" name="Picture 320">
          <a:extLst>
            <a:ext uri="{FF2B5EF4-FFF2-40B4-BE49-F238E27FC236}">
              <a16:creationId xmlns:a16="http://schemas.microsoft.com/office/drawing/2014/main" id="{93F6DDF7-58F0-4344-94F2-8640BA7BC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09575"/>
          <a:ext cx="16002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19051</xdr:colOff>
      <xdr:row>2</xdr:row>
      <xdr:rowOff>114300</xdr:rowOff>
    </xdr:from>
    <xdr:to>
      <xdr:col>3</xdr:col>
      <xdr:colOff>1657351</xdr:colOff>
      <xdr:row>5</xdr:row>
      <xdr:rowOff>142875</xdr:rowOff>
    </xdr:to>
    <xdr:pic>
      <xdr:nvPicPr>
        <xdr:cNvPr id="3" name="Picture 11">
          <a:extLst>
            <a:ext uri="{FF2B5EF4-FFF2-40B4-BE49-F238E27FC236}">
              <a16:creationId xmlns:a16="http://schemas.microsoft.com/office/drawing/2014/main" id="{A6DB2DF1-A6B8-43E8-A141-A35FAB71F5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1" y="447675"/>
          <a:ext cx="1638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47625</xdr:colOff>
      <xdr:row>2</xdr:row>
      <xdr:rowOff>0</xdr:rowOff>
    </xdr:from>
    <xdr:to>
      <xdr:col>3</xdr:col>
      <xdr:colOff>1685925</xdr:colOff>
      <xdr:row>6</xdr:row>
      <xdr:rowOff>28575</xdr:rowOff>
    </xdr:to>
    <xdr:pic>
      <xdr:nvPicPr>
        <xdr:cNvPr id="2" name="Picture 11">
          <a:extLst>
            <a:ext uri="{FF2B5EF4-FFF2-40B4-BE49-F238E27FC236}">
              <a16:creationId xmlns:a16="http://schemas.microsoft.com/office/drawing/2014/main" id="{0473A2CC-C082-4321-A9ED-A90CDC6B9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333375"/>
          <a:ext cx="1638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57150</xdr:rowOff>
    </xdr:from>
    <xdr:to>
      <xdr:col>2</xdr:col>
      <xdr:colOff>1704975</xdr:colOff>
      <xdr:row>6</xdr:row>
      <xdr:rowOff>123825</xdr:rowOff>
    </xdr:to>
    <xdr:pic>
      <xdr:nvPicPr>
        <xdr:cNvPr id="4" name="Picture 330">
          <a:extLst>
            <a:ext uri="{FF2B5EF4-FFF2-40B4-BE49-F238E27FC236}">
              <a16:creationId xmlns:a16="http://schemas.microsoft.com/office/drawing/2014/main" id="{FAF6548B-B7E2-4C6D-996D-8D300B5643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8350" y="390525"/>
          <a:ext cx="16287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76200</xdr:colOff>
      <xdr:row>2</xdr:row>
      <xdr:rowOff>9525</xdr:rowOff>
    </xdr:from>
    <xdr:to>
      <xdr:col>3</xdr:col>
      <xdr:colOff>1685926</xdr:colOff>
      <xdr:row>6</xdr:row>
      <xdr:rowOff>0</xdr:rowOff>
    </xdr:to>
    <xdr:pic>
      <xdr:nvPicPr>
        <xdr:cNvPr id="2" name="Picture 11">
          <a:extLst>
            <a:ext uri="{FF2B5EF4-FFF2-40B4-BE49-F238E27FC236}">
              <a16:creationId xmlns:a16="http://schemas.microsoft.com/office/drawing/2014/main" id="{ACAC208C-7B6E-43DB-9F0A-D33B7D36C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342900"/>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38100</xdr:rowOff>
    </xdr:from>
    <xdr:to>
      <xdr:col>2</xdr:col>
      <xdr:colOff>1704975</xdr:colOff>
      <xdr:row>6</xdr:row>
      <xdr:rowOff>161925</xdr:rowOff>
    </xdr:to>
    <xdr:pic>
      <xdr:nvPicPr>
        <xdr:cNvPr id="4" name="Picture 330">
          <a:extLst>
            <a:ext uri="{FF2B5EF4-FFF2-40B4-BE49-F238E27FC236}">
              <a16:creationId xmlns:a16="http://schemas.microsoft.com/office/drawing/2014/main" id="{4F8D5819-FE49-4509-AC94-EDAC194024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835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104775</xdr:colOff>
      <xdr:row>3</xdr:row>
      <xdr:rowOff>47626</xdr:rowOff>
    </xdr:from>
    <xdr:to>
      <xdr:col>2</xdr:col>
      <xdr:colOff>2000250</xdr:colOff>
      <xdr:row>6</xdr:row>
      <xdr:rowOff>219076</xdr:rowOff>
    </xdr:to>
    <xdr:pic>
      <xdr:nvPicPr>
        <xdr:cNvPr id="2" name="Picture 330">
          <a:extLst>
            <a:ext uri="{FF2B5EF4-FFF2-40B4-BE49-F238E27FC236}">
              <a16:creationId xmlns:a16="http://schemas.microsoft.com/office/drawing/2014/main" id="{D1A6AFAD-B80A-4F7B-A7EC-F5DBD2939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571501"/>
          <a:ext cx="1609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3</xdr:row>
      <xdr:rowOff>57150</xdr:rowOff>
    </xdr:from>
    <xdr:to>
      <xdr:col>3</xdr:col>
      <xdr:colOff>1657351</xdr:colOff>
      <xdr:row>6</xdr:row>
      <xdr:rowOff>47625</xdr:rowOff>
    </xdr:to>
    <xdr:pic>
      <xdr:nvPicPr>
        <xdr:cNvPr id="3" name="Picture 11">
          <a:extLst>
            <a:ext uri="{FF2B5EF4-FFF2-40B4-BE49-F238E27FC236}">
              <a16:creationId xmlns:a16="http://schemas.microsoft.com/office/drawing/2014/main" id="{7B5E8CE0-22AA-479E-B920-1B9416F3F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581025"/>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1704974</xdr:colOff>
      <xdr:row>6</xdr:row>
      <xdr:rowOff>152400</xdr:rowOff>
    </xdr:to>
    <xdr:pic>
      <xdr:nvPicPr>
        <xdr:cNvPr id="2" name="Picture 327">
          <a:extLst>
            <a:ext uri="{FF2B5EF4-FFF2-40B4-BE49-F238E27FC236}">
              <a16:creationId xmlns:a16="http://schemas.microsoft.com/office/drawing/2014/main" id="{4FF2CDED-A174-4D04-B91E-F0DC9EAAE2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47675"/>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1676401</xdr:colOff>
      <xdr:row>6</xdr:row>
      <xdr:rowOff>1</xdr:rowOff>
    </xdr:to>
    <xdr:pic>
      <xdr:nvPicPr>
        <xdr:cNvPr id="3" name="Picture 11">
          <a:extLst>
            <a:ext uri="{FF2B5EF4-FFF2-40B4-BE49-F238E27FC236}">
              <a16:creationId xmlns:a16="http://schemas.microsoft.com/office/drawing/2014/main" id="{A7120797-F113-4419-9BE6-F86BAF92D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09576"/>
          <a:ext cx="1609726"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6" xr16:uid="{6F3D79E4-6246-4D4F-89C8-D5F0801C64B4}"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NAV" headers="0" connectionId="57" xr16:uid="{2085398E-627F-4EAB-A531-7A8C21CD84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MM" headers="0" connectionId="55" xr16:uid="{5311C371-8E58-47B9-BAB1-A566DA5C22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GOV_SEC" connectionId="53" xr16:uid="{F307183A-D425-46B6-9649-920ADDD821D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_Related" headers="0" connectionId="52" xr16:uid="{9B8EA9D4-657C-4E5A-ABEB-975C3296447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EQ" connectionId="51" xr16:uid="{EEF72C13-A9AF-4F26-985B-8BF9E852B8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Debt_Related" headers="0" connectionId="54" xr16:uid="{DAB90D4F-C251-4515-BC23-B380398AC63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43" xr16:uid="{C8D98F29-8A70-4D45-8A73-21FCC9F1501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 connectionId="59" xr16:uid="{A4BC1B4F-E5A1-4D34-B68D-30692573EF4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EQ_Related" headers="0" connectionId="60" xr16:uid="{DDA661C7-372A-4B3D-B761-32AA1A178CF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GOV_SEC" connectionId="61" xr16:uid="{3B1AF1E0-0EA6-427A-A039-55EB073615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2" xr16:uid="{1F318D0E-D867-4649-8100-7082A79B87D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NAV" headers="0" connectionId="63" xr16:uid="{D7C97B89-BCBA-4EBD-A97A-BDC7003594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MIF_GOV_SEC" connectionId="81" xr16:uid="{78429332-D0F6-4796-BB52-7A4988122C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EQ" connectionId="78" xr16:uid="{4210A043-FA1C-450C-98BA-2400814ACA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82" xr16:uid="{4BF62EC1-7683-4392-92B5-3B960AAFA87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_Related" headers="0" connectionId="79" xr16:uid="{B1E524F0-E102-4F3F-AE10-A07B62A607C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NAV" headers="0" connectionId="83" xr16:uid="{151ABFF9-C80D-4D6D-9794-7A69CD7B28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Mutual_F_Units_1" headers="0" connectionId="80" xr16:uid="{219006EF-C704-4312-BB91-E27E6D5200B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GOV_SEC" connectionId="112" xr16:uid="{88649AA4-5A60-46F4-9557-7F101F32729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NAV" headers="0" connectionId="115" xr16:uid="{0A957569-6CC9-410F-99A9-9C78CB42A5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MM" headers="0" connectionId="114" xr16:uid="{ACF74304-96A1-4A17-8CB4-8C779BFB22E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1" xr16:uid="{25D24C02-5889-4518-B25E-B214DB6BC50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3" xr16:uid="{A8B28849-590D-420E-89D2-83EE9C42B43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 connectionId="110" xr16:uid="{6C96456D-E338-4700-917E-D43A9CE8BC8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NAV" headers="0" connectionId="94" xr16:uid="{4970EFA3-2586-4A65-9EE4-FD2583ED0A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EQ" connectionId="90" xr16:uid="{00D8EB7A-21C8-4807-966F-F976F5E1462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GOV_SEC" connectionId="91" xr16:uid="{3F2C9F46-122B-4D83-82DC-8862C38EC54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2" xr16:uid="{FE3A0BF9-C3F9-4841-A810-EC8F48A9726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MM" headers="0" connectionId="93" xr16:uid="{84CD2C73-2701-4260-ADB9-D95FBC3BC7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TOFE_EQ" connectionId="106" xr16:uid="{3BEE2077-C8FC-41F6-9F14-80EB21139AF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TOFENAV" headers="0" connectionId="107" xr16:uid="{1CD92CF6-6C99-4041-B5CD-DA88C6504B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OF_EQ" connectionId="104" xr16:uid="{82D911E6-0207-4F83-982B-DF21D69EC55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OFNAV" headers="0" connectionId="105" xr16:uid="{B3F1F9AE-2B90-4867-B342-BB96721468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NR_EQ" connectionId="108" xr16:uid="{CE28DFF6-887A-410F-B00B-70F6A38F78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NRNAV" headers="0" connectionId="109" xr16:uid="{BEA6F7F5-0548-4E90-85EF-C6CC0D3A0A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SCAPF_EQ" connectionId="142" xr16:uid="{7AC6E127-17D0-482E-9747-723D0095D2C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CAPFNAV" headers="0" connectionId="143" xr16:uid="{39FB93E5-33C5-4E93-A88B-677E343D8A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QPEF_EQ" connectionId="76" xr16:uid="{3D5080E3-8982-4FC0-802F-84EDEBCAC5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QPEFNAV" headers="0" connectionId="77" xr16:uid="{9772C6AB-7144-45C4-AE47-81E6A8C37F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CAPFNAV" headers="0" connectionId="87" xr16:uid="{01253667-91D3-4F4C-9C3A-3DA0345B5B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CAPF_EQ" connectionId="86" xr16:uid="{9B596BE4-4926-4400-AA7A-6A4E63D8583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FEFNAV" headers="0" connectionId="89" xr16:uid="{91DEC9CA-2398-4068-9BFD-60B82AF35D1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FEF_EQ" connectionId="88" xr16:uid="{9B0AF788-FF4B-4FA0-8A02-4DEA6013E13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TSF96_EQ" connectionId="100" xr16:uid="{6A39B554-D92C-4103-959B-DCDAF77500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TSF96NAV" headers="0" connectionId="101" xr16:uid="{CBC3405A-4BCD-4AB4-9505-EE251C8354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74" xr16:uid="{032D3D06-9285-48D2-8923-C9BF85E251E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DIVYFNAV" headers="0" connectionId="75" xr16:uid="{86226895-E992-42BA-B038-2FDD12B06C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DIVYF_EQ" connectionId="71" xr16:uid="{29C8D1CB-5F67-4D75-A322-F85F15EF041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72" xr16:uid="{AC29C95D-248D-447A-863B-FDFBD667C3D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DIVYF_GOV_SEC" connectionId="73" xr16:uid="{64DDE9E6-F1BA-4F63-B11D-81A9757E0AB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NAV" headers="0" connectionId="65" xr16:uid="{988C4FE5-86E3-425F-9594-29EE6C51D5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_EQ" connectionId="64" xr16:uid="{A95BFD5F-6B3A-44A1-A1FD-0F6C98FFCD1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Foreign_Units" connectionId="69" xr16:uid="{583FDA60-92E5-4504-8993-89A5B0E6F4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NAV" headers="0" connectionId="70" xr16:uid="{68B3D8A3-67D8-4AA4-A7DF-93349F1334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_EQ" connectionId="68" xr16:uid="{D994A0C9-2AFA-4BEF-BF17-EA61D4841C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Debt_Related" connectionId="96" xr16:uid="{6BA62723-2589-49C4-814A-95E32BB0A1C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NAV" headers="0" connectionId="97" xr16:uid="{24AC445E-F165-4DF4-BD72-B84611087F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EQ" connectionId="95" xr16:uid="{727D1984-C636-4AED-9B9A-C71255D33F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99" xr16:uid="{B7BAAEDC-1FCF-4186-BE34-43881235A18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_EQ" connectionId="98" xr16:uid="{7CDA3A9C-0955-46AA-AD27-2BE48E72216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_EQ" connectionId="131" xr16:uid="{14CC0FC2-8629-433A-A964-16171920E8F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NAV" headers="0" connectionId="132" xr16:uid="{F49A0426-1CA8-4D43-8376-84D7B91C41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_EQ" connectionId="102" xr16:uid="{E0E0934E-2CF8-485B-AABF-386CB7F2978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NAV" headers="0" connectionId="103" xr16:uid="{1A95C461-A2ED-4E5D-951C-BE0553BB62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NAV" headers="0" connectionId="141" xr16:uid="{474244F3-11DD-41CE-AA74-89CDEB2A49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_EQ" connectionId="140" xr16:uid="{3630B887-C9AE-4221-97F1-EACD6FEA02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NAV" headers="0" connectionId="121" xr16:uid="{B4DBD5CC-EB0C-40C9-80BB-E9345D4CF42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_EQ" connectionId="119" xr16:uid="{1ACF7F8A-475D-44AC-BA6B-BFDD3D2444D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Debt_Related" connectionId="120" xr16:uid="{E863F0B8-94BD-4DEF-B002-C7C9B4090F4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NAV" headers="0" connectionId="127" xr16:uid="{B2DB4945-D9C2-4C4A-8C6A-951AA8A99D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_EQ" connectionId="126" xr16:uid="{3C851375-3E69-4C86-86E3-B488D25D7C0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_EQ" connectionId="116" xr16:uid="{83A4D63D-AA16-4A01-B8C2-9D827CA56F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Debt_Related" connectionId="117" xr16:uid="{27231608-BF21-443C-B7E3-FE17DEFB8A3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NAV" headers="0" connectionId="118" xr16:uid="{7DC0E06B-2FCD-4245-8B4E-4547DCD6DD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_EQ" connectionId="124" xr16:uid="{03D901EC-C847-4A4A-9321-21EE71E0FCE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ETFNAV" headers="0" connectionId="125" xr16:uid="{1EA3A32D-600A-41A0-9293-FDA66839ED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NAV" headers="0" connectionId="123" xr16:uid="{0BCC76C4-6C4B-4F3C-B27F-9BA7F1546D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2" xr16:uid="{24C9A73B-9DF6-410C-A373-7B0D05F0D5A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NAV" headers="0" connectionId="85" xr16:uid="{49F8CB68-1D96-440E-A31C-8E6696BFCD7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CS_EQ" connectionId="84" xr16:uid="{B9E9AD63-F909-4C5B-9943-C4C4E5AED21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_EQ" connectionId="144" xr16:uid="{D818CAA2-185B-45D1-85F2-5C6A76158E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YCFNAV" headers="0" connectionId="145" xr16:uid="{D291FFCD-F8BB-4EDA-99D9-455583AFF1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EQ" connectionId="66" xr16:uid="{BF2E6B6F-1237-45D9-A174-DE2FE26477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42" xr16:uid="{362521A2-13FB-46CF-B089-139195DD62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BCFNAV" headers="0" connectionId="67" xr16:uid="{4AAFE2D9-724E-443C-8915-1734AB84BC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_EQ" connectionId="128" xr16:uid="{3FBDC637-35F9-4E2E-B7C9-6F053BCE27D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_Debt_Related" connectionId="129" xr16:uid="{876D3C23-ADF4-47C3-99E4-D112CDA5A23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QNTFNAV" headers="0" connectionId="130" xr16:uid="{244CFB16-62FB-4DD5-9CE4-BFAFE24DA5B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P_EQ" connectionId="138" xr16:uid="{A89CE73E-8825-43B1-9398-391CE557F4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PNAV" headers="0" connectionId="139" xr16:uid="{DCBEC99E-6215-49C7-A146-FE6AA33D7C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5" xr16:uid="{FF13E975-A555-47B7-88AE-DF0CEFE5748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6" xr16:uid="{B21E606F-7D96-42D5-9FD6-926E3005384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MNAV" headers="0" connectionId="137" xr16:uid="{3299C8F3-2F55-4F4B-A565-8308B56B654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M_EQ" connectionId="133" xr16:uid="{9B805CCD-FC63-45B4-A57D-190B57F2B55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M_GOV_SEC" connectionId="134" xr16:uid="{D8C6FF91-9DC8-403D-BD60-05CFEC7CAC5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_EQ" connectionId="32" xr16:uid="{02E798D7-0FBE-4764-9333-9A88D58845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CNAV" headers="0" connectionId="35" xr16:uid="{AF67D118-4CF6-4576-9ACB-A71331860C9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4" xr16:uid="{8A3CC569-EE4E-4A66-8C36-575B0673D2A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C_GOV_SEC" connectionId="33" xr16:uid="{ED5C72A9-B53C-4FCE-8FAA-69675FDF7BC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LF_MM" headers="0" connectionId="26" xr16:uid="{DA145CF4-5B1F-4261-8A94-8FFCF56B07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LF_GOV_SEC" connectionId="25" xr16:uid="{E9B85E76-BAE0-48A3-88A8-A919E6BFAA8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LFNAV" headers="0" connectionId="27" xr16:uid="{31C45775-E7F1-4933-8F54-CC63C7FA4B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7" xr16:uid="{B3418E19-4880-4983-9C9D-FA42851BAD9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_GOV_SEC" connectionId="36" xr16:uid="{71080081-F825-4BD2-9931-76C208B1063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NAV" headers="0" connectionId="40" xr16:uid="{DF4C00F2-D2AE-4258-967C-91FC25E02A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MM" headers="0" connectionId="39" xr16:uid="{9F0CD325-D5BE-4428-AE45-C95155DA1FD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8" xr16:uid="{62D0597C-EEA5-4475-9B10-7E853973A73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4" xr16:uid="{CE75BFAB-FEA1-4192-B851-D08DD285357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_GOV_SEC" connectionId="41" xr16:uid="{8C2BB7EC-23A1-49E9-AF09-58380616A18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NAV" headers="0" connectionId="46" xr16:uid="{D208A1E2-E0DF-48BE-A9B3-A1F57AF1DB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_MM" headers="0" connectionId="45" xr16:uid="{9F6B9B00-E62D-4BB3-979E-7C1E611771C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IPFNAV" headers="0" connectionId="24" xr16:uid="{DAEE9E9E-88EF-428E-A627-749EF13CB7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3" xr16:uid="{5543A68E-548C-4E48-91BF-7635D8E24D9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2" xr16:uid="{F299CD5C-ABDA-46DD-8414-61370E6D0EA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_GOV_SEC" connectionId="21" xr16:uid="{15A9E571-F526-4CED-89A9-D2AFAA243C7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RF_GOV_SEC" connectionId="11" xr16:uid="{FB9D100C-8C04-46BA-AAB1-EB33EE87895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NAV" headers="0" connectionId="13" xr16:uid="{390B1E58-370E-4DF1-B14A-AFD29E0983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2" xr16:uid="{3A59EE9F-0EDE-4B46-9432-24B9685998B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STF_MM" connectionId="56" xr16:uid="{46275485-2466-4C4D-AB97-F7486DFC0673}"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NAV" headers="0" connectionId="58" xr16:uid="{62D4B21D-715B-48D4-A6F8-23809DC901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USTF_GOV_SEC" connectionId="47" xr16:uid="{B16FC166-F0AC-4DEC-AEE0-1AA847C5FF8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NAV" headers="0" connectionId="50" xr16:uid="{3855780C-77C3-4929-92C8-9145104879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MM" headers="0" connectionId="49" xr16:uid="{57530748-86A3-4C9F-8DAF-6C695381D6E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8" xr16:uid="{F03644E2-90C1-4AA9-B4AC-35257B57B25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OFNAV" headers="0" connectionId="31" xr16:uid="{BAB73028-48F7-436F-A13F-28045C253A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5" xr16:uid="{AC638972-59A4-4A6F-A55C-84CE5EC37B9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CORPBF_GOV_SEC" connectionId="4" xr16:uid="{5AAE1EFE-581B-4261-8D16-27DBECB62E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ORPBFNAV" headers="0" connectionId="6" xr16:uid="{6DAB4F16-152E-4143-8EC8-6AD08C29A5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9" xr16:uid="{328CE181-4BF5-4E8A-AC60-3041D084DFF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8" xr16:uid="{396F3DF1-5227-43B9-ADF2-F5F16AFD295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FA_GOV_SEC" connectionId="17" xr16:uid="{2C861471-FB15-4CE0-9D47-061C2425608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NAV" headers="0" connectionId="20" xr16:uid="{738ECFD0-7287-46ED-90E4-FA11F6B18F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_MM" headers="0" connectionId="15" xr16:uid="{6E0E1064-6288-4D78-82A7-83094C3002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_GOV_SEC" connectionId="14" xr16:uid="{89702033-1539-4B40-8C7F-A62E6378F25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9E5AF21E-59A2-4E8B-9D8D-CD95A6A5AA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DBF_GOV_SEC" connectionId="7" xr16:uid="{CEF57F3E-AC28-467D-ACD5-498A110EE83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DBFNAV" headers="0" connectionId="10" xr16:uid="{3DAC2616-B47C-4028-A9F9-301406060C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DBF_MM" headers="0" connectionId="9" xr16:uid="{712C09EF-02BA-4BEC-B075-88D72338D73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8" xr16:uid="{102151C4-C42C-4A8B-8CBB-B604E3137D3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BPSUF_GOV_SEC" connectionId="1" xr16:uid="{17DEA848-6C22-4256-B822-8A9786F0861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BPSUFNAV" headers="0" connectionId="3" xr16:uid="{C791D7A3-D29F-4D44-95A7-71C5961F8B7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607A3909-5E84-4D06-8E63-AFC98A09BEC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SIFDEC27NAV" headers="0" connectionId="30" xr16:uid="{170EA39B-76D8-47EB-9F69-90FBBF1427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9" xr16:uid="{2D565AC1-858E-4C1B-B56D-D0878D2FBBF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SIFDEC27_GOV_SEC" connectionId="28" xr16:uid="{4DD2A116-6AFD-4CCE-AEF1-658483B9FBE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0.xml"/><Relationship Id="rId2" Type="http://schemas.openxmlformats.org/officeDocument/2006/relationships/queryTable" Target="../queryTables/queryTable9.xml"/><Relationship Id="rId1" Type="http://schemas.openxmlformats.org/officeDocument/2006/relationships/drawing" Target="../drawings/drawing2.xml"/><Relationship Id="rId6" Type="http://schemas.openxmlformats.org/officeDocument/2006/relationships/queryTable" Target="../queryTables/queryTable13.xml"/><Relationship Id="rId5" Type="http://schemas.openxmlformats.org/officeDocument/2006/relationships/queryTable" Target="../queryTables/queryTable12.xml"/><Relationship Id="rId4" Type="http://schemas.openxmlformats.org/officeDocument/2006/relationships/queryTable" Target="../queryTables/queryTable1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5.xml"/><Relationship Id="rId7" Type="http://schemas.openxmlformats.org/officeDocument/2006/relationships/queryTable" Target="../queryTables/queryTable19.xml"/><Relationship Id="rId2" Type="http://schemas.openxmlformats.org/officeDocument/2006/relationships/queryTable" Target="../queryTables/queryTable14.xml"/><Relationship Id="rId1" Type="http://schemas.openxmlformats.org/officeDocument/2006/relationships/drawing" Target="../drawings/drawing3.xml"/><Relationship Id="rId6" Type="http://schemas.openxmlformats.org/officeDocument/2006/relationships/queryTable" Target="../queryTables/queryTable18.xml"/><Relationship Id="rId5" Type="http://schemas.openxmlformats.org/officeDocument/2006/relationships/queryTable" Target="../queryTables/queryTable17.xml"/><Relationship Id="rId4" Type="http://schemas.openxmlformats.org/officeDocument/2006/relationships/queryTable" Target="../queryTables/queryTable16.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5.xml"/><Relationship Id="rId3" Type="http://schemas.openxmlformats.org/officeDocument/2006/relationships/queryTable" Target="../queryTables/queryTable20.xml"/><Relationship Id="rId7" Type="http://schemas.openxmlformats.org/officeDocument/2006/relationships/queryTable" Target="../queryTables/queryTable24.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queryTable" Target="../queryTables/queryTable3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4.xml"/><Relationship Id="rId6" Type="http://schemas.openxmlformats.org/officeDocument/2006/relationships/queryTable" Target="../queryTables/queryTable51.xml"/><Relationship Id="rId5" Type="http://schemas.openxmlformats.org/officeDocument/2006/relationships/queryTable" Target="../queryTables/queryTable50.xml"/><Relationship Id="rId4" Type="http://schemas.openxmlformats.org/officeDocument/2006/relationships/queryTable" Target="../queryTables/queryTable49.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drawing" Target="../drawings/drawing16.xml"/><Relationship Id="rId1" Type="http://schemas.openxmlformats.org/officeDocument/2006/relationships/printerSettings" Target="../printerSettings/printerSettings7.bin"/><Relationship Id="rId5" Type="http://schemas.openxmlformats.org/officeDocument/2006/relationships/queryTable" Target="../queryTables/queryTable5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7.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2.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4.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9.xml"/><Relationship Id="rId4" Type="http://schemas.openxmlformats.org/officeDocument/2006/relationships/queryTable" Target="../queryTables/queryTable86.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0.xml"/><Relationship Id="rId4" Type="http://schemas.openxmlformats.org/officeDocument/2006/relationships/queryTable" Target="../queryTables/queryTable8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2.xml"/><Relationship Id="rId6" Type="http://schemas.openxmlformats.org/officeDocument/2006/relationships/queryTable" Target="../queryTables/queryTable96.xml"/><Relationship Id="rId5" Type="http://schemas.openxmlformats.org/officeDocument/2006/relationships/queryTable" Target="../queryTables/queryTable95.xml"/><Relationship Id="rId4" Type="http://schemas.openxmlformats.org/officeDocument/2006/relationships/queryTable" Target="../queryTables/queryTable94.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33.xml"/><Relationship Id="rId5" Type="http://schemas.openxmlformats.org/officeDocument/2006/relationships/queryTable" Target="../queryTables/queryTable100.xml"/><Relationship Id="rId4" Type="http://schemas.openxmlformats.org/officeDocument/2006/relationships/queryTable" Target="../queryTables/queryTable99.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34.xml"/><Relationship Id="rId4" Type="http://schemas.openxmlformats.org/officeDocument/2006/relationships/queryTable" Target="../queryTables/queryTable10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35.xml"/><Relationship Id="rId6" Type="http://schemas.openxmlformats.org/officeDocument/2006/relationships/queryTable" Target="../queryTables/queryTable108.xml"/><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36.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37.xml"/><Relationship Id="rId5" Type="http://schemas.openxmlformats.org/officeDocument/2006/relationships/queryTable" Target="../queryTables/queryTable116.xml"/><Relationship Id="rId4" Type="http://schemas.openxmlformats.org/officeDocument/2006/relationships/queryTable" Target="../queryTables/queryTable115.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38.xml"/><Relationship Id="rId4" Type="http://schemas.openxmlformats.org/officeDocument/2006/relationships/queryTable" Target="../queryTables/queryTable11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40.xml"/><Relationship Id="rId5" Type="http://schemas.openxmlformats.org/officeDocument/2006/relationships/queryTable" Target="../queryTables/queryTable125.xml"/><Relationship Id="rId4" Type="http://schemas.openxmlformats.org/officeDocument/2006/relationships/queryTable" Target="../queryTables/queryTable124.xml"/></Relationships>
</file>

<file path=xl/worksheets/_rels/sheet44.xml.rels><?xml version="1.0" encoding="UTF-8" standalone="yes"?>
<Relationships xmlns="http://schemas.openxmlformats.org/package/2006/relationships"><Relationship Id="rId2" Type="http://schemas.openxmlformats.org/officeDocument/2006/relationships/queryTable" Target="../queryTables/queryTable126.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42.xml"/><Relationship Id="rId4" Type="http://schemas.openxmlformats.org/officeDocument/2006/relationships/queryTable" Target="../queryTables/queryTable129.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43.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4.xml"/><Relationship Id="rId4" Type="http://schemas.openxmlformats.org/officeDocument/2006/relationships/queryTable" Target="../queryTables/queryTable136.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5.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6.xml"/><Relationship Id="rId4" Type="http://schemas.openxmlformats.org/officeDocument/2006/relationships/queryTable" Target="../queryTables/queryTable143.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7.xml"/><Relationship Id="rId4" Type="http://schemas.openxmlformats.org/officeDocument/2006/relationships/queryTable" Target="../queryTables/queryTable1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A85A-C8EE-481C-A65B-0678B36E1BC6}">
  <dimension ref="A1:L62"/>
  <sheetViews>
    <sheetView tabSelected="1" workbookViewId="0">
      <selection sqref="A1:C1"/>
    </sheetView>
  </sheetViews>
  <sheetFormatPr defaultRowHeight="12.75"/>
  <cols>
    <col min="1" max="1" width="16.7109375" style="1" bestFit="1" customWidth="1"/>
    <col min="2" max="2" width="14.5703125" style="1" bestFit="1" customWidth="1"/>
    <col min="3" max="3" width="110.7109375"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c r="A1" s="387" t="s">
        <v>0</v>
      </c>
      <c r="B1" s="387"/>
      <c r="C1" s="387"/>
    </row>
    <row r="2" spans="1:3">
      <c r="A2" s="2" t="s">
        <v>1</v>
      </c>
      <c r="B2" s="2" t="s">
        <v>2</v>
      </c>
      <c r="C2" s="2" t="s">
        <v>3</v>
      </c>
    </row>
    <row r="3" spans="1:3">
      <c r="A3" s="3" t="s">
        <v>33</v>
      </c>
      <c r="B3" s="3" t="s">
        <v>34</v>
      </c>
      <c r="C3" s="3" t="s">
        <v>35</v>
      </c>
    </row>
    <row r="4" spans="1:3">
      <c r="A4" s="3" t="s">
        <v>33</v>
      </c>
      <c r="B4" s="3" t="s">
        <v>36</v>
      </c>
      <c r="C4" s="3" t="s">
        <v>37</v>
      </c>
    </row>
    <row r="5" spans="1:3">
      <c r="A5" s="3" t="s">
        <v>33</v>
      </c>
      <c r="B5" s="3" t="s">
        <v>38</v>
      </c>
      <c r="C5" s="3" t="s">
        <v>39</v>
      </c>
    </row>
    <row r="6" spans="1:3">
      <c r="A6" s="3" t="s">
        <v>4</v>
      </c>
      <c r="B6" s="3" t="s">
        <v>5</v>
      </c>
      <c r="C6" s="3" t="s">
        <v>6</v>
      </c>
    </row>
    <row r="7" spans="1:3">
      <c r="A7" s="3" t="s">
        <v>33</v>
      </c>
      <c r="B7" s="3" t="s">
        <v>40</v>
      </c>
      <c r="C7" s="3" t="s">
        <v>41</v>
      </c>
    </row>
    <row r="8" spans="1:3">
      <c r="A8" s="3" t="s">
        <v>4</v>
      </c>
      <c r="B8" s="3" t="s">
        <v>7</v>
      </c>
      <c r="C8" s="3" t="s">
        <v>8</v>
      </c>
    </row>
    <row r="9" spans="1:3">
      <c r="A9" s="3" t="s">
        <v>33</v>
      </c>
      <c r="B9" s="3" t="s">
        <v>42</v>
      </c>
      <c r="C9" s="3" t="s">
        <v>43</v>
      </c>
    </row>
    <row r="10" spans="1:3">
      <c r="A10" s="3" t="s">
        <v>33</v>
      </c>
      <c r="B10" s="3" t="s">
        <v>44</v>
      </c>
      <c r="C10" s="3" t="s">
        <v>45</v>
      </c>
    </row>
    <row r="11" spans="1:3">
      <c r="A11" s="3" t="s">
        <v>4</v>
      </c>
      <c r="B11" s="3" t="s">
        <v>9</v>
      </c>
      <c r="C11" s="3" t="s">
        <v>10</v>
      </c>
    </row>
    <row r="12" spans="1:3">
      <c r="A12" s="3" t="s">
        <v>33</v>
      </c>
      <c r="B12" s="3" t="s">
        <v>46</v>
      </c>
      <c r="C12" s="3" t="s">
        <v>47</v>
      </c>
    </row>
    <row r="13" spans="1:3">
      <c r="A13" s="3" t="s">
        <v>33</v>
      </c>
      <c r="B13" s="3" t="s">
        <v>48</v>
      </c>
      <c r="C13" s="3" t="s">
        <v>49</v>
      </c>
    </row>
    <row r="14" spans="1:3">
      <c r="A14" s="3" t="s">
        <v>33</v>
      </c>
      <c r="B14" s="3" t="s">
        <v>50</v>
      </c>
      <c r="C14" s="3" t="s">
        <v>51</v>
      </c>
    </row>
    <row r="15" spans="1:3">
      <c r="A15" s="3" t="s">
        <v>33</v>
      </c>
      <c r="B15" s="3" t="s">
        <v>52</v>
      </c>
      <c r="C15" s="3" t="s">
        <v>53</v>
      </c>
    </row>
    <row r="16" spans="1:3">
      <c r="A16" s="3" t="s">
        <v>4</v>
      </c>
      <c r="B16" s="3" t="s">
        <v>11</v>
      </c>
      <c r="C16" s="3" t="s">
        <v>12</v>
      </c>
    </row>
    <row r="17" spans="1:3">
      <c r="A17" s="3" t="s">
        <v>33</v>
      </c>
      <c r="B17" s="3" t="s">
        <v>54</v>
      </c>
      <c r="C17" s="3" t="s">
        <v>55</v>
      </c>
    </row>
    <row r="18" spans="1:3">
      <c r="A18" s="3" t="s">
        <v>4</v>
      </c>
      <c r="B18" s="3" t="s">
        <v>13</v>
      </c>
      <c r="C18" s="3" t="s">
        <v>14</v>
      </c>
    </row>
    <row r="19" spans="1:3">
      <c r="A19" s="3" t="s">
        <v>33</v>
      </c>
      <c r="B19" s="3" t="s">
        <v>56</v>
      </c>
      <c r="C19" s="3" t="s">
        <v>57</v>
      </c>
    </row>
    <row r="20" spans="1:3">
      <c r="A20" s="3" t="s">
        <v>4</v>
      </c>
      <c r="B20" s="3" t="s">
        <v>15</v>
      </c>
      <c r="C20" s="3" t="s">
        <v>16</v>
      </c>
    </row>
    <row r="21" spans="1:3">
      <c r="A21" s="3" t="s">
        <v>33</v>
      </c>
      <c r="B21" s="3" t="s">
        <v>58</v>
      </c>
      <c r="C21" s="3" t="s">
        <v>59</v>
      </c>
    </row>
    <row r="22" spans="1:3">
      <c r="A22" s="3" t="s">
        <v>33</v>
      </c>
      <c r="B22" s="3" t="s">
        <v>60</v>
      </c>
      <c r="C22" s="3" t="s">
        <v>61</v>
      </c>
    </row>
    <row r="23" spans="1:3">
      <c r="A23" s="3" t="s">
        <v>33</v>
      </c>
      <c r="B23" s="3" t="s">
        <v>62</v>
      </c>
      <c r="C23" s="3" t="s">
        <v>63</v>
      </c>
    </row>
    <row r="24" spans="1:3">
      <c r="A24" s="3" t="s">
        <v>33</v>
      </c>
      <c r="B24" s="3" t="s">
        <v>64</v>
      </c>
      <c r="C24" s="3" t="s">
        <v>65</v>
      </c>
    </row>
    <row r="25" spans="1:3">
      <c r="A25" s="3" t="s">
        <v>33</v>
      </c>
      <c r="B25" s="3" t="s">
        <v>66</v>
      </c>
      <c r="C25" s="3" t="s">
        <v>67</v>
      </c>
    </row>
    <row r="26" spans="1:3">
      <c r="A26" s="3" t="s">
        <v>33</v>
      </c>
      <c r="B26" s="3" t="s">
        <v>68</v>
      </c>
      <c r="C26" s="3" t="s">
        <v>69</v>
      </c>
    </row>
    <row r="27" spans="1:3">
      <c r="A27" s="3" t="s">
        <v>4</v>
      </c>
      <c r="B27" s="3" t="s">
        <v>98</v>
      </c>
      <c r="C27" s="3" t="s">
        <v>99</v>
      </c>
    </row>
    <row r="28" spans="1:3">
      <c r="A28" s="3" t="s">
        <v>4</v>
      </c>
      <c r="B28" s="3" t="s">
        <v>17</v>
      </c>
      <c r="C28" s="3" t="s">
        <v>3135</v>
      </c>
    </row>
    <row r="29" spans="1:3">
      <c r="A29" s="3" t="s">
        <v>33</v>
      </c>
      <c r="B29" s="3" t="s">
        <v>70</v>
      </c>
      <c r="C29" s="3" t="s">
        <v>71</v>
      </c>
    </row>
    <row r="30" spans="1:3">
      <c r="A30" s="3" t="s">
        <v>4</v>
      </c>
      <c r="B30" s="3" t="s">
        <v>19</v>
      </c>
      <c r="C30" s="3" t="s">
        <v>20</v>
      </c>
    </row>
    <row r="31" spans="1:3">
      <c r="A31" s="3" t="s">
        <v>33</v>
      </c>
      <c r="B31" s="3" t="s">
        <v>72</v>
      </c>
      <c r="C31" s="3" t="s">
        <v>73</v>
      </c>
    </row>
    <row r="32" spans="1:3">
      <c r="A32" s="3" t="s">
        <v>33</v>
      </c>
      <c r="B32" s="3" t="s">
        <v>74</v>
      </c>
      <c r="C32" s="3" t="s">
        <v>3104</v>
      </c>
    </row>
    <row r="33" spans="1:3">
      <c r="A33" s="3" t="s">
        <v>33</v>
      </c>
      <c r="B33" s="3" t="s">
        <v>76</v>
      </c>
      <c r="C33" s="199" t="s">
        <v>3096</v>
      </c>
    </row>
    <row r="34" spans="1:3">
      <c r="A34" s="3" t="s">
        <v>33</v>
      </c>
      <c r="B34" s="3" t="s">
        <v>78</v>
      </c>
      <c r="C34" s="3" t="s">
        <v>79</v>
      </c>
    </row>
    <row r="35" spans="1:3">
      <c r="A35" s="3" t="s">
        <v>33</v>
      </c>
      <c r="B35" s="3" t="s">
        <v>80</v>
      </c>
      <c r="C35" s="3" t="s">
        <v>81</v>
      </c>
    </row>
    <row r="36" spans="1:3">
      <c r="A36" s="3" t="s">
        <v>33</v>
      </c>
      <c r="B36" s="3" t="s">
        <v>82</v>
      </c>
      <c r="C36" s="3" t="s">
        <v>83</v>
      </c>
    </row>
    <row r="37" spans="1:3">
      <c r="A37" s="3" t="s">
        <v>4</v>
      </c>
      <c r="B37" s="3" t="s">
        <v>21</v>
      </c>
      <c r="C37" s="3" t="s">
        <v>22</v>
      </c>
    </row>
    <row r="38" spans="1:3">
      <c r="A38" s="3" t="s">
        <v>4</v>
      </c>
      <c r="B38" s="3" t="s">
        <v>23</v>
      </c>
      <c r="C38" s="3" t="s">
        <v>24</v>
      </c>
    </row>
    <row r="39" spans="1:3">
      <c r="A39" s="3" t="s">
        <v>33</v>
      </c>
      <c r="B39" s="3" t="s">
        <v>84</v>
      </c>
      <c r="C39" s="3" t="s">
        <v>85</v>
      </c>
    </row>
    <row r="40" spans="1:3">
      <c r="A40" s="3" t="s">
        <v>33</v>
      </c>
      <c r="B40" s="3" t="s">
        <v>86</v>
      </c>
      <c r="C40" s="3" t="s">
        <v>87</v>
      </c>
    </row>
    <row r="41" spans="1:3">
      <c r="A41" s="3" t="s">
        <v>4</v>
      </c>
      <c r="B41" s="3" t="s">
        <v>25</v>
      </c>
      <c r="C41" s="3" t="s">
        <v>26</v>
      </c>
    </row>
    <row r="42" spans="1:3">
      <c r="A42" s="3" t="s">
        <v>33</v>
      </c>
      <c r="B42" s="3" t="s">
        <v>88</v>
      </c>
      <c r="C42" s="3" t="s">
        <v>89</v>
      </c>
    </row>
    <row r="43" spans="1:3">
      <c r="A43" s="3" t="s">
        <v>33</v>
      </c>
      <c r="B43" s="3" t="s">
        <v>90</v>
      </c>
      <c r="C43" s="3" t="s">
        <v>91</v>
      </c>
    </row>
    <row r="44" spans="1:3">
      <c r="A44" s="3" t="s">
        <v>33</v>
      </c>
      <c r="B44" s="3" t="s">
        <v>92</v>
      </c>
      <c r="C44" s="199" t="s">
        <v>3095</v>
      </c>
    </row>
    <row r="45" spans="1:3">
      <c r="A45" s="3" t="s">
        <v>4</v>
      </c>
      <c r="B45" s="3" t="s">
        <v>27</v>
      </c>
      <c r="C45" s="3" t="s">
        <v>1283</v>
      </c>
    </row>
    <row r="46" spans="1:3">
      <c r="A46" s="3" t="s">
        <v>33</v>
      </c>
      <c r="B46" s="3" t="s">
        <v>94</v>
      </c>
      <c r="C46" s="3" t="s">
        <v>95</v>
      </c>
    </row>
    <row r="47" spans="1:3">
      <c r="A47" s="3" t="s">
        <v>4</v>
      </c>
      <c r="B47" s="3" t="s">
        <v>29</v>
      </c>
      <c r="C47" s="3" t="s">
        <v>3136</v>
      </c>
    </row>
    <row r="48" spans="1:3">
      <c r="A48" s="3" t="s">
        <v>4</v>
      </c>
      <c r="B48" s="3" t="s">
        <v>31</v>
      </c>
      <c r="C48" s="3" t="s">
        <v>32</v>
      </c>
    </row>
    <row r="49" spans="1:12">
      <c r="A49" s="3" t="s">
        <v>33</v>
      </c>
      <c r="B49" s="3" t="s">
        <v>96</v>
      </c>
      <c r="C49" s="3" t="s">
        <v>97</v>
      </c>
    </row>
    <row r="52" spans="1:12">
      <c r="C52" s="3" t="s">
        <v>2036</v>
      </c>
    </row>
    <row r="54" spans="1:12" s="13" customFormat="1" ht="25.5">
      <c r="A54" s="388" t="s">
        <v>3137</v>
      </c>
      <c r="B54" s="200">
        <v>1</v>
      </c>
      <c r="C54" s="201" t="s">
        <v>3140</v>
      </c>
    </row>
    <row r="55" spans="1:12" s="13" customFormat="1">
      <c r="A55" s="389"/>
      <c r="B55" s="200">
        <v>2</v>
      </c>
      <c r="C55" s="201" t="s">
        <v>3141</v>
      </c>
    </row>
    <row r="56" spans="1:12" s="13" customFormat="1">
      <c r="A56" s="389"/>
      <c r="B56" s="200">
        <v>3</v>
      </c>
      <c r="C56" s="201" t="s">
        <v>3142</v>
      </c>
    </row>
    <row r="57" spans="1:12" s="13" customFormat="1" ht="25.5">
      <c r="A57" s="389"/>
      <c r="B57" s="200">
        <v>4</v>
      </c>
      <c r="C57" s="386" t="s">
        <v>3198</v>
      </c>
    </row>
    <row r="58" spans="1:12" s="13" customFormat="1">
      <c r="A58" s="389"/>
      <c r="B58" s="200">
        <v>5</v>
      </c>
      <c r="C58" s="201" t="s">
        <v>3138</v>
      </c>
    </row>
    <row r="59" spans="1:12" s="13" customFormat="1">
      <c r="A59" s="390"/>
      <c r="B59" s="200">
        <v>6</v>
      </c>
      <c r="C59" s="114" t="s">
        <v>3143</v>
      </c>
    </row>
    <row r="62" spans="1:12" s="203" customFormat="1" ht="15" customHeight="1">
      <c r="A62" s="391" t="s">
        <v>3139</v>
      </c>
      <c r="B62" s="391"/>
      <c r="C62" s="391"/>
      <c r="D62" s="202"/>
      <c r="E62" s="202"/>
      <c r="F62" s="202"/>
      <c r="G62" s="202"/>
      <c r="H62" s="202"/>
      <c r="I62" s="202"/>
      <c r="J62" s="202"/>
      <c r="K62" s="202"/>
      <c r="L62" s="202"/>
    </row>
  </sheetData>
  <sortState xmlns:xlrd2="http://schemas.microsoft.com/office/spreadsheetml/2017/richdata2" ref="A3:C49">
    <sortCondition ref="C3:C49"/>
  </sortState>
  <mergeCells count="3">
    <mergeCell ref="A1:C1"/>
    <mergeCell ref="A54:A59"/>
    <mergeCell ref="A62:C62"/>
  </mergeCells>
  <hyperlinks>
    <hyperlink ref="A6:C6" location="TBPSUF!A1" display="TBPSUF!A1" xr:uid="{26AD5CA6-FB85-41BF-9E2B-F3F08EA1B751}"/>
    <hyperlink ref="A8:C8" location="TCORPBF!A1" display="TCORPBF!A1" xr:uid="{9D1E28A3-3868-4E78-818A-AFD3256FE7F9}"/>
    <hyperlink ref="A11:C11" location="TDBF!A1" display="TDBF!A1" xr:uid="{89EE2EC3-D35E-49B8-A73E-CF9199A4A287}"/>
    <hyperlink ref="A16:C16" location="TFRF!A1" display="TFRF!A1" xr:uid="{38EB6E6E-B7AE-47AD-8FD1-0ABAF3C22DAC}"/>
    <hyperlink ref="A18:C18" location="TGSFR!A1" display="TGSFR!A1" xr:uid="{BF543802-7301-48F8-A9F9-75153691A0B1}"/>
    <hyperlink ref="A20:C20" location="TIFA!A1" display="TIFA!A1" xr:uid="{2B437C67-E683-4699-BFCF-EE1A9C9A860B}"/>
    <hyperlink ref="A30:C30" location="TLF!A1" display="TLF!A1" xr:uid="{353854A6-5799-46A1-B651-494FEA3A26E5}"/>
    <hyperlink ref="A37:C37" location="TNSIFDEC27!A1" display="TNSIFDEC27!A1" xr:uid="{81E0F70F-B27D-4239-B340-3C827397C9FF}"/>
    <hyperlink ref="A38:C38" location="TOF!A1" display="TOF!A1" xr:uid="{33BAF388-F8B2-432B-8B79-55635CDBEA59}"/>
    <hyperlink ref="A41:C41" location="TRSFC!A1" display="TRSFC!A1" xr:uid="{A998B40C-2FBF-450F-B8DA-10BCB3EDB2FB}"/>
    <hyperlink ref="A48:C48" location="TUSTF!A1" display="TUSTF!A1" xr:uid="{E9AB9862-0171-4BD4-9A50-4C9852BB4DCA}"/>
    <hyperlink ref="A3:C3" location="TAF!A1" display="TAF!A1" xr:uid="{63F40200-81FD-439C-9D35-8F6503B328C4}"/>
    <hyperlink ref="A4:C4" location="TBAF!A1" display="TBAF!A1" xr:uid="{58EE59F4-E5EB-4ECE-AD2E-EB1862BA57CF}"/>
    <hyperlink ref="A5:C5" location="TBFSF!A1" display="TBFSF!A1" xr:uid="{3694C5C4-7B83-4FD8-9CB3-8FA2EF10754F}"/>
    <hyperlink ref="A7:C7" location="TBCF!A1" display="TBCF!A1" xr:uid="{3E0D77D8-67AF-4E5C-801A-2799504FCCE8}"/>
    <hyperlink ref="A9:C9" location="TDIF!A1" display="TDIF!A1" xr:uid="{2B9414F2-A73D-437E-913D-D6E7321332BB}"/>
    <hyperlink ref="A10:C10" location="TDIVYF!A1" display="TDIVYF!A1" xr:uid="{0626BBF1-5874-4EEE-9D09-C6C848817C8C}"/>
    <hyperlink ref="A12:C12" location="TEQPEF!A1" display="TEQPEF!A1" xr:uid="{55AD04EC-9197-4C9E-ADA9-32D65668566C}"/>
    <hyperlink ref="A13:C13" location="TMIF!A1" display="TMIF!A1" xr:uid="{2936441D-93D4-4696-AEEE-3F1B06CF2E10}"/>
    <hyperlink ref="A14:C14" location="TCS!A1" display="TCS!A1" xr:uid="{28A0ACF4-55B4-4CF8-AA84-D2D4612BF970}"/>
    <hyperlink ref="A15:C15" location="TMCAPF!A1" display="TMCAPF!A1" xr:uid="{77CDDC7B-056F-4064-93B0-A8B0895162B1}"/>
    <hyperlink ref="A17:C17" location="TFEF!A1" display="TFEF!A1" xr:uid="{30F4E7DC-589C-4614-9F0C-A71A24229ADB}"/>
    <hyperlink ref="A19:C19" location="TEGF!A1" display="TEGF!A1" xr:uid="{A6E772D8-8F52-4F5B-9BB9-88FB4FA3C98A}"/>
    <hyperlink ref="A21:C21" location="TICF!A1" display="TICF!A1" xr:uid="{A7BF6AD8-666C-4520-B91F-775CDB065C24}"/>
    <hyperlink ref="A22:C22" location="TIPHF!A1" display="TIPHF!A1" xr:uid="{53AF2717-D896-4497-9AA9-CFC512C2C05C}"/>
    <hyperlink ref="A23:C23" location="TTSF96!A1" display="TTSF96!A1" xr:uid="{41ED8E76-33F6-40B4-9724-A97351327DBC}"/>
    <hyperlink ref="A24:C24" location="TISF!A1" display="TISF!A1" xr:uid="{DD9030C5-B96A-4CA9-929D-2C844520AC7D}"/>
    <hyperlink ref="A25:C25" location="TEOF!A1" display="TEOF!A1" xr:uid="{AE72A145-67B7-4682-BD20-4D0A8DD94260}"/>
    <hyperlink ref="A26:C26" location="TTOFE!A1" display="TTOFE!A1" xr:uid="{CEA9374D-CE0B-4694-9068-B0318014BD81}"/>
    <hyperlink ref="A29:C29" location="TINR!A1" display="TINR!A1" xr:uid="{337DBD47-83BD-47AB-B790-DC75418903BB}"/>
    <hyperlink ref="A31:C31" location="TMAOF!A1" display="TMAOF!A1" xr:uid="{38435D16-3220-4E15-943A-EEA6BB5A0977}"/>
    <hyperlink ref="A34:C34" location="TNIDFOF!A1" display="TNIDFOF!A1" xr:uid="{E7F7ECD7-8EDF-4716-92C3-46ECA6DF2D55}"/>
    <hyperlink ref="A35:C35" location="TNIDETF!A1" display="TNIDETF!A1" xr:uid="{C3BB411C-E8EE-473A-B39B-9E02AB22AF2C}"/>
    <hyperlink ref="A36:C36" location="TNPBETF!A1" display="TNPBETF!A1" xr:uid="{5FED92EB-6208-454F-8F60-22B6BEA2E55D}"/>
    <hyperlink ref="A39:C39" location="TQNTF!A1" display="TQNTF!A1" xr:uid="{525B635A-C0D8-4E02-B30B-FC8CF76BC413}"/>
    <hyperlink ref="A40:C40" location="TREF!A1" display="TREF!A1" xr:uid="{1FAB3366-545C-4EE6-BEC4-966EF27A699B}"/>
    <hyperlink ref="A42:C42" location="TRSFM!A1" display="TRSFM!A1" xr:uid="{C968A0CA-8EC8-4ACE-99D9-974EC8B2006B}"/>
    <hyperlink ref="A43:C43" location="TRSFP!A1" display="TRSFP!A1" xr:uid="{AD85AA98-8EB3-457B-8B51-A4369D6C77FA}"/>
    <hyperlink ref="A46:C46" location="TSCAPF!A1" display="TSCAPF!A1" xr:uid="{DB5CA475-33AF-4242-B53C-5446DE38DB44}"/>
    <hyperlink ref="A49:C49" location="TYCF!A1" display="TYCF!A1" xr:uid="{01AF09FA-4AB2-4D43-8E3E-806A1C6DFA3A}"/>
    <hyperlink ref="C52" location="'Dividend History'!A1" display="Dividend History" xr:uid="{26F770FA-6677-4A1A-8B34-D59D2033AC9D}"/>
    <hyperlink ref="C28" location="TIPF!A1" display="TIPF!A1" xr:uid="{A66A0B1C-39F9-47BD-8AA3-C971C54BD10F}"/>
    <hyperlink ref="C45" location="TSTBF!A1" display="TSTBF!A1" xr:uid="{5933A411-33B0-4C8F-A76A-6E836F772308}"/>
    <hyperlink ref="C47" location="TFF!A1" display="TFF!A1" xr:uid="{BBF54C7C-4A87-46F8-8579-CDBB021A5461}"/>
    <hyperlink ref="A27" location="TIFA!A1" display="TIFA!A1" xr:uid="{130CE407-E290-4C85-AF7C-48DD0E14198C}"/>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00E20-AFF9-47F0-BEF5-24BC8B87C882}">
  <dimension ref="A1:IV204"/>
  <sheetViews>
    <sheetView zoomScaleNormal="100" workbookViewId="0">
      <selection activeCell="B1" sqref="B1:E1"/>
    </sheetView>
  </sheetViews>
  <sheetFormatPr defaultRowHeight="15"/>
  <cols>
    <col min="1" max="1" width="9.140625" style="86"/>
    <col min="2" max="2" width="18.7109375" style="101" customWidth="1"/>
    <col min="3" max="3" width="21.85546875" style="86" customWidth="1"/>
    <col min="4" max="4" width="18.28515625" style="86" customWidth="1"/>
    <col min="5" max="5" width="16.7109375" style="86" customWidth="1"/>
    <col min="6" max="257" width="9.140625" style="86"/>
    <col min="258" max="258" width="18.7109375" style="86" customWidth="1"/>
    <col min="259" max="259" width="21.85546875" style="86" customWidth="1"/>
    <col min="260" max="260" width="18.28515625" style="86" customWidth="1"/>
    <col min="261" max="261" width="16.7109375" style="86" customWidth="1"/>
    <col min="262" max="513" width="9.140625" style="86"/>
    <col min="514" max="514" width="18.7109375" style="86" customWidth="1"/>
    <col min="515" max="515" width="21.85546875" style="86" customWidth="1"/>
    <col min="516" max="516" width="18.28515625" style="86" customWidth="1"/>
    <col min="517" max="517" width="16.7109375" style="86" customWidth="1"/>
    <col min="518" max="769" width="9.140625" style="86"/>
    <col min="770" max="770" width="18.7109375" style="86" customWidth="1"/>
    <col min="771" max="771" width="21.85546875" style="86" customWidth="1"/>
    <col min="772" max="772" width="18.28515625" style="86" customWidth="1"/>
    <col min="773" max="773" width="16.7109375" style="86" customWidth="1"/>
    <col min="774" max="1025" width="9.140625" style="86"/>
    <col min="1026" max="1026" width="18.7109375" style="86" customWidth="1"/>
    <col min="1027" max="1027" width="21.85546875" style="86" customWidth="1"/>
    <col min="1028" max="1028" width="18.28515625" style="86" customWidth="1"/>
    <col min="1029" max="1029" width="16.7109375" style="86" customWidth="1"/>
    <col min="1030" max="1281" width="9.140625" style="86"/>
    <col min="1282" max="1282" width="18.7109375" style="86" customWidth="1"/>
    <col min="1283" max="1283" width="21.85546875" style="86" customWidth="1"/>
    <col min="1284" max="1284" width="18.28515625" style="86" customWidth="1"/>
    <col min="1285" max="1285" width="16.7109375" style="86" customWidth="1"/>
    <col min="1286" max="1537" width="9.140625" style="86"/>
    <col min="1538" max="1538" width="18.7109375" style="86" customWidth="1"/>
    <col min="1539" max="1539" width="21.85546875" style="86" customWidth="1"/>
    <col min="1540" max="1540" width="18.28515625" style="86" customWidth="1"/>
    <col min="1541" max="1541" width="16.7109375" style="86" customWidth="1"/>
    <col min="1542" max="1793" width="9.140625" style="86"/>
    <col min="1794" max="1794" width="18.7109375" style="86" customWidth="1"/>
    <col min="1795" max="1795" width="21.85546875" style="86" customWidth="1"/>
    <col min="1796" max="1796" width="18.28515625" style="86" customWidth="1"/>
    <col min="1797" max="1797" width="16.7109375" style="86" customWidth="1"/>
    <col min="1798" max="2049" width="9.140625" style="86"/>
    <col min="2050" max="2050" width="18.7109375" style="86" customWidth="1"/>
    <col min="2051" max="2051" width="21.85546875" style="86" customWidth="1"/>
    <col min="2052" max="2052" width="18.28515625" style="86" customWidth="1"/>
    <col min="2053" max="2053" width="16.7109375" style="86" customWidth="1"/>
    <col min="2054" max="2305" width="9.140625" style="86"/>
    <col min="2306" max="2306" width="18.7109375" style="86" customWidth="1"/>
    <col min="2307" max="2307" width="21.85546875" style="86" customWidth="1"/>
    <col min="2308" max="2308" width="18.28515625" style="86" customWidth="1"/>
    <col min="2309" max="2309" width="16.7109375" style="86" customWidth="1"/>
    <col min="2310" max="2561" width="9.140625" style="86"/>
    <col min="2562" max="2562" width="18.7109375" style="86" customWidth="1"/>
    <col min="2563" max="2563" width="21.85546875" style="86" customWidth="1"/>
    <col min="2564" max="2564" width="18.28515625" style="86" customWidth="1"/>
    <col min="2565" max="2565" width="16.7109375" style="86" customWidth="1"/>
    <col min="2566" max="2817" width="9.140625" style="86"/>
    <col min="2818" max="2818" width="18.7109375" style="86" customWidth="1"/>
    <col min="2819" max="2819" width="21.85546875" style="86" customWidth="1"/>
    <col min="2820" max="2820" width="18.28515625" style="86" customWidth="1"/>
    <col min="2821" max="2821" width="16.7109375" style="86" customWidth="1"/>
    <col min="2822" max="3073" width="9.140625" style="86"/>
    <col min="3074" max="3074" width="18.7109375" style="86" customWidth="1"/>
    <col min="3075" max="3075" width="21.85546875" style="86" customWidth="1"/>
    <col min="3076" max="3076" width="18.28515625" style="86" customWidth="1"/>
    <col min="3077" max="3077" width="16.7109375" style="86" customWidth="1"/>
    <col min="3078" max="3329" width="9.140625" style="86"/>
    <col min="3330" max="3330" width="18.7109375" style="86" customWidth="1"/>
    <col min="3331" max="3331" width="21.85546875" style="86" customWidth="1"/>
    <col min="3332" max="3332" width="18.28515625" style="86" customWidth="1"/>
    <col min="3333" max="3333" width="16.7109375" style="86" customWidth="1"/>
    <col min="3334" max="3585" width="9.140625" style="86"/>
    <col min="3586" max="3586" width="18.7109375" style="86" customWidth="1"/>
    <col min="3587" max="3587" width="21.85546875" style="86" customWidth="1"/>
    <col min="3588" max="3588" width="18.28515625" style="86" customWidth="1"/>
    <col min="3589" max="3589" width="16.7109375" style="86" customWidth="1"/>
    <col min="3590" max="3841" width="9.140625" style="86"/>
    <col min="3842" max="3842" width="18.7109375" style="86" customWidth="1"/>
    <col min="3843" max="3843" width="21.85546875" style="86" customWidth="1"/>
    <col min="3844" max="3844" width="18.28515625" style="86" customWidth="1"/>
    <col min="3845" max="3845" width="16.7109375" style="86" customWidth="1"/>
    <col min="3846" max="4097" width="9.140625" style="86"/>
    <col min="4098" max="4098" width="18.7109375" style="86" customWidth="1"/>
    <col min="4099" max="4099" width="21.85546875" style="86" customWidth="1"/>
    <col min="4100" max="4100" width="18.28515625" style="86" customWidth="1"/>
    <col min="4101" max="4101" width="16.7109375" style="86" customWidth="1"/>
    <col min="4102" max="4353" width="9.140625" style="86"/>
    <col min="4354" max="4354" width="18.7109375" style="86" customWidth="1"/>
    <col min="4355" max="4355" width="21.85546875" style="86" customWidth="1"/>
    <col min="4356" max="4356" width="18.28515625" style="86" customWidth="1"/>
    <col min="4357" max="4357" width="16.7109375" style="86" customWidth="1"/>
    <col min="4358" max="4609" width="9.140625" style="86"/>
    <col min="4610" max="4610" width="18.7109375" style="86" customWidth="1"/>
    <col min="4611" max="4611" width="21.85546875" style="86" customWidth="1"/>
    <col min="4612" max="4612" width="18.28515625" style="86" customWidth="1"/>
    <col min="4613" max="4613" width="16.7109375" style="86" customWidth="1"/>
    <col min="4614" max="4865" width="9.140625" style="86"/>
    <col min="4866" max="4866" width="18.7109375" style="86" customWidth="1"/>
    <col min="4867" max="4867" width="21.85546875" style="86" customWidth="1"/>
    <col min="4868" max="4868" width="18.28515625" style="86" customWidth="1"/>
    <col min="4869" max="4869" width="16.7109375" style="86" customWidth="1"/>
    <col min="4870" max="5121" width="9.140625" style="86"/>
    <col min="5122" max="5122" width="18.7109375" style="86" customWidth="1"/>
    <col min="5123" max="5123" width="21.85546875" style="86" customWidth="1"/>
    <col min="5124" max="5124" width="18.28515625" style="86" customWidth="1"/>
    <col min="5125" max="5125" width="16.7109375" style="86" customWidth="1"/>
    <col min="5126" max="5377" width="9.140625" style="86"/>
    <col min="5378" max="5378" width="18.7109375" style="86" customWidth="1"/>
    <col min="5379" max="5379" width="21.85546875" style="86" customWidth="1"/>
    <col min="5380" max="5380" width="18.28515625" style="86" customWidth="1"/>
    <col min="5381" max="5381" width="16.7109375" style="86" customWidth="1"/>
    <col min="5382" max="5633" width="9.140625" style="86"/>
    <col min="5634" max="5634" width="18.7109375" style="86" customWidth="1"/>
    <col min="5635" max="5635" width="21.85546875" style="86" customWidth="1"/>
    <col min="5636" max="5636" width="18.28515625" style="86" customWidth="1"/>
    <col min="5637" max="5637" width="16.7109375" style="86" customWidth="1"/>
    <col min="5638" max="5889" width="9.140625" style="86"/>
    <col min="5890" max="5890" width="18.7109375" style="86" customWidth="1"/>
    <col min="5891" max="5891" width="21.85546875" style="86" customWidth="1"/>
    <col min="5892" max="5892" width="18.28515625" style="86" customWidth="1"/>
    <col min="5893" max="5893" width="16.7109375" style="86" customWidth="1"/>
    <col min="5894" max="6145" width="9.140625" style="86"/>
    <col min="6146" max="6146" width="18.7109375" style="86" customWidth="1"/>
    <col min="6147" max="6147" width="21.85546875" style="86" customWidth="1"/>
    <col min="6148" max="6148" width="18.28515625" style="86" customWidth="1"/>
    <col min="6149" max="6149" width="16.7109375" style="86" customWidth="1"/>
    <col min="6150" max="6401" width="9.140625" style="86"/>
    <col min="6402" max="6402" width="18.7109375" style="86" customWidth="1"/>
    <col min="6403" max="6403" width="21.85546875" style="86" customWidth="1"/>
    <col min="6404" max="6404" width="18.28515625" style="86" customWidth="1"/>
    <col min="6405" max="6405" width="16.7109375" style="86" customWidth="1"/>
    <col min="6406" max="6657" width="9.140625" style="86"/>
    <col min="6658" max="6658" width="18.7109375" style="86" customWidth="1"/>
    <col min="6659" max="6659" width="21.85546875" style="86" customWidth="1"/>
    <col min="6660" max="6660" width="18.28515625" style="86" customWidth="1"/>
    <col min="6661" max="6661" width="16.7109375" style="86" customWidth="1"/>
    <col min="6662" max="6913" width="9.140625" style="86"/>
    <col min="6914" max="6914" width="18.7109375" style="86" customWidth="1"/>
    <col min="6915" max="6915" width="21.85546875" style="86" customWidth="1"/>
    <col min="6916" max="6916" width="18.28515625" style="86" customWidth="1"/>
    <col min="6917" max="6917" width="16.7109375" style="86" customWidth="1"/>
    <col min="6918" max="7169" width="9.140625" style="86"/>
    <col min="7170" max="7170" width="18.7109375" style="86" customWidth="1"/>
    <col min="7171" max="7171" width="21.85546875" style="86" customWidth="1"/>
    <col min="7172" max="7172" width="18.28515625" style="86" customWidth="1"/>
    <col min="7173" max="7173" width="16.7109375" style="86" customWidth="1"/>
    <col min="7174" max="7425" width="9.140625" style="86"/>
    <col min="7426" max="7426" width="18.7109375" style="86" customWidth="1"/>
    <col min="7427" max="7427" width="21.85546875" style="86" customWidth="1"/>
    <col min="7428" max="7428" width="18.28515625" style="86" customWidth="1"/>
    <col min="7429" max="7429" width="16.7109375" style="86" customWidth="1"/>
    <col min="7430" max="7681" width="9.140625" style="86"/>
    <col min="7682" max="7682" width="18.7109375" style="86" customWidth="1"/>
    <col min="7683" max="7683" width="21.85546875" style="86" customWidth="1"/>
    <col min="7684" max="7684" width="18.28515625" style="86" customWidth="1"/>
    <col min="7685" max="7685" width="16.7109375" style="86" customWidth="1"/>
    <col min="7686" max="7937" width="9.140625" style="86"/>
    <col min="7938" max="7938" width="18.7109375" style="86" customWidth="1"/>
    <col min="7939" max="7939" width="21.85546875" style="86" customWidth="1"/>
    <col min="7940" max="7940" width="18.28515625" style="86" customWidth="1"/>
    <col min="7941" max="7941" width="16.7109375" style="86" customWidth="1"/>
    <col min="7942" max="8193" width="9.140625" style="86"/>
    <col min="8194" max="8194" width="18.7109375" style="86" customWidth="1"/>
    <col min="8195" max="8195" width="21.85546875" style="86" customWidth="1"/>
    <col min="8196" max="8196" width="18.28515625" style="86" customWidth="1"/>
    <col min="8197" max="8197" width="16.7109375" style="86" customWidth="1"/>
    <col min="8198" max="8449" width="9.140625" style="86"/>
    <col min="8450" max="8450" width="18.7109375" style="86" customWidth="1"/>
    <col min="8451" max="8451" width="21.85546875" style="86" customWidth="1"/>
    <col min="8452" max="8452" width="18.28515625" style="86" customWidth="1"/>
    <col min="8453" max="8453" width="16.7109375" style="86" customWidth="1"/>
    <col min="8454" max="8705" width="9.140625" style="86"/>
    <col min="8706" max="8706" width="18.7109375" style="86" customWidth="1"/>
    <col min="8707" max="8707" width="21.85546875" style="86" customWidth="1"/>
    <col min="8708" max="8708" width="18.28515625" style="86" customWidth="1"/>
    <col min="8709" max="8709" width="16.7109375" style="86" customWidth="1"/>
    <col min="8710" max="8961" width="9.140625" style="86"/>
    <col min="8962" max="8962" width="18.7109375" style="86" customWidth="1"/>
    <col min="8963" max="8963" width="21.85546875" style="86" customWidth="1"/>
    <col min="8964" max="8964" width="18.28515625" style="86" customWidth="1"/>
    <col min="8965" max="8965" width="16.7109375" style="86" customWidth="1"/>
    <col min="8966" max="9217" width="9.140625" style="86"/>
    <col min="9218" max="9218" width="18.7109375" style="86" customWidth="1"/>
    <col min="9219" max="9219" width="21.85546875" style="86" customWidth="1"/>
    <col min="9220" max="9220" width="18.28515625" style="86" customWidth="1"/>
    <col min="9221" max="9221" width="16.7109375" style="86" customWidth="1"/>
    <col min="9222" max="9473" width="9.140625" style="86"/>
    <col min="9474" max="9474" width="18.7109375" style="86" customWidth="1"/>
    <col min="9475" max="9475" width="21.85546875" style="86" customWidth="1"/>
    <col min="9476" max="9476" width="18.28515625" style="86" customWidth="1"/>
    <col min="9477" max="9477" width="16.7109375" style="86" customWidth="1"/>
    <col min="9478" max="9729" width="9.140625" style="86"/>
    <col min="9730" max="9730" width="18.7109375" style="86" customWidth="1"/>
    <col min="9731" max="9731" width="21.85546875" style="86" customWidth="1"/>
    <col min="9732" max="9732" width="18.28515625" style="86" customWidth="1"/>
    <col min="9733" max="9733" width="16.7109375" style="86" customWidth="1"/>
    <col min="9734" max="9985" width="9.140625" style="86"/>
    <col min="9986" max="9986" width="18.7109375" style="86" customWidth="1"/>
    <col min="9987" max="9987" width="21.85546875" style="86" customWidth="1"/>
    <col min="9988" max="9988" width="18.28515625" style="86" customWidth="1"/>
    <col min="9989" max="9989" width="16.7109375" style="86" customWidth="1"/>
    <col min="9990" max="10241" width="9.140625" style="86"/>
    <col min="10242" max="10242" width="18.7109375" style="86" customWidth="1"/>
    <col min="10243" max="10243" width="21.85546875" style="86" customWidth="1"/>
    <col min="10244" max="10244" width="18.28515625" style="86" customWidth="1"/>
    <col min="10245" max="10245" width="16.7109375" style="86" customWidth="1"/>
    <col min="10246" max="10497" width="9.140625" style="86"/>
    <col min="10498" max="10498" width="18.7109375" style="86" customWidth="1"/>
    <col min="10499" max="10499" width="21.85546875" style="86" customWidth="1"/>
    <col min="10500" max="10500" width="18.28515625" style="86" customWidth="1"/>
    <col min="10501" max="10501" width="16.7109375" style="86" customWidth="1"/>
    <col min="10502" max="10753" width="9.140625" style="86"/>
    <col min="10754" max="10754" width="18.7109375" style="86" customWidth="1"/>
    <col min="10755" max="10755" width="21.85546875" style="86" customWidth="1"/>
    <col min="10756" max="10756" width="18.28515625" style="86" customWidth="1"/>
    <col min="10757" max="10757" width="16.7109375" style="86" customWidth="1"/>
    <col min="10758" max="11009" width="9.140625" style="86"/>
    <col min="11010" max="11010" width="18.7109375" style="86" customWidth="1"/>
    <col min="11011" max="11011" width="21.85546875" style="86" customWidth="1"/>
    <col min="11012" max="11012" width="18.28515625" style="86" customWidth="1"/>
    <col min="11013" max="11013" width="16.7109375" style="86" customWidth="1"/>
    <col min="11014" max="11265" width="9.140625" style="86"/>
    <col min="11266" max="11266" width="18.7109375" style="86" customWidth="1"/>
    <col min="11267" max="11267" width="21.85546875" style="86" customWidth="1"/>
    <col min="11268" max="11268" width="18.28515625" style="86" customWidth="1"/>
    <col min="11269" max="11269" width="16.7109375" style="86" customWidth="1"/>
    <col min="11270" max="11521" width="9.140625" style="86"/>
    <col min="11522" max="11522" width="18.7109375" style="86" customWidth="1"/>
    <col min="11523" max="11523" width="21.85546875" style="86" customWidth="1"/>
    <col min="11524" max="11524" width="18.28515625" style="86" customWidth="1"/>
    <col min="11525" max="11525" width="16.7109375" style="86" customWidth="1"/>
    <col min="11526" max="11777" width="9.140625" style="86"/>
    <col min="11778" max="11778" width="18.7109375" style="86" customWidth="1"/>
    <col min="11779" max="11779" width="21.85546875" style="86" customWidth="1"/>
    <col min="11780" max="11780" width="18.28515625" style="86" customWidth="1"/>
    <col min="11781" max="11781" width="16.7109375" style="86" customWidth="1"/>
    <col min="11782" max="12033" width="9.140625" style="86"/>
    <col min="12034" max="12034" width="18.7109375" style="86" customWidth="1"/>
    <col min="12035" max="12035" width="21.85546875" style="86" customWidth="1"/>
    <col min="12036" max="12036" width="18.28515625" style="86" customWidth="1"/>
    <col min="12037" max="12037" width="16.7109375" style="86" customWidth="1"/>
    <col min="12038" max="12289" width="9.140625" style="86"/>
    <col min="12290" max="12290" width="18.7109375" style="86" customWidth="1"/>
    <col min="12291" max="12291" width="21.85546875" style="86" customWidth="1"/>
    <col min="12292" max="12292" width="18.28515625" style="86" customWidth="1"/>
    <col min="12293" max="12293" width="16.7109375" style="86" customWidth="1"/>
    <col min="12294" max="12545" width="9.140625" style="86"/>
    <col min="12546" max="12546" width="18.7109375" style="86" customWidth="1"/>
    <col min="12547" max="12547" width="21.85546875" style="86" customWidth="1"/>
    <col min="12548" max="12548" width="18.28515625" style="86" customWidth="1"/>
    <col min="12549" max="12549" width="16.7109375" style="86" customWidth="1"/>
    <col min="12550" max="12801" width="9.140625" style="86"/>
    <col min="12802" max="12802" width="18.7109375" style="86" customWidth="1"/>
    <col min="12803" max="12803" width="21.85546875" style="86" customWidth="1"/>
    <col min="12804" max="12804" width="18.28515625" style="86" customWidth="1"/>
    <col min="12805" max="12805" width="16.7109375" style="86" customWidth="1"/>
    <col min="12806" max="13057" width="9.140625" style="86"/>
    <col min="13058" max="13058" width="18.7109375" style="86" customWidth="1"/>
    <col min="13059" max="13059" width="21.85546875" style="86" customWidth="1"/>
    <col min="13060" max="13060" width="18.28515625" style="86" customWidth="1"/>
    <col min="13061" max="13061" width="16.7109375" style="86" customWidth="1"/>
    <col min="13062" max="13313" width="9.140625" style="86"/>
    <col min="13314" max="13314" width="18.7109375" style="86" customWidth="1"/>
    <col min="13315" max="13315" width="21.85546875" style="86" customWidth="1"/>
    <col min="13316" max="13316" width="18.28515625" style="86" customWidth="1"/>
    <col min="13317" max="13317" width="16.7109375" style="86" customWidth="1"/>
    <col min="13318" max="13569" width="9.140625" style="86"/>
    <col min="13570" max="13570" width="18.7109375" style="86" customWidth="1"/>
    <col min="13571" max="13571" width="21.85546875" style="86" customWidth="1"/>
    <col min="13572" max="13572" width="18.28515625" style="86" customWidth="1"/>
    <col min="13573" max="13573" width="16.7109375" style="86" customWidth="1"/>
    <col min="13574" max="13825" width="9.140625" style="86"/>
    <col min="13826" max="13826" width="18.7109375" style="86" customWidth="1"/>
    <col min="13827" max="13827" width="21.85546875" style="86" customWidth="1"/>
    <col min="13828" max="13828" width="18.28515625" style="86" customWidth="1"/>
    <col min="13829" max="13829" width="16.7109375" style="86" customWidth="1"/>
    <col min="13830" max="14081" width="9.140625" style="86"/>
    <col min="14082" max="14082" width="18.7109375" style="86" customWidth="1"/>
    <col min="14083" max="14083" width="21.85546875" style="86" customWidth="1"/>
    <col min="14084" max="14084" width="18.28515625" style="86" customWidth="1"/>
    <col min="14085" max="14085" width="16.7109375" style="86" customWidth="1"/>
    <col min="14086" max="14337" width="9.140625" style="86"/>
    <col min="14338" max="14338" width="18.7109375" style="86" customWidth="1"/>
    <col min="14339" max="14339" width="21.85546875" style="86" customWidth="1"/>
    <col min="14340" max="14340" width="18.28515625" style="86" customWidth="1"/>
    <col min="14341" max="14341" width="16.7109375" style="86" customWidth="1"/>
    <col min="14342" max="14593" width="9.140625" style="86"/>
    <col min="14594" max="14594" width="18.7109375" style="86" customWidth="1"/>
    <col min="14595" max="14595" width="21.85546875" style="86" customWidth="1"/>
    <col min="14596" max="14596" width="18.28515625" style="86" customWidth="1"/>
    <col min="14597" max="14597" width="16.7109375" style="86" customWidth="1"/>
    <col min="14598" max="14849" width="9.140625" style="86"/>
    <col min="14850" max="14850" width="18.7109375" style="86" customWidth="1"/>
    <col min="14851" max="14851" width="21.85546875" style="86" customWidth="1"/>
    <col min="14852" max="14852" width="18.28515625" style="86" customWidth="1"/>
    <col min="14853" max="14853" width="16.7109375" style="86" customWidth="1"/>
    <col min="14854" max="15105" width="9.140625" style="86"/>
    <col min="15106" max="15106" width="18.7109375" style="86" customWidth="1"/>
    <col min="15107" max="15107" width="21.85546875" style="86" customWidth="1"/>
    <col min="15108" max="15108" width="18.28515625" style="86" customWidth="1"/>
    <col min="15109" max="15109" width="16.7109375" style="86" customWidth="1"/>
    <col min="15110" max="15361" width="9.140625" style="86"/>
    <col min="15362" max="15362" width="18.7109375" style="86" customWidth="1"/>
    <col min="15363" max="15363" width="21.85546875" style="86" customWidth="1"/>
    <col min="15364" max="15364" width="18.28515625" style="86" customWidth="1"/>
    <col min="15365" max="15365" width="16.7109375" style="86" customWidth="1"/>
    <col min="15366" max="15617" width="9.140625" style="86"/>
    <col min="15618" max="15618" width="18.7109375" style="86" customWidth="1"/>
    <col min="15619" max="15619" width="21.85546875" style="86" customWidth="1"/>
    <col min="15620" max="15620" width="18.28515625" style="86" customWidth="1"/>
    <col min="15621" max="15621" width="16.7109375" style="86" customWidth="1"/>
    <col min="15622" max="15873" width="9.140625" style="86"/>
    <col min="15874" max="15874" width="18.7109375" style="86" customWidth="1"/>
    <col min="15875" max="15875" width="21.85546875" style="86" customWidth="1"/>
    <col min="15876" max="15876" width="18.28515625" style="86" customWidth="1"/>
    <col min="15877" max="15877" width="16.7109375" style="86" customWidth="1"/>
    <col min="15878" max="16129" width="9.140625" style="86"/>
    <col min="16130" max="16130" width="18.7109375" style="86" customWidth="1"/>
    <col min="16131" max="16131" width="21.85546875" style="86" customWidth="1"/>
    <col min="16132" max="16132" width="18.28515625" style="86" customWidth="1"/>
    <col min="16133" max="16133" width="16.7109375" style="86" customWidth="1"/>
    <col min="16134" max="16384" width="9.140625" style="86"/>
  </cols>
  <sheetData>
    <row r="1" spans="1:5" ht="15.75">
      <c r="A1" s="3" t="s">
        <v>0</v>
      </c>
      <c r="B1" s="392" t="s">
        <v>2005</v>
      </c>
      <c r="C1" s="392"/>
      <c r="D1" s="392"/>
      <c r="E1" s="392"/>
    </row>
    <row r="2" spans="1:5" s="90" customFormat="1" ht="38.25">
      <c r="B2" s="87" t="s">
        <v>2006</v>
      </c>
      <c r="C2" s="88" t="s">
        <v>2007</v>
      </c>
      <c r="D2" s="89" t="s">
        <v>2008</v>
      </c>
      <c r="E2" s="89" t="s">
        <v>2009</v>
      </c>
    </row>
    <row r="3" spans="1:5">
      <c r="B3" s="91">
        <v>44623</v>
      </c>
      <c r="C3" s="92">
        <v>14.888999999999999</v>
      </c>
      <c r="D3" s="92">
        <v>5.0999999999999997E-2</v>
      </c>
      <c r="E3" s="92">
        <v>5.0999999999999997E-2</v>
      </c>
    </row>
    <row r="4" spans="1:5">
      <c r="B4" s="91">
        <v>44655</v>
      </c>
      <c r="C4" s="92">
        <v>15.2715</v>
      </c>
      <c r="D4" s="92">
        <v>5.0999999999999997E-2</v>
      </c>
      <c r="E4" s="92">
        <v>5.0999999999999997E-2</v>
      </c>
    </row>
    <row r="5" spans="1:5">
      <c r="B5" s="91">
        <v>44685</v>
      </c>
      <c r="C5" s="92">
        <v>14.876799999999999</v>
      </c>
      <c r="D5" s="92">
        <v>5.0999999999999997E-2</v>
      </c>
      <c r="E5" s="92">
        <v>5.0999999999999997E-2</v>
      </c>
    </row>
    <row r="6" spans="1:5">
      <c r="B6" s="91">
        <v>44715</v>
      </c>
      <c r="C6" s="92">
        <v>14.7928</v>
      </c>
      <c r="D6" s="92">
        <v>5.0999999999999997E-2</v>
      </c>
      <c r="E6" s="92">
        <v>5.0999999999999997E-2</v>
      </c>
    </row>
    <row r="7" spans="1:5">
      <c r="B7" s="91">
        <v>44746</v>
      </c>
      <c r="C7" s="92">
        <v>14.6134</v>
      </c>
      <c r="D7" s="92">
        <v>4.9000000000000002E-2</v>
      </c>
      <c r="E7" s="92">
        <v>4.9000000000000002E-2</v>
      </c>
    </row>
    <row r="8" spans="1:5">
      <c r="B8" s="91">
        <v>44776</v>
      </c>
      <c r="C8" s="92">
        <v>14.987299999999999</v>
      </c>
      <c r="D8" s="92">
        <v>0.05</v>
      </c>
      <c r="E8" s="92">
        <v>0.05</v>
      </c>
    </row>
    <row r="9" spans="1:5">
      <c r="B9" s="93"/>
      <c r="C9" s="94"/>
      <c r="D9" s="94"/>
      <c r="E9" s="94"/>
    </row>
    <row r="10" spans="1:5" ht="15.75">
      <c r="B10" s="392" t="s">
        <v>2010</v>
      </c>
      <c r="C10" s="392"/>
      <c r="D10" s="392"/>
      <c r="E10" s="392"/>
    </row>
    <row r="11" spans="1:5" s="90" customFormat="1" ht="38.25">
      <c r="B11" s="87" t="s">
        <v>2006</v>
      </c>
      <c r="C11" s="88" t="s">
        <v>2007</v>
      </c>
      <c r="D11" s="89" t="s">
        <v>2008</v>
      </c>
      <c r="E11" s="89" t="s">
        <v>2009</v>
      </c>
    </row>
    <row r="12" spans="1:5">
      <c r="B12" s="91">
        <v>44623</v>
      </c>
      <c r="C12" s="92">
        <v>17.380600000000001</v>
      </c>
      <c r="D12" s="92">
        <v>5.0999999999999997E-2</v>
      </c>
      <c r="E12" s="92">
        <v>5.0999999999999997E-2</v>
      </c>
    </row>
    <row r="13" spans="1:5">
      <c r="B13" s="91">
        <v>44655</v>
      </c>
      <c r="C13" s="92">
        <v>17.852</v>
      </c>
      <c r="D13" s="92">
        <v>5.0999999999999997E-2</v>
      </c>
      <c r="E13" s="92">
        <v>5.0999999999999997E-2</v>
      </c>
    </row>
    <row r="14" spans="1:5">
      <c r="B14" s="91">
        <v>44685</v>
      </c>
      <c r="C14" s="92">
        <v>17.4129</v>
      </c>
      <c r="D14" s="92">
        <v>5.0999999999999997E-2</v>
      </c>
      <c r="E14" s="92">
        <v>5.0999999999999997E-2</v>
      </c>
    </row>
    <row r="15" spans="1:5">
      <c r="B15" s="91">
        <v>44715</v>
      </c>
      <c r="C15" s="92">
        <v>17.3369</v>
      </c>
      <c r="D15" s="92">
        <v>5.0999999999999997E-2</v>
      </c>
      <c r="E15" s="92">
        <v>5.0999999999999997E-2</v>
      </c>
    </row>
    <row r="16" spans="1:5">
      <c r="B16" s="91">
        <v>44746</v>
      </c>
      <c r="C16" s="92">
        <v>17.149999999999999</v>
      </c>
      <c r="D16" s="92">
        <v>4.9000000000000002E-2</v>
      </c>
      <c r="E16" s="92">
        <v>4.9000000000000002E-2</v>
      </c>
    </row>
    <row r="17" spans="2:5">
      <c r="B17" s="91">
        <v>44776</v>
      </c>
      <c r="C17" s="92">
        <v>17.6112</v>
      </c>
      <c r="D17" s="92">
        <v>0.05</v>
      </c>
      <c r="E17" s="92">
        <v>0.05</v>
      </c>
    </row>
    <row r="19" spans="2:5" ht="15.75">
      <c r="B19" s="392" t="s">
        <v>2011</v>
      </c>
      <c r="C19" s="392"/>
      <c r="D19" s="392"/>
      <c r="E19" s="392"/>
    </row>
    <row r="20" spans="2:5" s="90" customFormat="1" ht="38.25">
      <c r="B20" s="87" t="s">
        <v>2006</v>
      </c>
      <c r="C20" s="88" t="s">
        <v>2007</v>
      </c>
      <c r="D20" s="89" t="s">
        <v>2008</v>
      </c>
      <c r="E20" s="89" t="s">
        <v>2009</v>
      </c>
    </row>
    <row r="21" spans="2:5">
      <c r="B21" s="91">
        <v>44623</v>
      </c>
      <c r="C21" s="92">
        <v>68.383700000000005</v>
      </c>
      <c r="D21" s="92">
        <v>0.3</v>
      </c>
      <c r="E21" s="92">
        <v>0.3</v>
      </c>
    </row>
    <row r="22" spans="2:5">
      <c r="B22" s="91">
        <v>44655</v>
      </c>
      <c r="C22" s="92">
        <v>72.680400000000006</v>
      </c>
      <c r="D22" s="92">
        <v>0.3</v>
      </c>
      <c r="E22" s="92">
        <v>0.3</v>
      </c>
    </row>
    <row r="23" spans="2:5">
      <c r="B23" s="91">
        <v>44685</v>
      </c>
      <c r="C23" s="92">
        <v>68.830200000000005</v>
      </c>
      <c r="D23" s="92">
        <v>0.3</v>
      </c>
      <c r="E23" s="92">
        <v>0.3</v>
      </c>
    </row>
    <row r="24" spans="2:5">
      <c r="B24" s="91">
        <v>44715</v>
      </c>
      <c r="C24" s="92">
        <v>68.609700000000004</v>
      </c>
      <c r="D24" s="92">
        <v>0.3</v>
      </c>
      <c r="E24" s="92">
        <v>0.3</v>
      </c>
    </row>
    <row r="25" spans="2:5">
      <c r="B25" s="91">
        <v>44746</v>
      </c>
      <c r="C25" s="92">
        <v>67.160799999999995</v>
      </c>
      <c r="D25" s="92">
        <v>0.28000000000000003</v>
      </c>
      <c r="E25" s="92">
        <v>0.28000000000000003</v>
      </c>
    </row>
    <row r="26" spans="2:5">
      <c r="B26" s="91">
        <v>44776</v>
      </c>
      <c r="C26" s="92">
        <v>71.678799999999995</v>
      </c>
      <c r="D26" s="92">
        <v>0.28999999999999998</v>
      </c>
      <c r="E26" s="92">
        <v>0.28999999999999998</v>
      </c>
    </row>
    <row r="28" spans="2:5" ht="15.75">
      <c r="B28" s="392" t="s">
        <v>2012</v>
      </c>
      <c r="C28" s="392"/>
      <c r="D28" s="392"/>
      <c r="E28" s="392"/>
    </row>
    <row r="29" spans="2:5" s="90" customFormat="1" ht="38.25">
      <c r="B29" s="87" t="s">
        <v>2006</v>
      </c>
      <c r="C29" s="88" t="s">
        <v>2007</v>
      </c>
      <c r="D29" s="89" t="s">
        <v>2008</v>
      </c>
      <c r="E29" s="89" t="s">
        <v>2009</v>
      </c>
    </row>
    <row r="30" spans="2:5">
      <c r="B30" s="91">
        <v>44623</v>
      </c>
      <c r="C30" s="92">
        <v>76.583500000000001</v>
      </c>
      <c r="D30" s="92">
        <v>0.3</v>
      </c>
      <c r="E30" s="92">
        <v>0.3</v>
      </c>
    </row>
    <row r="31" spans="2:5">
      <c r="B31" s="91">
        <v>44655</v>
      </c>
      <c r="C31" s="92">
        <v>81.501999999999995</v>
      </c>
      <c r="D31" s="92">
        <v>0.3</v>
      </c>
      <c r="E31" s="92">
        <v>0.3</v>
      </c>
    </row>
    <row r="32" spans="2:5">
      <c r="B32" s="91">
        <v>44685</v>
      </c>
      <c r="C32" s="92">
        <v>77.279399999999995</v>
      </c>
      <c r="D32" s="92">
        <v>0.3</v>
      </c>
      <c r="E32" s="92">
        <v>0.3</v>
      </c>
    </row>
    <row r="33" spans="2:5">
      <c r="B33" s="91">
        <v>44715</v>
      </c>
      <c r="C33" s="92">
        <v>77.129499999999993</v>
      </c>
      <c r="D33" s="92">
        <v>0.3</v>
      </c>
      <c r="E33" s="92">
        <v>0.3</v>
      </c>
    </row>
    <row r="34" spans="2:5">
      <c r="B34" s="91">
        <v>44746</v>
      </c>
      <c r="C34" s="92">
        <v>75.598799999999997</v>
      </c>
      <c r="D34" s="92">
        <v>0.28000000000000003</v>
      </c>
      <c r="E34" s="92">
        <v>0.28000000000000003</v>
      </c>
    </row>
    <row r="35" spans="2:5">
      <c r="B35" s="91">
        <v>44776</v>
      </c>
      <c r="C35" s="92">
        <v>80.785200000000003</v>
      </c>
      <c r="D35" s="92">
        <v>0.28999999999999998</v>
      </c>
      <c r="E35" s="92">
        <v>0.28999999999999998</v>
      </c>
    </row>
    <row r="37" spans="2:5" ht="15.75">
      <c r="B37" s="392" t="s">
        <v>2013</v>
      </c>
      <c r="C37" s="392"/>
      <c r="D37" s="392"/>
      <c r="E37" s="392"/>
    </row>
    <row r="38" spans="2:5" s="90" customFormat="1" ht="38.25">
      <c r="B38" s="87" t="s">
        <v>2006</v>
      </c>
      <c r="C38" s="88" t="s">
        <v>2007</v>
      </c>
      <c r="D38" s="89" t="s">
        <v>2008</v>
      </c>
      <c r="E38" s="89" t="s">
        <v>2009</v>
      </c>
    </row>
    <row r="39" spans="2:5">
      <c r="B39" s="91" t="s">
        <v>2014</v>
      </c>
      <c r="C39" s="92">
        <v>1001.5157</v>
      </c>
      <c r="D39" s="92">
        <v>3.1924000000000001</v>
      </c>
      <c r="E39" s="92">
        <v>3.1924000000000001</v>
      </c>
    </row>
    <row r="40" spans="2:5">
      <c r="B40" s="91" t="s">
        <v>2015</v>
      </c>
      <c r="C40" s="92">
        <v>1001.5157</v>
      </c>
      <c r="D40" s="92">
        <v>2.8769</v>
      </c>
      <c r="E40" s="92">
        <v>2.8769</v>
      </c>
    </row>
    <row r="41" spans="2:5">
      <c r="B41" s="91" t="s">
        <v>2016</v>
      </c>
      <c r="C41" s="92">
        <v>1001.5157</v>
      </c>
      <c r="D41" s="92">
        <v>2.9565999999999999</v>
      </c>
      <c r="E41" s="92">
        <v>2.9565999999999999</v>
      </c>
    </row>
    <row r="42" spans="2:5">
      <c r="B42" s="91" t="s">
        <v>2017</v>
      </c>
      <c r="C42" s="92">
        <v>1001.5157</v>
      </c>
      <c r="D42" s="92">
        <v>3.7969999999999993</v>
      </c>
      <c r="E42" s="92">
        <v>3.7969999999999993</v>
      </c>
    </row>
    <row r="43" spans="2:5">
      <c r="B43" s="91" t="s">
        <v>2018</v>
      </c>
      <c r="C43" s="92">
        <v>1001.5157</v>
      </c>
      <c r="D43" s="92">
        <v>3.6600999999999999</v>
      </c>
      <c r="E43" s="92">
        <v>3.6600999999999999</v>
      </c>
    </row>
    <row r="44" spans="2:5">
      <c r="B44" s="91" t="s">
        <v>2019</v>
      </c>
      <c r="C44" s="92">
        <v>1001.5157</v>
      </c>
      <c r="D44" s="92">
        <v>4.6038999999999994</v>
      </c>
      <c r="E44" s="92">
        <v>4.6038999999999994</v>
      </c>
    </row>
    <row r="45" spans="2:5">
      <c r="B45" s="95"/>
      <c r="C45" s="96"/>
      <c r="D45" s="96"/>
      <c r="E45" s="96"/>
    </row>
    <row r="46" spans="2:5" ht="15.75">
      <c r="B46" s="392" t="s">
        <v>2020</v>
      </c>
      <c r="C46" s="392"/>
      <c r="D46" s="392"/>
      <c r="E46" s="392"/>
    </row>
    <row r="47" spans="2:5" s="90" customFormat="1" ht="38.25">
      <c r="B47" s="87" t="s">
        <v>2006</v>
      </c>
      <c r="C47" s="88" t="s">
        <v>2007</v>
      </c>
      <c r="D47" s="89" t="s">
        <v>2008</v>
      </c>
      <c r="E47" s="89" t="s">
        <v>2009</v>
      </c>
    </row>
    <row r="48" spans="2:5">
      <c r="B48" s="91" t="s">
        <v>2014</v>
      </c>
      <c r="C48" s="92">
        <v>1001.5187</v>
      </c>
      <c r="D48" s="92">
        <v>3.3014999999999999</v>
      </c>
      <c r="E48" s="92">
        <v>3.3014999999999999</v>
      </c>
    </row>
    <row r="49" spans="2:5">
      <c r="B49" s="91" t="s">
        <v>2015</v>
      </c>
      <c r="C49" s="92">
        <v>1001.5187</v>
      </c>
      <c r="D49" s="92">
        <v>2.9697</v>
      </c>
      <c r="E49" s="92">
        <v>2.9697</v>
      </c>
    </row>
    <row r="50" spans="2:5">
      <c r="B50" s="91" t="s">
        <v>2016</v>
      </c>
      <c r="C50" s="92">
        <v>1001.5187</v>
      </c>
      <c r="D50" s="92">
        <v>3.0546000000000002</v>
      </c>
      <c r="E50" s="92">
        <v>3.0546000000000002</v>
      </c>
    </row>
    <row r="51" spans="2:5">
      <c r="B51" s="91" t="s">
        <v>2017</v>
      </c>
      <c r="C51" s="92">
        <v>1001.5187</v>
      </c>
      <c r="D51" s="92">
        <v>3.8931000000000004</v>
      </c>
      <c r="E51" s="92">
        <v>3.8931000000000004</v>
      </c>
    </row>
    <row r="52" spans="2:5">
      <c r="B52" s="91" t="s">
        <v>2018</v>
      </c>
      <c r="C52" s="92">
        <v>1001.5187</v>
      </c>
      <c r="D52" s="92">
        <v>3.7592000000000003</v>
      </c>
      <c r="E52" s="92">
        <v>3.7592000000000003</v>
      </c>
    </row>
    <row r="53" spans="2:5">
      <c r="B53" s="91" t="s">
        <v>2019</v>
      </c>
      <c r="C53" s="92">
        <v>1001.5187</v>
      </c>
      <c r="D53" s="92">
        <v>4.7031999999999998</v>
      </c>
      <c r="E53" s="92">
        <v>4.7031999999999998</v>
      </c>
    </row>
    <row r="54" spans="2:5">
      <c r="B54" s="97"/>
      <c r="C54" s="96"/>
      <c r="D54" s="96"/>
      <c r="E54" s="96"/>
    </row>
    <row r="55" spans="2:5" ht="15.75">
      <c r="B55" s="392" t="s">
        <v>2021</v>
      </c>
      <c r="C55" s="392"/>
      <c r="D55" s="392"/>
      <c r="E55" s="392"/>
    </row>
    <row r="56" spans="2:5" s="90" customFormat="1" ht="38.25">
      <c r="B56" s="87" t="s">
        <v>2006</v>
      </c>
      <c r="C56" s="88" t="s">
        <v>2007</v>
      </c>
      <c r="D56" s="89" t="s">
        <v>2008</v>
      </c>
      <c r="E56" s="89" t="s">
        <v>2009</v>
      </c>
    </row>
    <row r="57" spans="2:5">
      <c r="B57" s="91" t="s">
        <v>2014</v>
      </c>
      <c r="C57" s="92">
        <v>1114.52</v>
      </c>
      <c r="D57" s="92">
        <v>4.8791000000000002</v>
      </c>
      <c r="E57" s="92">
        <v>4.8791000000000002</v>
      </c>
    </row>
    <row r="58" spans="2:5">
      <c r="B58" s="91" t="s">
        <v>2015</v>
      </c>
      <c r="C58" s="92">
        <v>1114.52</v>
      </c>
      <c r="D58" s="92">
        <v>2.9188000000000001</v>
      </c>
      <c r="E58" s="92">
        <v>2.9188000000000001</v>
      </c>
    </row>
    <row r="59" spans="2:5">
      <c r="B59" s="91" t="s">
        <v>2016</v>
      </c>
      <c r="C59" s="92">
        <v>1114.52</v>
      </c>
      <c r="D59" s="92">
        <v>0.41070000000000001</v>
      </c>
      <c r="E59" s="92">
        <v>0.41070000000000001</v>
      </c>
    </row>
    <row r="60" spans="2:5">
      <c r="B60" s="91" t="s">
        <v>2017</v>
      </c>
      <c r="C60" s="92">
        <v>1114.52</v>
      </c>
      <c r="D60" s="92">
        <v>4.6357999999999997</v>
      </c>
      <c r="E60" s="92">
        <v>4.6357999999999997</v>
      </c>
    </row>
    <row r="61" spans="2:5">
      <c r="B61" s="91" t="s">
        <v>2018</v>
      </c>
      <c r="C61" s="92">
        <v>1114.52</v>
      </c>
      <c r="D61" s="92">
        <v>4.4342999999999995</v>
      </c>
      <c r="E61" s="92">
        <v>4.4342999999999995</v>
      </c>
    </row>
    <row r="62" spans="2:5">
      <c r="B62" s="91" t="s">
        <v>2019</v>
      </c>
      <c r="C62" s="92">
        <v>1114.52</v>
      </c>
      <c r="D62" s="92">
        <v>5.6687000000000003</v>
      </c>
      <c r="E62" s="92">
        <v>5.6687000000000003</v>
      </c>
    </row>
    <row r="64" spans="2:5" ht="15.75">
      <c r="B64" s="392" t="s">
        <v>2022</v>
      </c>
      <c r="C64" s="392"/>
      <c r="D64" s="392"/>
      <c r="E64" s="392"/>
    </row>
    <row r="65" spans="2:5" s="90" customFormat="1" ht="38.25">
      <c r="B65" s="87" t="s">
        <v>2006</v>
      </c>
      <c r="C65" s="88" t="s">
        <v>2007</v>
      </c>
      <c r="D65" s="89" t="s">
        <v>2008</v>
      </c>
      <c r="E65" s="89" t="s">
        <v>2009</v>
      </c>
    </row>
    <row r="66" spans="2:5">
      <c r="B66" s="91" t="s">
        <v>2014</v>
      </c>
      <c r="C66" s="92">
        <v>1114.52</v>
      </c>
      <c r="D66" s="92">
        <v>5.1182999999999996</v>
      </c>
      <c r="E66" s="92">
        <v>5.1182999999999996</v>
      </c>
    </row>
    <row r="67" spans="2:5">
      <c r="B67" s="91" t="s">
        <v>2015</v>
      </c>
      <c r="C67" s="92">
        <v>1114.52</v>
      </c>
      <c r="D67" s="92">
        <v>3.1183999999999998</v>
      </c>
      <c r="E67" s="92">
        <v>3.1183999999999998</v>
      </c>
    </row>
    <row r="68" spans="2:5">
      <c r="B68" s="91" t="s">
        <v>2016</v>
      </c>
      <c r="C68" s="92">
        <v>1114.52</v>
      </c>
      <c r="D68" s="92">
        <v>0.51900000000000002</v>
      </c>
      <c r="E68" s="92">
        <v>0.51900000000000002</v>
      </c>
    </row>
    <row r="69" spans="2:5">
      <c r="B69" s="91" t="s">
        <v>2017</v>
      </c>
      <c r="C69" s="92">
        <v>1114.52</v>
      </c>
      <c r="D69" s="92">
        <v>4.9932999999999996</v>
      </c>
      <c r="E69" s="92">
        <v>4.9932999999999996</v>
      </c>
    </row>
    <row r="70" spans="2:5">
      <c r="B70" s="91" t="s">
        <v>2018</v>
      </c>
      <c r="C70" s="92">
        <v>1114.52</v>
      </c>
      <c r="D70" s="92">
        <v>4.6701999999999995</v>
      </c>
      <c r="E70" s="92">
        <v>4.6701999999999995</v>
      </c>
    </row>
    <row r="71" spans="2:5">
      <c r="B71" s="91" t="s">
        <v>2019</v>
      </c>
      <c r="C71" s="92">
        <v>1114.52</v>
      </c>
      <c r="D71" s="92">
        <v>5.9430000000000005</v>
      </c>
      <c r="E71" s="92">
        <v>5.9430000000000005</v>
      </c>
    </row>
    <row r="72" spans="2:5">
      <c r="B72" s="98"/>
      <c r="C72" s="99"/>
    </row>
    <row r="73" spans="2:5" ht="15.75">
      <c r="B73" s="392" t="s">
        <v>2023</v>
      </c>
      <c r="C73" s="392"/>
      <c r="D73" s="392"/>
      <c r="E73" s="392"/>
    </row>
    <row r="74" spans="2:5" s="90" customFormat="1" ht="38.25">
      <c r="B74" s="87" t="s">
        <v>2006</v>
      </c>
      <c r="C74" s="88" t="s">
        <v>2007</v>
      </c>
      <c r="D74" s="89" t="s">
        <v>2008</v>
      </c>
      <c r="E74" s="89" t="s">
        <v>2009</v>
      </c>
    </row>
    <row r="75" spans="2:5">
      <c r="B75" s="91" t="s">
        <v>2014</v>
      </c>
      <c r="C75" s="92">
        <v>1000</v>
      </c>
      <c r="D75" s="92">
        <v>2.6978</v>
      </c>
      <c r="E75" s="92">
        <v>2.6978</v>
      </c>
    </row>
    <row r="76" spans="2:5">
      <c r="B76" s="91" t="s">
        <v>2015</v>
      </c>
      <c r="C76" s="92">
        <v>1000</v>
      </c>
      <c r="D76" s="92">
        <v>2.8176999999999999</v>
      </c>
      <c r="E76" s="92">
        <v>2.8176999999999999</v>
      </c>
    </row>
    <row r="77" spans="2:5">
      <c r="B77" s="91" t="s">
        <v>2016</v>
      </c>
      <c r="C77" s="92">
        <v>1000</v>
      </c>
      <c r="D77" s="92">
        <v>3.2808999999999999</v>
      </c>
      <c r="E77" s="92">
        <v>3.2808999999999999</v>
      </c>
    </row>
    <row r="78" spans="2:5">
      <c r="B78" s="91" t="s">
        <v>2017</v>
      </c>
      <c r="C78" s="92">
        <v>1000</v>
      </c>
      <c r="D78" s="92">
        <v>3.5360999999999998</v>
      </c>
      <c r="E78" s="92">
        <v>3.5360999999999998</v>
      </c>
    </row>
    <row r="79" spans="2:5">
      <c r="B79" s="91" t="s">
        <v>2018</v>
      </c>
      <c r="C79" s="92">
        <v>1000</v>
      </c>
      <c r="D79" s="92">
        <v>3.9801000000000002</v>
      </c>
      <c r="E79" s="92">
        <v>3.9801000000000002</v>
      </c>
    </row>
    <row r="80" spans="2:5">
      <c r="B80" s="91" t="s">
        <v>2019</v>
      </c>
      <c r="C80" s="92">
        <v>1000</v>
      </c>
      <c r="D80" s="92">
        <v>4.1790999999999991</v>
      </c>
      <c r="E80" s="92">
        <v>4.1790999999999991</v>
      </c>
    </row>
    <row r="81" spans="2:5" ht="15" customHeight="1">
      <c r="B81" s="98"/>
      <c r="C81" s="100"/>
      <c r="D81" s="96" t="s">
        <v>2024</v>
      </c>
      <c r="E81" s="96"/>
    </row>
    <row r="82" spans="2:5" ht="15.75">
      <c r="B82" s="392" t="s">
        <v>2025</v>
      </c>
      <c r="C82" s="392"/>
      <c r="D82" s="392"/>
      <c r="E82" s="392"/>
    </row>
    <row r="83" spans="2:5" s="90" customFormat="1" ht="38.25">
      <c r="B83" s="87" t="s">
        <v>2006</v>
      </c>
      <c r="C83" s="88" t="s">
        <v>2007</v>
      </c>
      <c r="D83" s="89" t="s">
        <v>2008</v>
      </c>
      <c r="E83" s="89" t="s">
        <v>2009</v>
      </c>
    </row>
    <row r="84" spans="2:5">
      <c r="B84" s="91" t="s">
        <v>2014</v>
      </c>
      <c r="C84" s="92">
        <v>1000</v>
      </c>
      <c r="D84" s="92">
        <v>2.7595999999999998</v>
      </c>
      <c r="E84" s="92">
        <v>2.7595999999999998</v>
      </c>
    </row>
    <row r="85" spans="2:5">
      <c r="B85" s="91" t="s">
        <v>2015</v>
      </c>
      <c r="C85" s="92">
        <v>1000</v>
      </c>
      <c r="D85" s="92">
        <v>2.8769</v>
      </c>
      <c r="E85" s="92">
        <v>2.8769</v>
      </c>
    </row>
    <row r="86" spans="2:5">
      <c r="B86" s="91" t="s">
        <v>2016</v>
      </c>
      <c r="C86" s="92">
        <v>1000</v>
      </c>
      <c r="D86" s="92">
        <v>3.3098999999999998</v>
      </c>
      <c r="E86" s="92">
        <v>3.3098999999999998</v>
      </c>
    </row>
    <row r="87" spans="2:5">
      <c r="B87" s="91" t="s">
        <v>2017</v>
      </c>
      <c r="C87" s="92">
        <v>1000</v>
      </c>
      <c r="D87" s="92">
        <v>3.5301999999999998</v>
      </c>
      <c r="E87" s="92">
        <v>3.5301999999999998</v>
      </c>
    </row>
    <row r="88" spans="2:5">
      <c r="B88" s="91" t="s">
        <v>2018</v>
      </c>
      <c r="C88" s="92">
        <v>1000</v>
      </c>
      <c r="D88" s="92">
        <v>4.0034999999999998</v>
      </c>
      <c r="E88" s="92">
        <v>4.0034999999999998</v>
      </c>
    </row>
    <row r="89" spans="2:5">
      <c r="B89" s="91" t="s">
        <v>2019</v>
      </c>
      <c r="C89" s="92">
        <v>1000</v>
      </c>
      <c r="D89" s="92">
        <v>4.2130000000000001</v>
      </c>
      <c r="E89" s="92">
        <v>4.2130000000000001</v>
      </c>
    </row>
    <row r="91" spans="2:5" ht="15.75">
      <c r="B91" s="394" t="s">
        <v>2026</v>
      </c>
      <c r="C91" s="394"/>
      <c r="D91" s="394"/>
      <c r="E91" s="394"/>
    </row>
    <row r="92" spans="2:5" s="90" customFormat="1" ht="38.25">
      <c r="B92" s="87" t="s">
        <v>2006</v>
      </c>
      <c r="C92" s="88" t="s">
        <v>2007</v>
      </c>
      <c r="D92" s="89" t="s">
        <v>2008</v>
      </c>
      <c r="E92" s="89" t="s">
        <v>2009</v>
      </c>
    </row>
    <row r="93" spans="2:5">
      <c r="B93" s="91" t="s">
        <v>2014</v>
      </c>
      <c r="C93" s="92">
        <v>1003.5288</v>
      </c>
      <c r="D93" s="92">
        <v>3.7803</v>
      </c>
      <c r="E93" s="92">
        <v>3.7803</v>
      </c>
    </row>
    <row r="94" spans="2:5">
      <c r="B94" s="91" t="s">
        <v>2027</v>
      </c>
      <c r="C94" s="92">
        <v>1003.5288</v>
      </c>
      <c r="D94" s="92">
        <v>2.5381999999999998</v>
      </c>
      <c r="E94" s="92">
        <v>2.5381999999999998</v>
      </c>
    </row>
    <row r="95" spans="2:5">
      <c r="B95" s="91" t="s">
        <v>2028</v>
      </c>
      <c r="C95" s="92">
        <v>1003.5288</v>
      </c>
      <c r="D95" s="92">
        <v>0.38890000000000002</v>
      </c>
      <c r="E95" s="92">
        <v>0.38890000000000002</v>
      </c>
    </row>
    <row r="96" spans="2:5">
      <c r="B96" s="91" t="s">
        <v>2017</v>
      </c>
      <c r="C96" s="92">
        <v>1003.5288</v>
      </c>
      <c r="D96" s="92">
        <v>1.2543</v>
      </c>
      <c r="E96" s="92">
        <v>1.2543</v>
      </c>
    </row>
    <row r="97" spans="2:5">
      <c r="B97" s="91" t="s">
        <v>2018</v>
      </c>
      <c r="C97" s="92">
        <v>1003.5288</v>
      </c>
      <c r="D97" s="92">
        <v>4.8505000000000003</v>
      </c>
      <c r="E97" s="92">
        <v>4.8505000000000003</v>
      </c>
    </row>
    <row r="98" spans="2:5">
      <c r="B98" s="91" t="s">
        <v>2019</v>
      </c>
      <c r="C98" s="92">
        <v>1003.5288</v>
      </c>
      <c r="D98" s="92">
        <v>5.0201000000000002</v>
      </c>
      <c r="E98" s="92">
        <v>5.0201000000000002</v>
      </c>
    </row>
    <row r="100" spans="2:5" ht="15.75">
      <c r="B100" s="394" t="s">
        <v>2029</v>
      </c>
      <c r="C100" s="394"/>
      <c r="D100" s="394"/>
      <c r="E100" s="394"/>
    </row>
    <row r="101" spans="2:5" s="90" customFormat="1" ht="38.25">
      <c r="B101" s="87" t="s">
        <v>2006</v>
      </c>
      <c r="C101" s="88" t="s">
        <v>2007</v>
      </c>
      <c r="D101" s="89" t="s">
        <v>2008</v>
      </c>
      <c r="E101" s="89" t="s">
        <v>2009</v>
      </c>
    </row>
    <row r="102" spans="2:5">
      <c r="B102" s="91" t="s">
        <v>2014</v>
      </c>
      <c r="C102" s="92">
        <v>1003.5316</v>
      </c>
      <c r="D102" s="92">
        <v>4.28</v>
      </c>
      <c r="E102" s="92">
        <v>4.28</v>
      </c>
    </row>
    <row r="103" spans="2:5">
      <c r="B103" s="91" t="s">
        <v>2027</v>
      </c>
      <c r="C103" s="92">
        <v>1003.5316</v>
      </c>
      <c r="D103" s="92">
        <v>2.762</v>
      </c>
      <c r="E103" s="92">
        <v>2.762</v>
      </c>
    </row>
    <row r="104" spans="2:5">
      <c r="B104" s="91" t="s">
        <v>2028</v>
      </c>
      <c r="C104" s="92">
        <v>1003.5316</v>
      </c>
      <c r="D104" s="92">
        <v>0.36480000000000001</v>
      </c>
      <c r="E104" s="92">
        <v>0.36480000000000001</v>
      </c>
    </row>
    <row r="105" spans="2:5">
      <c r="B105" s="91" t="s">
        <v>2017</v>
      </c>
      <c r="C105" s="92">
        <v>1003.5316</v>
      </c>
      <c r="D105" s="92">
        <v>1.7665</v>
      </c>
      <c r="E105" s="92">
        <v>1.7665</v>
      </c>
    </row>
    <row r="106" spans="2:5">
      <c r="B106" s="91" t="s">
        <v>2018</v>
      </c>
      <c r="C106" s="92">
        <v>1003.5316</v>
      </c>
      <c r="D106" s="92">
        <v>5.1417000000000002</v>
      </c>
      <c r="E106" s="92">
        <v>5.1417000000000002</v>
      </c>
    </row>
    <row r="107" spans="2:5">
      <c r="B107" s="91" t="s">
        <v>2019</v>
      </c>
      <c r="C107" s="92">
        <v>1003.5316</v>
      </c>
      <c r="D107" s="92">
        <v>5.3022000000000009</v>
      </c>
      <c r="E107" s="92">
        <v>5.3022000000000009</v>
      </c>
    </row>
    <row r="108" spans="2:5">
      <c r="C108" s="99"/>
      <c r="D108" s="96"/>
      <c r="E108" s="96"/>
    </row>
    <row r="109" spans="2:5" ht="15.75">
      <c r="B109" s="392" t="s">
        <v>2030</v>
      </c>
      <c r="C109" s="392"/>
      <c r="D109" s="392"/>
      <c r="E109" s="392"/>
    </row>
    <row r="110" spans="2:5" s="90" customFormat="1" ht="38.25">
      <c r="B110" s="87" t="s">
        <v>2006</v>
      </c>
      <c r="C110" s="88" t="s">
        <v>2007</v>
      </c>
      <c r="D110" s="89" t="s">
        <v>2008</v>
      </c>
      <c r="E110" s="89" t="s">
        <v>2009</v>
      </c>
    </row>
    <row r="111" spans="2:5">
      <c r="B111" s="91">
        <v>44622</v>
      </c>
      <c r="C111" s="92">
        <v>1008.0658</v>
      </c>
      <c r="D111" s="92">
        <v>0.35360000000000003</v>
      </c>
      <c r="E111" s="92">
        <v>0.35360000000000003</v>
      </c>
    </row>
    <row r="112" spans="2:5">
      <c r="B112" s="91">
        <v>44635</v>
      </c>
      <c r="C112" s="92">
        <v>1008.0658</v>
      </c>
      <c r="D112" s="92">
        <v>1.0831999999999999</v>
      </c>
      <c r="E112" s="92">
        <v>1.0831999999999999</v>
      </c>
    </row>
    <row r="113" spans="2:5">
      <c r="B113" s="91">
        <v>44642</v>
      </c>
      <c r="C113" s="92">
        <v>1008.0658</v>
      </c>
      <c r="D113" s="92">
        <v>1.0261</v>
      </c>
      <c r="E113" s="92">
        <v>1.0261</v>
      </c>
    </row>
    <row r="114" spans="2:5">
      <c r="B114" s="91">
        <v>44649</v>
      </c>
      <c r="C114" s="92">
        <v>1008.0658</v>
      </c>
      <c r="D114" s="92">
        <v>0.9083</v>
      </c>
      <c r="E114" s="92">
        <v>0.9083</v>
      </c>
    </row>
    <row r="115" spans="2:5">
      <c r="B115" s="91">
        <v>44656</v>
      </c>
      <c r="C115" s="92">
        <v>1008.0658</v>
      </c>
      <c r="D115" s="92">
        <v>1.2505999999999999</v>
      </c>
      <c r="E115" s="92">
        <v>1.2505999999999999</v>
      </c>
    </row>
    <row r="116" spans="2:5">
      <c r="B116" s="91">
        <v>44670</v>
      </c>
      <c r="C116" s="92">
        <v>1008.0658</v>
      </c>
      <c r="D116" s="92">
        <v>0.46260000000000001</v>
      </c>
      <c r="E116" s="92">
        <v>0.46260000000000001</v>
      </c>
    </row>
    <row r="117" spans="2:5">
      <c r="B117" s="91">
        <v>44677</v>
      </c>
      <c r="C117" s="92">
        <v>1008.0658</v>
      </c>
      <c r="D117" s="92">
        <v>1.2009000000000001</v>
      </c>
      <c r="E117" s="92">
        <v>1.2009000000000001</v>
      </c>
    </row>
    <row r="118" spans="2:5">
      <c r="B118" s="91">
        <v>44733</v>
      </c>
      <c r="C118" s="92">
        <v>1008.0658</v>
      </c>
      <c r="D118" s="92">
        <v>0.1273</v>
      </c>
      <c r="E118" s="92">
        <v>0.1273</v>
      </c>
    </row>
    <row r="119" spans="2:5">
      <c r="B119" s="91">
        <v>44740</v>
      </c>
      <c r="C119" s="92">
        <v>1008.0658</v>
      </c>
      <c r="D119" s="92">
        <v>1.3298000000000001</v>
      </c>
      <c r="E119" s="92">
        <v>1.3298000000000001</v>
      </c>
    </row>
    <row r="120" spans="2:5">
      <c r="B120" s="91">
        <v>44747</v>
      </c>
      <c r="C120" s="92">
        <v>1008.0658</v>
      </c>
      <c r="D120" s="92">
        <v>2.0366</v>
      </c>
      <c r="E120" s="92">
        <v>2.0366</v>
      </c>
    </row>
    <row r="121" spans="2:5">
      <c r="B121" s="91">
        <v>44754</v>
      </c>
      <c r="C121" s="92">
        <v>1008.0658</v>
      </c>
      <c r="D121" s="92">
        <v>1.1296999999999999</v>
      </c>
      <c r="E121" s="92">
        <v>1.1296999999999999</v>
      </c>
    </row>
    <row r="122" spans="2:5">
      <c r="B122" s="91">
        <v>44761</v>
      </c>
      <c r="C122" s="92">
        <v>1008.0658</v>
      </c>
      <c r="D122" s="92">
        <v>0.91500000000000004</v>
      </c>
      <c r="E122" s="92">
        <v>0.91500000000000004</v>
      </c>
    </row>
    <row r="123" spans="2:5">
      <c r="B123" s="91">
        <v>44768</v>
      </c>
      <c r="C123" s="92">
        <v>1008.0658</v>
      </c>
      <c r="D123" s="92">
        <v>0.65259999999999996</v>
      </c>
      <c r="E123" s="92">
        <v>0.65259999999999996</v>
      </c>
    </row>
    <row r="124" spans="2:5">
      <c r="B124" s="91">
        <v>44775</v>
      </c>
      <c r="C124" s="92">
        <v>1008.0658</v>
      </c>
      <c r="D124" s="92">
        <v>1.7770999999999999</v>
      </c>
      <c r="E124" s="92">
        <v>1.7770999999999999</v>
      </c>
    </row>
    <row r="125" spans="2:5">
      <c r="B125" s="91">
        <v>44783</v>
      </c>
      <c r="C125" s="92">
        <v>1008.0658</v>
      </c>
      <c r="D125" s="92">
        <v>0.56140000000000001</v>
      </c>
      <c r="E125" s="92">
        <v>0.56140000000000001</v>
      </c>
    </row>
    <row r="126" spans="2:5">
      <c r="B126" s="102">
        <v>44790</v>
      </c>
      <c r="C126" s="103">
        <v>1008.0658</v>
      </c>
      <c r="D126" s="103">
        <v>1.6129</v>
      </c>
      <c r="E126" s="103">
        <v>1.6129</v>
      </c>
    </row>
    <row r="127" spans="2:5">
      <c r="B127" s="91">
        <v>44796</v>
      </c>
      <c r="C127" s="92">
        <v>1008.0658</v>
      </c>
      <c r="D127" s="92">
        <v>0.50470000000000004</v>
      </c>
      <c r="E127" s="92">
        <v>0.50470000000000004</v>
      </c>
    </row>
    <row r="128" spans="2:5">
      <c r="B128" s="91">
        <v>44803</v>
      </c>
      <c r="C128" s="92">
        <v>1008.0658</v>
      </c>
      <c r="D128" s="92">
        <v>1.0727</v>
      </c>
      <c r="E128" s="92">
        <v>1.0727</v>
      </c>
    </row>
    <row r="129" spans="2:5">
      <c r="B129" s="93"/>
      <c r="C129" s="94"/>
      <c r="D129" s="94"/>
      <c r="E129" s="94"/>
    </row>
    <row r="130" spans="2:5" ht="15.75">
      <c r="B130" s="392" t="s">
        <v>2031</v>
      </c>
      <c r="C130" s="392"/>
      <c r="D130" s="392"/>
      <c r="E130" s="392"/>
    </row>
    <row r="131" spans="2:5" s="90" customFormat="1" ht="38.25">
      <c r="B131" s="87" t="s">
        <v>2006</v>
      </c>
      <c r="C131" s="88" t="s">
        <v>2007</v>
      </c>
      <c r="D131" s="89" t="s">
        <v>2008</v>
      </c>
      <c r="E131" s="89" t="s">
        <v>2009</v>
      </c>
    </row>
    <row r="132" spans="2:5">
      <c r="B132" s="91">
        <v>44622</v>
      </c>
      <c r="C132" s="92">
        <v>1008.0658</v>
      </c>
      <c r="D132" s="92">
        <v>0.42299999999999999</v>
      </c>
      <c r="E132" s="92">
        <v>0.42299999999999999</v>
      </c>
    </row>
    <row r="133" spans="2:5">
      <c r="B133" s="91">
        <v>44635</v>
      </c>
      <c r="C133" s="92">
        <v>1008.0658</v>
      </c>
      <c r="D133" s="92">
        <v>1.1754</v>
      </c>
      <c r="E133" s="92">
        <v>1.1754</v>
      </c>
    </row>
    <row r="134" spans="2:5">
      <c r="B134" s="91">
        <v>44642</v>
      </c>
      <c r="C134" s="92">
        <v>1008.0658</v>
      </c>
      <c r="D134" s="92">
        <v>1.0758000000000001</v>
      </c>
      <c r="E134" s="92">
        <v>1.0758000000000001</v>
      </c>
    </row>
    <row r="135" spans="2:5">
      <c r="B135" s="91">
        <v>44649</v>
      </c>
      <c r="C135" s="92">
        <v>1008.0659000000001</v>
      </c>
      <c r="D135" s="92">
        <v>0.99050000000000005</v>
      </c>
      <c r="E135" s="92">
        <v>0.99050000000000005</v>
      </c>
    </row>
    <row r="136" spans="2:5">
      <c r="B136" s="91">
        <v>44656</v>
      </c>
      <c r="C136" s="92">
        <v>1008.0658</v>
      </c>
      <c r="D136" s="92">
        <v>1.3008999999999999</v>
      </c>
      <c r="E136" s="92">
        <v>1.3008999999999999</v>
      </c>
    </row>
    <row r="137" spans="2:5">
      <c r="B137" s="91">
        <v>44670</v>
      </c>
      <c r="C137" s="92">
        <v>1008.0658</v>
      </c>
      <c r="D137" s="92">
        <v>0.56940000000000002</v>
      </c>
      <c r="E137" s="92">
        <v>0.56940000000000002</v>
      </c>
    </row>
    <row r="138" spans="2:5">
      <c r="B138" s="91">
        <v>44677</v>
      </c>
      <c r="C138" s="92">
        <v>1008.0658</v>
      </c>
      <c r="D138" s="92">
        <v>1.2585999999999999</v>
      </c>
      <c r="E138" s="92">
        <v>1.2585999999999999</v>
      </c>
    </row>
    <row r="139" spans="2:5">
      <c r="B139" s="91">
        <v>44733</v>
      </c>
      <c r="C139" s="92">
        <v>1008.0658</v>
      </c>
      <c r="D139" s="92">
        <v>0.61650000000000005</v>
      </c>
      <c r="E139" s="92">
        <v>0.61650000000000005</v>
      </c>
    </row>
    <row r="140" spans="2:5">
      <c r="B140" s="91">
        <v>44740</v>
      </c>
      <c r="C140" s="92">
        <v>1008.0658</v>
      </c>
      <c r="D140" s="92">
        <v>1.4085000000000001</v>
      </c>
      <c r="E140" s="92">
        <v>1.4085000000000001</v>
      </c>
    </row>
    <row r="141" spans="2:5">
      <c r="B141" s="91">
        <v>44747</v>
      </c>
      <c r="C141" s="92">
        <v>1008.0658</v>
      </c>
      <c r="D141" s="92">
        <v>2.0937000000000001</v>
      </c>
      <c r="E141" s="92">
        <v>2.0937000000000001</v>
      </c>
    </row>
    <row r="142" spans="2:5">
      <c r="B142" s="91">
        <v>44754</v>
      </c>
      <c r="C142" s="92">
        <v>1008.0658</v>
      </c>
      <c r="D142" s="92">
        <v>1.1875</v>
      </c>
      <c r="E142" s="92">
        <v>1.1875</v>
      </c>
    </row>
    <row r="143" spans="2:5">
      <c r="B143" s="91">
        <v>44761</v>
      </c>
      <c r="C143" s="92">
        <v>1008.0658</v>
      </c>
      <c r="D143" s="92">
        <v>0.97209999999999996</v>
      </c>
      <c r="E143" s="92">
        <v>0.97209999999999996</v>
      </c>
    </row>
    <row r="144" spans="2:5">
      <c r="B144" s="91">
        <v>44768</v>
      </c>
      <c r="C144" s="92">
        <v>1008.0658</v>
      </c>
      <c r="D144" s="92">
        <v>0.72299999999999998</v>
      </c>
      <c r="E144" s="92">
        <v>0.72299999999999998</v>
      </c>
    </row>
    <row r="145" spans="2:5">
      <c r="B145" s="91">
        <v>44775</v>
      </c>
      <c r="C145" s="92">
        <v>1008.0658</v>
      </c>
      <c r="D145" s="92">
        <v>1.8449</v>
      </c>
      <c r="E145" s="92">
        <v>1.8449</v>
      </c>
    </row>
    <row r="146" spans="2:5">
      <c r="B146" s="91">
        <v>44783</v>
      </c>
      <c r="C146" s="92">
        <v>1008.0658</v>
      </c>
      <c r="D146" s="92">
        <v>0.62680000000000002</v>
      </c>
      <c r="E146" s="92">
        <v>0.62680000000000002</v>
      </c>
    </row>
    <row r="147" spans="2:5">
      <c r="B147" s="91">
        <v>44790</v>
      </c>
      <c r="C147" s="92">
        <v>1008.0658</v>
      </c>
      <c r="D147" s="92">
        <v>1.6727000000000001</v>
      </c>
      <c r="E147" s="92">
        <v>1.6727000000000001</v>
      </c>
    </row>
    <row r="148" spans="2:5">
      <c r="B148" s="91">
        <v>44796</v>
      </c>
      <c r="C148" s="92">
        <v>1008.0658</v>
      </c>
      <c r="D148" s="92">
        <v>0.56610000000000005</v>
      </c>
      <c r="E148" s="92">
        <v>0.56610000000000005</v>
      </c>
    </row>
    <row r="149" spans="2:5">
      <c r="B149" s="91">
        <v>44803</v>
      </c>
      <c r="C149" s="92">
        <v>1008.0658</v>
      </c>
      <c r="D149" s="92">
        <v>1.1416999999999999</v>
      </c>
      <c r="E149" s="92">
        <v>1.1416999999999999</v>
      </c>
    </row>
    <row r="150" spans="2:5">
      <c r="B150" s="93"/>
      <c r="C150" s="94"/>
      <c r="D150" s="94"/>
      <c r="E150" s="94"/>
    </row>
    <row r="151" spans="2:5" ht="15.75">
      <c r="B151" s="392" t="s">
        <v>2032</v>
      </c>
      <c r="C151" s="392"/>
      <c r="D151" s="392"/>
      <c r="E151" s="392"/>
    </row>
    <row r="152" spans="2:5" s="90" customFormat="1" ht="38.25">
      <c r="B152" s="87" t="s">
        <v>2006</v>
      </c>
      <c r="C152" s="88" t="s">
        <v>2007</v>
      </c>
      <c r="D152" s="89" t="s">
        <v>2008</v>
      </c>
      <c r="E152" s="89" t="s">
        <v>2009</v>
      </c>
    </row>
    <row r="153" spans="2:5">
      <c r="B153" s="91">
        <v>44622</v>
      </c>
      <c r="C153" s="92">
        <v>10.3758</v>
      </c>
      <c r="D153" s="92">
        <v>4.7000000000000002E-3</v>
      </c>
      <c r="E153" s="92">
        <v>4.7000000000000002E-3</v>
      </c>
    </row>
    <row r="154" spans="2:5">
      <c r="B154" s="91">
        <v>44628</v>
      </c>
      <c r="C154" s="92">
        <v>10.3758</v>
      </c>
      <c r="D154" s="92">
        <v>1.6999999999999999E-3</v>
      </c>
      <c r="E154" s="92">
        <v>1.6999999999999999E-3</v>
      </c>
    </row>
    <row r="155" spans="2:5">
      <c r="B155" s="91">
        <v>44635</v>
      </c>
      <c r="C155" s="92">
        <v>10.3758</v>
      </c>
      <c r="D155" s="92">
        <v>9.9000000000000008E-3</v>
      </c>
      <c r="E155" s="92">
        <v>9.9000000000000008E-3</v>
      </c>
    </row>
    <row r="156" spans="2:5">
      <c r="B156" s="91">
        <v>44642</v>
      </c>
      <c r="C156" s="92">
        <v>10.3758</v>
      </c>
      <c r="D156" s="92">
        <v>9.1999999999999998E-3</v>
      </c>
      <c r="E156" s="92">
        <v>9.1999999999999998E-3</v>
      </c>
    </row>
    <row r="157" spans="2:5">
      <c r="B157" s="91">
        <v>44649</v>
      </c>
      <c r="C157" s="92">
        <v>10.3758</v>
      </c>
      <c r="D157" s="92">
        <v>1.21E-2</v>
      </c>
      <c r="E157" s="92">
        <v>1.21E-2</v>
      </c>
    </row>
    <row r="158" spans="2:5">
      <c r="B158" s="91">
        <v>44656</v>
      </c>
      <c r="C158" s="92">
        <v>10.3758</v>
      </c>
      <c r="D158" s="92">
        <v>1.03E-2</v>
      </c>
      <c r="E158" s="92">
        <v>1.03E-2</v>
      </c>
    </row>
    <row r="159" spans="2:5">
      <c r="B159" s="91">
        <v>44663</v>
      </c>
      <c r="C159" s="92">
        <v>10.3758</v>
      </c>
      <c r="D159" s="92">
        <v>6.9999999999999999E-4</v>
      </c>
      <c r="E159" s="92">
        <v>6.9999999999999999E-4</v>
      </c>
    </row>
    <row r="160" spans="2:5">
      <c r="B160" s="91">
        <v>44670</v>
      </c>
      <c r="C160" s="92">
        <v>10.3758</v>
      </c>
      <c r="D160" s="92">
        <v>7.7999999999999996E-3</v>
      </c>
      <c r="E160" s="92">
        <v>7.7999999999999996E-3</v>
      </c>
    </row>
    <row r="161" spans="2:5">
      <c r="B161" s="91">
        <v>44677</v>
      </c>
      <c r="C161" s="92">
        <v>10.3758</v>
      </c>
      <c r="D161" s="92">
        <v>8.3999999999999995E-3</v>
      </c>
      <c r="E161" s="92">
        <v>8.3999999999999995E-3</v>
      </c>
    </row>
    <row r="162" spans="2:5">
      <c r="B162" s="91">
        <v>44712</v>
      </c>
      <c r="C162" s="92">
        <v>10.3758</v>
      </c>
      <c r="D162" s="92">
        <v>6.4000000000000003E-3</v>
      </c>
      <c r="E162" s="92">
        <v>6.4000000000000003E-3</v>
      </c>
    </row>
    <row r="163" spans="2:5">
      <c r="B163" s="91">
        <v>44719</v>
      </c>
      <c r="C163" s="92">
        <v>10.3758</v>
      </c>
      <c r="D163" s="92">
        <v>2.8999999999999998E-3</v>
      </c>
      <c r="E163" s="92">
        <v>2.8999999999999998E-3</v>
      </c>
    </row>
    <row r="164" spans="2:5">
      <c r="B164" s="91">
        <v>44726</v>
      </c>
      <c r="C164" s="92">
        <v>10.3758</v>
      </c>
      <c r="D164" s="92">
        <v>1.34E-2</v>
      </c>
      <c r="E164" s="92">
        <v>1.34E-2</v>
      </c>
    </row>
    <row r="165" spans="2:5">
      <c r="B165" s="91">
        <v>44733</v>
      </c>
      <c r="C165" s="92">
        <v>10.3758</v>
      </c>
      <c r="D165" s="92">
        <v>5.8999999999999999E-3</v>
      </c>
      <c r="E165" s="92">
        <v>5.8999999999999999E-3</v>
      </c>
    </row>
    <row r="166" spans="2:5">
      <c r="B166" s="91">
        <v>44740</v>
      </c>
      <c r="C166" s="92">
        <v>10.3758</v>
      </c>
      <c r="D166" s="92">
        <v>1.0200000000000001E-2</v>
      </c>
      <c r="E166" s="92">
        <v>1.0200000000000001E-2</v>
      </c>
    </row>
    <row r="167" spans="2:5">
      <c r="B167" s="91">
        <v>44747</v>
      </c>
      <c r="C167" s="92">
        <v>10.3758</v>
      </c>
      <c r="D167" s="92">
        <v>1.47E-2</v>
      </c>
      <c r="E167" s="92">
        <v>1.47E-2</v>
      </c>
    </row>
    <row r="168" spans="2:5">
      <c r="B168" s="91">
        <v>44754</v>
      </c>
      <c r="C168" s="92">
        <v>10.3758</v>
      </c>
      <c r="D168" s="92">
        <v>9.1999999999999998E-3</v>
      </c>
      <c r="E168" s="92">
        <v>9.1999999999999998E-3</v>
      </c>
    </row>
    <row r="169" spans="2:5">
      <c r="B169" s="91">
        <v>44761</v>
      </c>
      <c r="C169" s="92">
        <v>10.3758</v>
      </c>
      <c r="D169" s="92">
        <v>7.1999999999999998E-3</v>
      </c>
      <c r="E169" s="92">
        <v>7.1999999999999998E-3</v>
      </c>
    </row>
    <row r="170" spans="2:5">
      <c r="B170" s="91">
        <v>44768</v>
      </c>
      <c r="C170" s="92">
        <v>10.3758</v>
      </c>
      <c r="D170" s="92">
        <v>5.1000000000000004E-3</v>
      </c>
      <c r="E170" s="92">
        <v>5.1000000000000004E-3</v>
      </c>
    </row>
    <row r="171" spans="2:5">
      <c r="B171" s="91">
        <v>44775</v>
      </c>
      <c r="C171" s="92">
        <v>10.3758</v>
      </c>
      <c r="D171" s="92">
        <v>1.29E-2</v>
      </c>
      <c r="E171" s="92">
        <v>1.29E-2</v>
      </c>
    </row>
    <row r="172" spans="2:5">
      <c r="B172" s="91">
        <v>44783</v>
      </c>
      <c r="C172" s="92">
        <v>10.3758</v>
      </c>
      <c r="D172" s="92">
        <v>6.7999999999999996E-3</v>
      </c>
      <c r="E172" s="92">
        <v>6.7999999999999996E-3</v>
      </c>
    </row>
    <row r="173" spans="2:5">
      <c r="B173" s="91">
        <v>44790</v>
      </c>
      <c r="C173" s="92">
        <v>10.3758</v>
      </c>
      <c r="D173" s="92">
        <v>1.0500000000000001E-2</v>
      </c>
      <c r="E173" s="92">
        <v>1.0500000000000001E-2</v>
      </c>
    </row>
    <row r="174" spans="2:5">
      <c r="B174" s="91">
        <v>44796</v>
      </c>
      <c r="C174" s="92">
        <v>10.3758</v>
      </c>
      <c r="D174" s="92">
        <v>8.3999999999999995E-3</v>
      </c>
      <c r="E174" s="92">
        <v>8.3999999999999995E-3</v>
      </c>
    </row>
    <row r="175" spans="2:5">
      <c r="B175" s="91">
        <v>44803</v>
      </c>
      <c r="C175" s="92">
        <v>10.3758</v>
      </c>
      <c r="D175" s="92">
        <v>8.8999999999999999E-3</v>
      </c>
      <c r="E175" s="92">
        <v>8.8999999999999999E-3</v>
      </c>
    </row>
    <row r="176" spans="2:5">
      <c r="B176" s="93"/>
      <c r="C176" s="94"/>
      <c r="D176" s="94"/>
      <c r="E176" s="94"/>
    </row>
    <row r="177" spans="2:5" ht="15.75">
      <c r="B177" s="392" t="s">
        <v>2033</v>
      </c>
      <c r="C177" s="392"/>
      <c r="D177" s="392"/>
      <c r="E177" s="392"/>
    </row>
    <row r="178" spans="2:5" s="90" customFormat="1" ht="38.25">
      <c r="B178" s="87" t="s">
        <v>2006</v>
      </c>
      <c r="C178" s="88" t="s">
        <v>2007</v>
      </c>
      <c r="D178" s="89" t="s">
        <v>2008</v>
      </c>
      <c r="E178" s="89" t="s">
        <v>2009</v>
      </c>
    </row>
    <row r="179" spans="2:5">
      <c r="B179" s="91">
        <v>44622</v>
      </c>
      <c r="C179" s="92">
        <v>10.4023</v>
      </c>
      <c r="D179" s="92">
        <v>6.4000000000000003E-3</v>
      </c>
      <c r="E179" s="92">
        <v>6.4000000000000003E-3</v>
      </c>
    </row>
    <row r="180" spans="2:5">
      <c r="B180" s="91">
        <v>44628</v>
      </c>
      <c r="C180" s="92">
        <v>10.4023</v>
      </c>
      <c r="D180" s="92">
        <v>2.8999999999999998E-3</v>
      </c>
      <c r="E180" s="92">
        <v>2.8999999999999998E-3</v>
      </c>
    </row>
    <row r="181" spans="2:5">
      <c r="B181" s="91">
        <v>44635</v>
      </c>
      <c r="C181" s="92">
        <v>10.4023</v>
      </c>
      <c r="D181" s="92">
        <v>1.1299999999999999E-2</v>
      </c>
      <c r="E181" s="92">
        <v>1.1299999999999999E-2</v>
      </c>
    </row>
    <row r="182" spans="2:5">
      <c r="B182" s="91">
        <v>44642</v>
      </c>
      <c r="C182" s="92">
        <v>10.4023</v>
      </c>
      <c r="D182" s="92">
        <v>9.4999999999999998E-3</v>
      </c>
      <c r="E182" s="92">
        <v>9.4999999999999998E-3</v>
      </c>
    </row>
    <row r="183" spans="2:5">
      <c r="B183" s="91">
        <v>44649</v>
      </c>
      <c r="C183" s="92">
        <v>10.4023</v>
      </c>
      <c r="D183" s="92">
        <v>1.26E-2</v>
      </c>
      <c r="E183" s="92">
        <v>1.26E-2</v>
      </c>
    </row>
    <row r="184" spans="2:5">
      <c r="B184" s="91">
        <v>44656</v>
      </c>
      <c r="C184" s="92">
        <v>10.4023</v>
      </c>
      <c r="D184" s="92">
        <v>1.18E-2</v>
      </c>
      <c r="E184" s="92">
        <v>1.18E-2</v>
      </c>
    </row>
    <row r="185" spans="2:5">
      <c r="B185" s="91">
        <v>44663</v>
      </c>
      <c r="C185" s="92">
        <v>10.4023</v>
      </c>
      <c r="D185" s="92">
        <v>2E-3</v>
      </c>
      <c r="E185" s="92">
        <v>2E-3</v>
      </c>
    </row>
    <row r="186" spans="2:5">
      <c r="B186" s="91">
        <v>44670</v>
      </c>
      <c r="C186" s="92">
        <v>10.4023</v>
      </c>
      <c r="D186" s="92">
        <v>9.4000000000000004E-3</v>
      </c>
      <c r="E186" s="92">
        <v>9.4000000000000004E-3</v>
      </c>
    </row>
    <row r="187" spans="2:5">
      <c r="B187" s="91">
        <v>44677</v>
      </c>
      <c r="C187" s="92">
        <v>10.4023</v>
      </c>
      <c r="D187" s="92">
        <v>0.01</v>
      </c>
      <c r="E187" s="92">
        <v>0.01</v>
      </c>
    </row>
    <row r="188" spans="2:5">
      <c r="B188" s="91">
        <v>44705</v>
      </c>
      <c r="C188" s="92">
        <v>10.4023</v>
      </c>
      <c r="D188" s="92">
        <v>3.8E-3</v>
      </c>
      <c r="E188" s="92">
        <v>3.8E-3</v>
      </c>
    </row>
    <row r="189" spans="2:5">
      <c r="B189" s="91">
        <v>44712</v>
      </c>
      <c r="C189" s="92">
        <v>10.4023</v>
      </c>
      <c r="D189" s="92">
        <v>1.04E-2</v>
      </c>
      <c r="E189" s="92">
        <v>1.04E-2</v>
      </c>
    </row>
    <row r="190" spans="2:5">
      <c r="B190" s="91">
        <v>44719</v>
      </c>
      <c r="C190" s="92">
        <v>10.4023</v>
      </c>
      <c r="D190" s="92">
        <v>4.3E-3</v>
      </c>
      <c r="E190" s="92">
        <v>4.3E-3</v>
      </c>
    </row>
    <row r="191" spans="2:5">
      <c r="B191" s="91">
        <v>44726</v>
      </c>
      <c r="C191" s="92">
        <v>10.4023</v>
      </c>
      <c r="D191" s="92">
        <v>1.4999999999999999E-2</v>
      </c>
      <c r="E191" s="92">
        <v>1.4999999999999999E-2</v>
      </c>
    </row>
    <row r="192" spans="2:5">
      <c r="B192" s="91">
        <v>44733</v>
      </c>
      <c r="C192" s="92">
        <v>10.4023</v>
      </c>
      <c r="D192" s="92">
        <v>7.4999999999999997E-3</v>
      </c>
      <c r="E192" s="92">
        <v>7.4999999999999997E-3</v>
      </c>
    </row>
    <row r="193" spans="1:256">
      <c r="B193" s="91">
        <v>44740</v>
      </c>
      <c r="C193" s="92">
        <v>10.4023</v>
      </c>
      <c r="D193" s="92">
        <v>1.18E-2</v>
      </c>
      <c r="E193" s="92">
        <v>1.18E-2</v>
      </c>
    </row>
    <row r="194" spans="1:256">
      <c r="B194" s="91">
        <v>44747</v>
      </c>
      <c r="C194" s="92">
        <v>10.4023</v>
      </c>
      <c r="D194" s="92">
        <v>1.6299999999999999E-2</v>
      </c>
      <c r="E194" s="92">
        <v>1.6299999999999999E-2</v>
      </c>
    </row>
    <row r="195" spans="1:256">
      <c r="B195" s="91">
        <v>44754</v>
      </c>
      <c r="C195" s="92">
        <v>10.4023</v>
      </c>
      <c r="D195" s="92">
        <v>1.0800000000000001E-2</v>
      </c>
      <c r="E195" s="92">
        <v>1.0800000000000001E-2</v>
      </c>
    </row>
    <row r="196" spans="1:256">
      <c r="B196" s="91">
        <v>44761</v>
      </c>
      <c r="C196" s="92">
        <v>10.4023</v>
      </c>
      <c r="D196" s="92">
        <v>8.6999999999999994E-3</v>
      </c>
      <c r="E196" s="92">
        <v>8.6999999999999994E-3</v>
      </c>
    </row>
    <row r="197" spans="1:256">
      <c r="B197" s="91">
        <v>44768</v>
      </c>
      <c r="C197" s="92">
        <v>10.4023</v>
      </c>
      <c r="D197" s="92">
        <v>6.7000000000000002E-3</v>
      </c>
      <c r="E197" s="92">
        <v>6.7000000000000002E-3</v>
      </c>
    </row>
    <row r="198" spans="1:256">
      <c r="B198" s="91">
        <v>44775</v>
      </c>
      <c r="C198" s="92">
        <v>10.4023</v>
      </c>
      <c r="D198" s="92">
        <v>1.4500000000000001E-2</v>
      </c>
      <c r="E198" s="92">
        <v>1.4500000000000001E-2</v>
      </c>
    </row>
    <row r="199" spans="1:256">
      <c r="B199" s="91">
        <v>44783</v>
      </c>
      <c r="C199" s="92">
        <v>10.4023</v>
      </c>
      <c r="D199" s="92">
        <v>9.9000000000000008E-3</v>
      </c>
      <c r="E199" s="92">
        <v>9.9000000000000008E-3</v>
      </c>
    </row>
    <row r="200" spans="1:256">
      <c r="B200" s="91">
        <v>44790</v>
      </c>
      <c r="C200" s="92">
        <v>10.4023</v>
      </c>
      <c r="D200" s="92">
        <v>1.21E-2</v>
      </c>
      <c r="E200" s="92">
        <v>1.21E-2</v>
      </c>
    </row>
    <row r="201" spans="1:256">
      <c r="B201" s="91">
        <v>44796</v>
      </c>
      <c r="C201" s="92">
        <v>10.4023</v>
      </c>
      <c r="D201" s="92">
        <v>9.7000000000000003E-3</v>
      </c>
      <c r="E201" s="92">
        <v>9.7000000000000003E-3</v>
      </c>
    </row>
    <row r="202" spans="1:256">
      <c r="B202" s="91">
        <v>44803</v>
      </c>
      <c r="C202" s="92">
        <v>10.4023</v>
      </c>
      <c r="D202" s="92">
        <v>1.0500000000000001E-2</v>
      </c>
      <c r="E202" s="92">
        <v>1.0500000000000001E-2</v>
      </c>
    </row>
    <row r="204" spans="1:256" ht="18.75">
      <c r="A204" s="104"/>
      <c r="B204" s="105" t="s">
        <v>2034</v>
      </c>
      <c r="C204" s="393" t="s">
        <v>2035</v>
      </c>
      <c r="D204" s="393"/>
      <c r="E204" s="393"/>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c r="CM204" s="104"/>
      <c r="CN204" s="104"/>
      <c r="CO204" s="104"/>
      <c r="CP204" s="104"/>
      <c r="CQ204" s="104"/>
      <c r="CR204" s="104"/>
      <c r="CS204" s="104"/>
      <c r="CT204" s="104"/>
      <c r="CU204" s="104"/>
      <c r="CV204" s="104"/>
      <c r="CW204" s="104"/>
      <c r="CX204" s="104"/>
      <c r="CY204" s="104"/>
      <c r="CZ204" s="104"/>
      <c r="DA204" s="104"/>
      <c r="DB204" s="104"/>
      <c r="DC204" s="104"/>
      <c r="DD204" s="104"/>
      <c r="DE204" s="104"/>
      <c r="DF204" s="104"/>
      <c r="DG204" s="104"/>
      <c r="DH204" s="104"/>
      <c r="DI204" s="104"/>
      <c r="DJ204" s="104"/>
      <c r="DK204" s="104"/>
      <c r="DL204" s="104"/>
      <c r="DM204" s="104"/>
      <c r="DN204" s="104"/>
      <c r="DO204" s="104"/>
      <c r="DP204" s="104"/>
      <c r="DQ204" s="104"/>
      <c r="DR204" s="104"/>
      <c r="DS204" s="104"/>
      <c r="DT204" s="104"/>
      <c r="DU204" s="104"/>
      <c r="DV204" s="104"/>
      <c r="DW204" s="104"/>
      <c r="DX204" s="104"/>
      <c r="DY204" s="104"/>
      <c r="DZ204" s="104"/>
      <c r="EA204" s="104"/>
      <c r="EB204" s="104"/>
      <c r="EC204" s="104"/>
      <c r="ED204" s="104"/>
      <c r="EE204" s="104"/>
      <c r="EF204" s="104"/>
      <c r="EG204" s="104"/>
      <c r="EH204" s="104"/>
      <c r="EI204" s="104"/>
      <c r="EJ204" s="104"/>
      <c r="EK204" s="104"/>
      <c r="EL204" s="104"/>
      <c r="EM204" s="104"/>
      <c r="EN204" s="104"/>
      <c r="EO204" s="104"/>
      <c r="EP204" s="104"/>
      <c r="EQ204" s="104"/>
      <c r="ER204" s="104"/>
      <c r="ES204" s="104"/>
      <c r="ET204" s="104"/>
      <c r="EU204" s="104"/>
      <c r="EV204" s="104"/>
      <c r="EW204" s="104"/>
      <c r="EX204" s="104"/>
      <c r="EY204" s="104"/>
      <c r="EZ204" s="104"/>
      <c r="FA204" s="104"/>
      <c r="FB204" s="104"/>
      <c r="FC204" s="104"/>
      <c r="FD204" s="104"/>
      <c r="FE204" s="104"/>
      <c r="FF204" s="104"/>
      <c r="FG204" s="104"/>
      <c r="FH204" s="104"/>
      <c r="FI204" s="104"/>
      <c r="FJ204" s="104"/>
      <c r="FK204" s="104"/>
      <c r="FL204" s="104"/>
      <c r="FM204" s="104"/>
      <c r="FN204" s="104"/>
      <c r="FO204" s="104"/>
      <c r="FP204" s="104"/>
      <c r="FQ204" s="104"/>
      <c r="FR204" s="104"/>
      <c r="FS204" s="104"/>
      <c r="FT204" s="104"/>
      <c r="FU204" s="104"/>
      <c r="FV204" s="104"/>
      <c r="FW204" s="104"/>
      <c r="FX204" s="104"/>
      <c r="FY204" s="104"/>
      <c r="FZ204" s="104"/>
      <c r="GA204" s="104"/>
      <c r="GB204" s="104"/>
      <c r="GC204" s="104"/>
      <c r="GD204" s="104"/>
      <c r="GE204" s="104"/>
      <c r="GF204" s="104"/>
      <c r="GG204" s="104"/>
      <c r="GH204" s="104"/>
      <c r="GI204" s="104"/>
      <c r="GJ204" s="104"/>
      <c r="GK204" s="104"/>
      <c r="GL204" s="104"/>
      <c r="GM204" s="104"/>
      <c r="GN204" s="104"/>
      <c r="GO204" s="104"/>
      <c r="GP204" s="104"/>
      <c r="GQ204" s="104"/>
      <c r="GR204" s="104"/>
      <c r="GS204" s="104"/>
      <c r="GT204" s="104"/>
      <c r="GU204" s="104"/>
      <c r="GV204" s="104"/>
      <c r="GW204" s="104"/>
      <c r="GX204" s="104"/>
      <c r="GY204" s="104"/>
      <c r="GZ204" s="104"/>
      <c r="HA204" s="104"/>
      <c r="HB204" s="104"/>
      <c r="HC204" s="104"/>
      <c r="HD204" s="104"/>
      <c r="HE204" s="104"/>
      <c r="HF204" s="104"/>
      <c r="HG204" s="104"/>
      <c r="HH204" s="104"/>
      <c r="HI204" s="104"/>
      <c r="HJ204" s="104"/>
      <c r="HK204" s="104"/>
      <c r="HL204" s="104"/>
      <c r="HM204" s="104"/>
      <c r="HN204" s="104"/>
      <c r="HO204" s="104"/>
      <c r="HP204" s="104"/>
      <c r="HQ204" s="104"/>
      <c r="HR204" s="104"/>
      <c r="HS204" s="104"/>
      <c r="HT204" s="104"/>
      <c r="HU204" s="104"/>
      <c r="HV204" s="104"/>
      <c r="HW204" s="104"/>
      <c r="HX204" s="104"/>
      <c r="HY204" s="104"/>
      <c r="HZ204" s="104"/>
      <c r="IA204" s="104"/>
      <c r="IB204" s="104"/>
      <c r="IC204" s="104"/>
      <c r="ID204" s="104"/>
      <c r="IE204" s="104"/>
      <c r="IF204" s="104"/>
      <c r="IG204" s="104"/>
      <c r="IH204" s="104"/>
      <c r="II204" s="104"/>
      <c r="IJ204" s="104"/>
      <c r="IK204" s="104"/>
      <c r="IL204" s="104"/>
      <c r="IM204" s="104"/>
      <c r="IN204" s="104"/>
      <c r="IO204" s="104"/>
      <c r="IP204" s="104"/>
      <c r="IQ204" s="104"/>
      <c r="IR204" s="104"/>
      <c r="IS204" s="104"/>
      <c r="IT204" s="104"/>
      <c r="IU204" s="104"/>
      <c r="IV204" s="104"/>
    </row>
  </sheetData>
  <mergeCells count="17">
    <mergeCell ref="B100:E100"/>
    <mergeCell ref="B1:E1"/>
    <mergeCell ref="B10:E10"/>
    <mergeCell ref="B19:E19"/>
    <mergeCell ref="B28:E28"/>
    <mergeCell ref="B37:E37"/>
    <mergeCell ref="B46:E46"/>
    <mergeCell ref="B55:E55"/>
    <mergeCell ref="B64:E64"/>
    <mergeCell ref="B73:E73"/>
    <mergeCell ref="B82:E82"/>
    <mergeCell ref="B91:E91"/>
    <mergeCell ref="B109:E109"/>
    <mergeCell ref="B130:E130"/>
    <mergeCell ref="B151:E151"/>
    <mergeCell ref="B177:E177"/>
    <mergeCell ref="C204:E204"/>
  </mergeCells>
  <hyperlinks>
    <hyperlink ref="A1" location="Index!A1" display="Index" xr:uid="{7D949300-FA89-4413-8D1F-584B292C3998}"/>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639EB-0F6F-4EBB-ABAA-783E5B1C6FD7}">
  <sheetPr>
    <pageSetUpPr fitToPage="1"/>
  </sheetPr>
  <dimension ref="A1:E51"/>
  <sheetViews>
    <sheetView workbookViewId="0">
      <selection sqref="A1:E1"/>
    </sheetView>
  </sheetViews>
  <sheetFormatPr defaultRowHeight="15"/>
  <cols>
    <col min="1" max="1" width="9.5703125" style="204" customWidth="1"/>
    <col min="2" max="2" width="59.28515625" style="204" bestFit="1" customWidth="1"/>
    <col min="3" max="3" width="16.140625" style="219" bestFit="1" customWidth="1"/>
    <col min="4" max="4" width="70.28515625" style="204" customWidth="1"/>
    <col min="5" max="5" width="15.7109375" style="204" customWidth="1"/>
    <col min="6" max="16384" width="9.140625" style="204"/>
  </cols>
  <sheetData>
    <row r="1" spans="1:5" ht="18.75">
      <c r="A1" s="395" t="s">
        <v>3144</v>
      </c>
      <c r="B1" s="395"/>
      <c r="C1" s="395"/>
      <c r="D1" s="395"/>
      <c r="E1" s="395"/>
    </row>
    <row r="2" spans="1:5">
      <c r="C2" s="205"/>
    </row>
    <row r="3" spans="1:5" s="207" customFormat="1" ht="30">
      <c r="A3" s="206" t="s">
        <v>3145</v>
      </c>
      <c r="B3" s="206" t="s">
        <v>3146</v>
      </c>
      <c r="C3" s="206" t="s">
        <v>3147</v>
      </c>
      <c r="D3" s="206" t="s">
        <v>3148</v>
      </c>
      <c r="E3" s="206" t="s">
        <v>3149</v>
      </c>
    </row>
    <row r="4" spans="1:5">
      <c r="A4" s="208" t="s">
        <v>3150</v>
      </c>
      <c r="B4" s="209" t="s">
        <v>35</v>
      </c>
      <c r="C4" s="210" t="s">
        <v>3151</v>
      </c>
      <c r="D4" s="211" t="s">
        <v>3152</v>
      </c>
      <c r="E4" s="209" t="s">
        <v>3153</v>
      </c>
    </row>
    <row r="5" spans="1:5" s="224" customFormat="1">
      <c r="A5" s="220">
        <f>+A4+1</f>
        <v>2</v>
      </c>
      <c r="B5" s="221" t="s">
        <v>37</v>
      </c>
      <c r="C5" s="222" t="s">
        <v>3154</v>
      </c>
      <c r="D5" s="223" t="s">
        <v>3155</v>
      </c>
      <c r="E5" s="221" t="s">
        <v>3156</v>
      </c>
    </row>
    <row r="6" spans="1:5" s="224" customFormat="1">
      <c r="A6" s="220">
        <f t="shared" ref="A6:A50" si="0">+A5+1</f>
        <v>3</v>
      </c>
      <c r="B6" s="221" t="s">
        <v>39</v>
      </c>
      <c r="C6" s="222" t="s">
        <v>3157</v>
      </c>
      <c r="D6" s="221" t="s">
        <v>3158</v>
      </c>
      <c r="E6" s="221" t="s">
        <v>3159</v>
      </c>
    </row>
    <row r="7" spans="1:5" s="224" customFormat="1">
      <c r="A7" s="220">
        <f t="shared" si="0"/>
        <v>4</v>
      </c>
      <c r="B7" s="221" t="s">
        <v>6</v>
      </c>
      <c r="C7" s="222" t="s">
        <v>3160</v>
      </c>
      <c r="D7" s="221" t="s">
        <v>3161</v>
      </c>
      <c r="E7" s="221" t="s">
        <v>3162</v>
      </c>
    </row>
    <row r="8" spans="1:5" s="224" customFormat="1">
      <c r="A8" s="220">
        <f t="shared" si="0"/>
        <v>5</v>
      </c>
      <c r="B8" s="221" t="s">
        <v>41</v>
      </c>
      <c r="C8" s="222" t="s">
        <v>3157</v>
      </c>
      <c r="D8" s="223" t="s">
        <v>3163</v>
      </c>
      <c r="E8" s="221" t="s">
        <v>3159</v>
      </c>
    </row>
    <row r="9" spans="1:5" s="224" customFormat="1">
      <c r="A9" s="220">
        <f t="shared" si="0"/>
        <v>6</v>
      </c>
      <c r="B9" s="221" t="s">
        <v>8</v>
      </c>
      <c r="C9" s="222" t="s">
        <v>3160</v>
      </c>
      <c r="D9" s="223" t="s">
        <v>3164</v>
      </c>
      <c r="E9" s="221" t="s">
        <v>3162</v>
      </c>
    </row>
    <row r="10" spans="1:5" s="224" customFormat="1">
      <c r="A10" s="220">
        <f t="shared" si="0"/>
        <v>7</v>
      </c>
      <c r="B10" s="221" t="s">
        <v>43</v>
      </c>
      <c r="C10" s="222" t="s">
        <v>3157</v>
      </c>
      <c r="D10" s="223" t="s">
        <v>3165</v>
      </c>
      <c r="E10" s="221" t="s">
        <v>3159</v>
      </c>
    </row>
    <row r="11" spans="1:5" s="224" customFormat="1">
      <c r="A11" s="220">
        <f t="shared" si="0"/>
        <v>8</v>
      </c>
      <c r="B11" s="221" t="s">
        <v>45</v>
      </c>
      <c r="C11" s="222" t="s">
        <v>3157</v>
      </c>
      <c r="D11" s="223" t="s">
        <v>3163</v>
      </c>
      <c r="E11" s="221" t="s">
        <v>3159</v>
      </c>
    </row>
    <row r="12" spans="1:5" s="224" customFormat="1">
      <c r="A12" s="220">
        <f t="shared" si="0"/>
        <v>9</v>
      </c>
      <c r="B12" s="221" t="s">
        <v>10</v>
      </c>
      <c r="C12" s="222" t="s">
        <v>3160</v>
      </c>
      <c r="D12" s="223" t="s">
        <v>3166</v>
      </c>
      <c r="E12" s="221" t="s">
        <v>3162</v>
      </c>
    </row>
    <row r="13" spans="1:5" s="224" customFormat="1">
      <c r="A13" s="220">
        <f t="shared" si="0"/>
        <v>10</v>
      </c>
      <c r="B13" s="221" t="s">
        <v>47</v>
      </c>
      <c r="C13" s="222" t="s">
        <v>3157</v>
      </c>
      <c r="D13" s="223" t="s">
        <v>3163</v>
      </c>
      <c r="E13" s="221" t="s">
        <v>3159</v>
      </c>
    </row>
    <row r="14" spans="1:5" s="224" customFormat="1">
      <c r="A14" s="220">
        <f t="shared" si="0"/>
        <v>11</v>
      </c>
      <c r="B14" s="221" t="s">
        <v>49</v>
      </c>
      <c r="C14" s="222" t="s">
        <v>3162</v>
      </c>
      <c r="D14" s="221" t="s">
        <v>3167</v>
      </c>
      <c r="E14" s="221" t="s">
        <v>3168</v>
      </c>
    </row>
    <row r="15" spans="1:5" s="224" customFormat="1">
      <c r="A15" s="220">
        <f t="shared" si="0"/>
        <v>12</v>
      </c>
      <c r="B15" s="221" t="s">
        <v>51</v>
      </c>
      <c r="C15" s="222" t="s">
        <v>3157</v>
      </c>
      <c r="D15" s="225" t="s">
        <v>3169</v>
      </c>
      <c r="E15" s="221" t="s">
        <v>3159</v>
      </c>
    </row>
    <row r="16" spans="1:5" s="224" customFormat="1">
      <c r="A16" s="220">
        <f t="shared" si="0"/>
        <v>13</v>
      </c>
      <c r="B16" s="221" t="s">
        <v>53</v>
      </c>
      <c r="C16" s="222" t="s">
        <v>3157</v>
      </c>
      <c r="D16" s="223" t="s">
        <v>3163</v>
      </c>
      <c r="E16" s="221" t="s">
        <v>3159</v>
      </c>
    </row>
    <row r="17" spans="1:5" s="224" customFormat="1">
      <c r="A17" s="220">
        <f t="shared" si="0"/>
        <v>14</v>
      </c>
      <c r="B17" s="221" t="s">
        <v>12</v>
      </c>
      <c r="C17" s="222" t="s">
        <v>3160</v>
      </c>
      <c r="D17" s="223" t="s">
        <v>3170</v>
      </c>
      <c r="E17" s="221" t="s">
        <v>3162</v>
      </c>
    </row>
    <row r="18" spans="1:5" s="224" customFormat="1">
      <c r="A18" s="220">
        <f t="shared" si="0"/>
        <v>15</v>
      </c>
      <c r="B18" s="221" t="s">
        <v>55</v>
      </c>
      <c r="C18" s="222" t="s">
        <v>3157</v>
      </c>
      <c r="D18" s="223" t="s">
        <v>3163</v>
      </c>
      <c r="E18" s="221" t="s">
        <v>3159</v>
      </c>
    </row>
    <row r="19" spans="1:5" s="224" customFormat="1">
      <c r="A19" s="220">
        <f t="shared" si="0"/>
        <v>16</v>
      </c>
      <c r="B19" s="221" t="s">
        <v>14</v>
      </c>
      <c r="C19" s="222" t="s">
        <v>3160</v>
      </c>
      <c r="D19" s="221" t="s">
        <v>3171</v>
      </c>
      <c r="E19" s="221" t="s">
        <v>3162</v>
      </c>
    </row>
    <row r="20" spans="1:5">
      <c r="A20" s="208">
        <f t="shared" si="0"/>
        <v>17</v>
      </c>
      <c r="B20" s="209" t="s">
        <v>57</v>
      </c>
      <c r="C20" s="210" t="s">
        <v>3157</v>
      </c>
      <c r="D20" s="212" t="s">
        <v>3172</v>
      </c>
      <c r="E20" s="209" t="s">
        <v>3157</v>
      </c>
    </row>
    <row r="21" spans="1:5">
      <c r="A21" s="208">
        <f t="shared" si="0"/>
        <v>18</v>
      </c>
      <c r="B21" s="209" t="s">
        <v>16</v>
      </c>
      <c r="C21" s="210" t="s">
        <v>3162</v>
      </c>
      <c r="D21" s="212" t="s">
        <v>3173</v>
      </c>
      <c r="E21" s="209" t="s">
        <v>3162</v>
      </c>
    </row>
    <row r="22" spans="1:5">
      <c r="A22" s="208">
        <f t="shared" si="0"/>
        <v>19</v>
      </c>
      <c r="B22" s="209" t="s">
        <v>77</v>
      </c>
      <c r="C22" s="210" t="s">
        <v>3157</v>
      </c>
      <c r="D22" s="212" t="s">
        <v>3174</v>
      </c>
      <c r="E22" s="209" t="s">
        <v>3159</v>
      </c>
    </row>
    <row r="23" spans="1:5">
      <c r="A23" s="208">
        <f t="shared" si="0"/>
        <v>20</v>
      </c>
      <c r="B23" s="209" t="s">
        <v>93</v>
      </c>
      <c r="C23" s="210" t="s">
        <v>3157</v>
      </c>
      <c r="D23" s="212" t="s">
        <v>3175</v>
      </c>
      <c r="E23" s="209" t="s">
        <v>3157</v>
      </c>
    </row>
    <row r="24" spans="1:5">
      <c r="A24" s="208">
        <f t="shared" si="0"/>
        <v>21</v>
      </c>
      <c r="B24" s="209" t="s">
        <v>59</v>
      </c>
      <c r="C24" s="210" t="s">
        <v>3157</v>
      </c>
      <c r="D24" s="209" t="s">
        <v>3176</v>
      </c>
      <c r="E24" s="209" t="s">
        <v>3159</v>
      </c>
    </row>
    <row r="25" spans="1:5">
      <c r="A25" s="208">
        <f t="shared" si="0"/>
        <v>22</v>
      </c>
      <c r="B25" s="209" t="s">
        <v>61</v>
      </c>
      <c r="C25" s="210" t="s">
        <v>3157</v>
      </c>
      <c r="D25" s="212" t="s">
        <v>3177</v>
      </c>
      <c r="E25" s="209" t="s">
        <v>3159</v>
      </c>
    </row>
    <row r="26" spans="1:5">
      <c r="A26" s="208">
        <f t="shared" si="0"/>
        <v>23</v>
      </c>
      <c r="B26" s="209" t="s">
        <v>63</v>
      </c>
      <c r="C26" s="210" t="s">
        <v>3157</v>
      </c>
      <c r="D26" s="212" t="s">
        <v>3163</v>
      </c>
      <c r="E26" s="209" t="s">
        <v>3159</v>
      </c>
    </row>
    <row r="27" spans="1:5">
      <c r="A27" s="208">
        <f t="shared" si="0"/>
        <v>24</v>
      </c>
      <c r="B27" s="209" t="s">
        <v>65</v>
      </c>
      <c r="C27" s="210" t="s">
        <v>3157</v>
      </c>
      <c r="D27" s="213" t="s">
        <v>3178</v>
      </c>
      <c r="E27" s="209" t="s">
        <v>3157</v>
      </c>
    </row>
    <row r="28" spans="1:5">
      <c r="A28" s="208">
        <f t="shared" si="0"/>
        <v>25</v>
      </c>
      <c r="B28" s="209" t="s">
        <v>67</v>
      </c>
      <c r="C28" s="210" t="s">
        <v>3157</v>
      </c>
      <c r="D28" s="211" t="s">
        <v>3179</v>
      </c>
      <c r="E28" s="209" t="s">
        <v>3159</v>
      </c>
    </row>
    <row r="29" spans="1:5">
      <c r="A29" s="208">
        <f t="shared" si="0"/>
        <v>26</v>
      </c>
      <c r="B29" s="209" t="s">
        <v>69</v>
      </c>
      <c r="C29" s="210" t="s">
        <v>3157</v>
      </c>
      <c r="D29" s="212" t="s">
        <v>3180</v>
      </c>
      <c r="E29" s="209" t="s">
        <v>3159</v>
      </c>
    </row>
    <row r="30" spans="1:5">
      <c r="A30" s="208">
        <f t="shared" si="0"/>
        <v>27</v>
      </c>
      <c r="B30" s="209" t="s">
        <v>99</v>
      </c>
      <c r="C30" s="210" t="s">
        <v>3160</v>
      </c>
      <c r="D30" s="212" t="s">
        <v>3181</v>
      </c>
      <c r="E30" s="209" t="s">
        <v>3160</v>
      </c>
    </row>
    <row r="31" spans="1:5" ht="15" customHeight="1">
      <c r="A31" s="208">
        <f t="shared" si="0"/>
        <v>28</v>
      </c>
      <c r="B31" s="209" t="s">
        <v>18</v>
      </c>
      <c r="C31" s="210" t="s">
        <v>3162</v>
      </c>
      <c r="D31" s="212" t="s">
        <v>3182</v>
      </c>
      <c r="E31" s="209" t="s">
        <v>3154</v>
      </c>
    </row>
    <row r="32" spans="1:5">
      <c r="A32" s="208">
        <f t="shared" si="0"/>
        <v>29</v>
      </c>
      <c r="B32" s="209" t="s">
        <v>71</v>
      </c>
      <c r="C32" s="210" t="s">
        <v>3157</v>
      </c>
      <c r="D32" s="212" t="s">
        <v>3183</v>
      </c>
      <c r="E32" s="209" t="s">
        <v>3159</v>
      </c>
    </row>
    <row r="33" spans="1:5">
      <c r="A33" s="208">
        <f t="shared" si="0"/>
        <v>30</v>
      </c>
      <c r="B33" s="209" t="s">
        <v>20</v>
      </c>
      <c r="C33" s="210" t="s">
        <v>3162</v>
      </c>
      <c r="D33" s="212" t="s">
        <v>3184</v>
      </c>
      <c r="E33" s="209" t="s">
        <v>3162</v>
      </c>
    </row>
    <row r="34" spans="1:5" s="215" customFormat="1" ht="45">
      <c r="A34" s="208">
        <f t="shared" si="0"/>
        <v>31</v>
      </c>
      <c r="B34" s="214" t="s">
        <v>73</v>
      </c>
      <c r="C34" s="210" t="s">
        <v>3157</v>
      </c>
      <c r="D34" s="214" t="s">
        <v>3185</v>
      </c>
      <c r="E34" s="210" t="s">
        <v>3157</v>
      </c>
    </row>
    <row r="35" spans="1:5">
      <c r="A35" s="208">
        <f t="shared" si="0"/>
        <v>32</v>
      </c>
      <c r="B35" s="209" t="s">
        <v>75</v>
      </c>
      <c r="C35" s="210" t="s">
        <v>3157</v>
      </c>
      <c r="D35" s="212" t="s">
        <v>3174</v>
      </c>
      <c r="E35" s="209" t="s">
        <v>3159</v>
      </c>
    </row>
    <row r="36" spans="1:5">
      <c r="A36" s="208">
        <f t="shared" si="0"/>
        <v>33</v>
      </c>
      <c r="B36" s="212" t="s">
        <v>79</v>
      </c>
      <c r="C36" s="210" t="s">
        <v>3157</v>
      </c>
      <c r="D36" s="209" t="s">
        <v>3186</v>
      </c>
      <c r="E36" s="209" t="s">
        <v>3159</v>
      </c>
    </row>
    <row r="37" spans="1:5">
      <c r="A37" s="208">
        <f t="shared" si="0"/>
        <v>34</v>
      </c>
      <c r="B37" s="212" t="s">
        <v>81</v>
      </c>
      <c r="C37" s="210" t="s">
        <v>3157</v>
      </c>
      <c r="D37" s="209" t="s">
        <v>3186</v>
      </c>
      <c r="E37" s="209" t="s">
        <v>3159</v>
      </c>
    </row>
    <row r="38" spans="1:5">
      <c r="A38" s="208">
        <f t="shared" si="0"/>
        <v>35</v>
      </c>
      <c r="B38" s="209" t="s">
        <v>83</v>
      </c>
      <c r="C38" s="210" t="s">
        <v>3157</v>
      </c>
      <c r="D38" s="209" t="s">
        <v>3187</v>
      </c>
      <c r="E38" s="209" t="s">
        <v>3159</v>
      </c>
    </row>
    <row r="39" spans="1:5">
      <c r="A39" s="208">
        <f t="shared" si="0"/>
        <v>36</v>
      </c>
      <c r="B39" s="212" t="s">
        <v>1951</v>
      </c>
      <c r="C39" s="210" t="s">
        <v>3162</v>
      </c>
      <c r="D39" s="209" t="s">
        <v>3188</v>
      </c>
      <c r="E39" s="209" t="s">
        <v>3168</v>
      </c>
    </row>
    <row r="40" spans="1:5">
      <c r="A40" s="208">
        <f t="shared" si="0"/>
        <v>37</v>
      </c>
      <c r="B40" s="209" t="s">
        <v>24</v>
      </c>
      <c r="C40" s="210" t="s">
        <v>3151</v>
      </c>
      <c r="D40" s="212" t="s">
        <v>3189</v>
      </c>
      <c r="E40" s="209" t="s">
        <v>3151</v>
      </c>
    </row>
    <row r="41" spans="1:5">
      <c r="A41" s="208">
        <f t="shared" si="0"/>
        <v>38</v>
      </c>
      <c r="B41" s="209" t="s">
        <v>85</v>
      </c>
      <c r="C41" s="210" t="s">
        <v>3157</v>
      </c>
      <c r="D41" s="213" t="s">
        <v>3190</v>
      </c>
      <c r="E41" s="209" t="s">
        <v>3157</v>
      </c>
    </row>
    <row r="42" spans="1:5">
      <c r="A42" s="208">
        <f t="shared" si="0"/>
        <v>39</v>
      </c>
      <c r="B42" s="209" t="s">
        <v>87</v>
      </c>
      <c r="C42" s="210" t="s">
        <v>3157</v>
      </c>
      <c r="D42" s="209" t="s">
        <v>3191</v>
      </c>
      <c r="E42" s="209" t="s">
        <v>3159</v>
      </c>
    </row>
    <row r="43" spans="1:5">
      <c r="A43" s="208">
        <f t="shared" si="0"/>
        <v>40</v>
      </c>
      <c r="B43" s="209" t="s">
        <v>26</v>
      </c>
      <c r="C43" s="210" t="s">
        <v>3154</v>
      </c>
      <c r="D43" s="212" t="s">
        <v>3192</v>
      </c>
      <c r="E43" s="209" t="s">
        <v>3154</v>
      </c>
    </row>
    <row r="44" spans="1:5">
      <c r="A44" s="208">
        <f t="shared" si="0"/>
        <v>41</v>
      </c>
      <c r="B44" s="209" t="s">
        <v>89</v>
      </c>
      <c r="C44" s="210" t="s">
        <v>3157</v>
      </c>
      <c r="D44" s="216" t="s">
        <v>3193</v>
      </c>
      <c r="E44" s="209" t="s">
        <v>3157</v>
      </c>
    </row>
    <row r="45" spans="1:5">
      <c r="A45" s="208">
        <f t="shared" si="0"/>
        <v>42</v>
      </c>
      <c r="B45" s="209" t="s">
        <v>91</v>
      </c>
      <c r="C45" s="210" t="s">
        <v>3157</v>
      </c>
      <c r="D45" s="212" t="s">
        <v>3163</v>
      </c>
      <c r="E45" s="209" t="s">
        <v>3159</v>
      </c>
    </row>
    <row r="46" spans="1:5">
      <c r="A46" s="208">
        <f t="shared" si="0"/>
        <v>43</v>
      </c>
      <c r="B46" s="209" t="s">
        <v>28</v>
      </c>
      <c r="C46" s="210" t="s">
        <v>3160</v>
      </c>
      <c r="D46" s="212" t="s">
        <v>3194</v>
      </c>
      <c r="E46" s="209" t="s">
        <v>3162</v>
      </c>
    </row>
    <row r="47" spans="1:5">
      <c r="A47" s="208">
        <f t="shared" si="0"/>
        <v>44</v>
      </c>
      <c r="B47" s="209" t="s">
        <v>95</v>
      </c>
      <c r="C47" s="210" t="s">
        <v>3157</v>
      </c>
      <c r="D47" s="212" t="s">
        <v>3195</v>
      </c>
      <c r="E47" s="209" t="s">
        <v>3159</v>
      </c>
    </row>
    <row r="48" spans="1:5">
      <c r="A48" s="208">
        <f t="shared" si="0"/>
        <v>45</v>
      </c>
      <c r="B48" s="209" t="s">
        <v>30</v>
      </c>
      <c r="C48" s="210" t="s">
        <v>3160</v>
      </c>
      <c r="D48" s="212" t="s">
        <v>3196</v>
      </c>
      <c r="E48" s="209" t="s">
        <v>3160</v>
      </c>
    </row>
    <row r="49" spans="1:5">
      <c r="A49" s="208">
        <f t="shared" si="0"/>
        <v>46</v>
      </c>
      <c r="B49" s="209" t="s">
        <v>32</v>
      </c>
      <c r="C49" s="210" t="s">
        <v>3160</v>
      </c>
      <c r="D49" s="212" t="s">
        <v>3197</v>
      </c>
      <c r="E49" s="209" t="s">
        <v>3162</v>
      </c>
    </row>
    <row r="50" spans="1:5">
      <c r="A50" s="208">
        <f t="shared" si="0"/>
        <v>47</v>
      </c>
      <c r="B50" s="209" t="s">
        <v>97</v>
      </c>
      <c r="C50" s="210" t="s">
        <v>3157</v>
      </c>
      <c r="D50" s="212" t="s">
        <v>3163</v>
      </c>
      <c r="E50" s="209" t="s">
        <v>3159</v>
      </c>
    </row>
    <row r="51" spans="1:5" s="217" customFormat="1">
      <c r="C51" s="218"/>
    </row>
  </sheetData>
  <mergeCells count="1">
    <mergeCell ref="A1:E1"/>
  </mergeCells>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6816-C293-4AB6-8C32-F1CDB2005C64}">
  <dimension ref="A1:L1511"/>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140625" style="16" bestFit="1" customWidth="1"/>
    <col min="6" max="6" width="12.140625" style="18" bestFit="1" customWidth="1"/>
    <col min="7" max="7" width="18.140625" style="18" bestFit="1" customWidth="1"/>
    <col min="8" max="8" width="9.140625" style="18" bestFit="1" customWidth="1"/>
    <col min="9" max="9" width="1.7109375" style="16" bestFit="1" customWidth="1"/>
    <col min="10" max="256" width="9.140625" style="16"/>
    <col min="257" max="257" width="5.42578125" style="16" bestFit="1" customWidth="1"/>
    <col min="258" max="258" width="82" style="16" bestFit="1" customWidth="1"/>
    <col min="259" max="259" width="13.140625" style="16" bestFit="1" customWidth="1"/>
    <col min="260" max="260" width="43" style="16" bestFit="1" customWidth="1"/>
    <col min="261" max="261" width="14.140625" style="16" bestFit="1" customWidth="1"/>
    <col min="262" max="262" width="12.140625" style="16" bestFit="1" customWidth="1"/>
    <col min="263" max="263" width="18.140625" style="16" bestFit="1" customWidth="1"/>
    <col min="264" max="264" width="9.140625" style="16" bestFit="1"/>
    <col min="265" max="265" width="1.7109375" style="16" bestFit="1" customWidth="1"/>
    <col min="266" max="512" width="9.140625" style="16"/>
    <col min="513" max="513" width="5.42578125" style="16" bestFit="1" customWidth="1"/>
    <col min="514" max="514" width="82" style="16" bestFit="1" customWidth="1"/>
    <col min="515" max="515" width="13.140625" style="16" bestFit="1" customWidth="1"/>
    <col min="516" max="516" width="43" style="16" bestFit="1" customWidth="1"/>
    <col min="517" max="517" width="14.140625" style="16" bestFit="1" customWidth="1"/>
    <col min="518" max="518" width="12.140625" style="16" bestFit="1" customWidth="1"/>
    <col min="519" max="519" width="18.140625" style="16" bestFit="1" customWidth="1"/>
    <col min="520" max="520" width="9.140625" style="16" bestFit="1"/>
    <col min="521" max="521" width="1.7109375" style="16" bestFit="1" customWidth="1"/>
    <col min="522" max="768" width="9.140625" style="16"/>
    <col min="769" max="769" width="5.42578125" style="16" bestFit="1" customWidth="1"/>
    <col min="770" max="770" width="82" style="16" bestFit="1" customWidth="1"/>
    <col min="771" max="771" width="13.140625" style="16" bestFit="1" customWidth="1"/>
    <col min="772" max="772" width="43" style="16" bestFit="1" customWidth="1"/>
    <col min="773" max="773" width="14.140625" style="16" bestFit="1" customWidth="1"/>
    <col min="774" max="774" width="12.140625" style="16" bestFit="1" customWidth="1"/>
    <col min="775" max="775" width="18.140625" style="16" bestFit="1" customWidth="1"/>
    <col min="776" max="776" width="9.140625" style="16" bestFit="1"/>
    <col min="777" max="777" width="1.7109375" style="16" bestFit="1" customWidth="1"/>
    <col min="778" max="1024" width="9.140625" style="16"/>
    <col min="1025" max="1025" width="5.42578125" style="16" bestFit="1" customWidth="1"/>
    <col min="1026" max="1026" width="82" style="16" bestFit="1" customWidth="1"/>
    <col min="1027" max="1027" width="13.140625" style="16" bestFit="1" customWidth="1"/>
    <col min="1028" max="1028" width="43" style="16" bestFit="1" customWidth="1"/>
    <col min="1029" max="1029" width="14.140625" style="16" bestFit="1" customWidth="1"/>
    <col min="1030" max="1030" width="12.140625" style="16" bestFit="1" customWidth="1"/>
    <col min="1031" max="1031" width="18.140625" style="16" bestFit="1" customWidth="1"/>
    <col min="1032" max="1032" width="9.140625" style="16" bestFit="1"/>
    <col min="1033" max="1033" width="1.7109375" style="16" bestFit="1" customWidth="1"/>
    <col min="1034" max="1280" width="9.140625" style="16"/>
    <col min="1281" max="1281" width="5.42578125" style="16" bestFit="1" customWidth="1"/>
    <col min="1282" max="1282" width="82" style="16" bestFit="1" customWidth="1"/>
    <col min="1283" max="1283" width="13.140625" style="16" bestFit="1" customWidth="1"/>
    <col min="1284" max="1284" width="43" style="16" bestFit="1" customWidth="1"/>
    <col min="1285" max="1285" width="14.140625" style="16" bestFit="1" customWidth="1"/>
    <col min="1286" max="1286" width="12.140625" style="16" bestFit="1" customWidth="1"/>
    <col min="1287" max="1287" width="18.140625" style="16" bestFit="1" customWidth="1"/>
    <col min="1288" max="1288" width="9.140625" style="16" bestFit="1"/>
    <col min="1289" max="1289" width="1.7109375" style="16" bestFit="1" customWidth="1"/>
    <col min="1290" max="1536" width="9.140625" style="16"/>
    <col min="1537" max="1537" width="5.42578125" style="16" bestFit="1" customWidth="1"/>
    <col min="1538" max="1538" width="82" style="16" bestFit="1" customWidth="1"/>
    <col min="1539" max="1539" width="13.140625" style="16" bestFit="1" customWidth="1"/>
    <col min="1540" max="1540" width="43" style="16" bestFit="1" customWidth="1"/>
    <col min="1541" max="1541" width="14.140625" style="16" bestFit="1" customWidth="1"/>
    <col min="1542" max="1542" width="12.140625" style="16" bestFit="1" customWidth="1"/>
    <col min="1543" max="1543" width="18.140625" style="16" bestFit="1" customWidth="1"/>
    <col min="1544" max="1544" width="9.140625" style="16" bestFit="1"/>
    <col min="1545" max="1545" width="1.7109375" style="16" bestFit="1" customWidth="1"/>
    <col min="1546" max="1792" width="9.140625" style="16"/>
    <col min="1793" max="1793" width="5.42578125" style="16" bestFit="1" customWidth="1"/>
    <col min="1794" max="1794" width="82" style="16" bestFit="1" customWidth="1"/>
    <col min="1795" max="1795" width="13.140625" style="16" bestFit="1" customWidth="1"/>
    <col min="1796" max="1796" width="43" style="16" bestFit="1" customWidth="1"/>
    <col min="1797" max="1797" width="14.140625" style="16" bestFit="1" customWidth="1"/>
    <col min="1798" max="1798" width="12.140625" style="16" bestFit="1" customWidth="1"/>
    <col min="1799" max="1799" width="18.140625" style="16" bestFit="1" customWidth="1"/>
    <col min="1800" max="1800" width="9.140625" style="16" bestFit="1"/>
    <col min="1801" max="1801" width="1.7109375" style="16" bestFit="1" customWidth="1"/>
    <col min="1802" max="2048" width="9.140625" style="16"/>
    <col min="2049" max="2049" width="5.42578125" style="16" bestFit="1" customWidth="1"/>
    <col min="2050" max="2050" width="82" style="16" bestFit="1" customWidth="1"/>
    <col min="2051" max="2051" width="13.140625" style="16" bestFit="1" customWidth="1"/>
    <col min="2052" max="2052" width="43" style="16" bestFit="1" customWidth="1"/>
    <col min="2053" max="2053" width="14.140625" style="16" bestFit="1" customWidth="1"/>
    <col min="2054" max="2054" width="12.140625" style="16" bestFit="1" customWidth="1"/>
    <col min="2055" max="2055" width="18.140625" style="16" bestFit="1" customWidth="1"/>
    <col min="2056" max="2056" width="9.140625" style="16" bestFit="1"/>
    <col min="2057" max="2057" width="1.7109375" style="16" bestFit="1" customWidth="1"/>
    <col min="2058" max="2304" width="9.140625" style="16"/>
    <col min="2305" max="2305" width="5.42578125" style="16" bestFit="1" customWidth="1"/>
    <col min="2306" max="2306" width="82" style="16" bestFit="1" customWidth="1"/>
    <col min="2307" max="2307" width="13.140625" style="16" bestFit="1" customWidth="1"/>
    <col min="2308" max="2308" width="43" style="16" bestFit="1" customWidth="1"/>
    <col min="2309" max="2309" width="14.140625" style="16" bestFit="1" customWidth="1"/>
    <col min="2310" max="2310" width="12.140625" style="16" bestFit="1" customWidth="1"/>
    <col min="2311" max="2311" width="18.140625" style="16" bestFit="1" customWidth="1"/>
    <col min="2312" max="2312" width="9.140625" style="16" bestFit="1"/>
    <col min="2313" max="2313" width="1.7109375" style="16" bestFit="1" customWidth="1"/>
    <col min="2314" max="2560" width="9.140625" style="16"/>
    <col min="2561" max="2561" width="5.42578125" style="16" bestFit="1" customWidth="1"/>
    <col min="2562" max="2562" width="82" style="16" bestFit="1" customWidth="1"/>
    <col min="2563" max="2563" width="13.140625" style="16" bestFit="1" customWidth="1"/>
    <col min="2564" max="2564" width="43" style="16" bestFit="1" customWidth="1"/>
    <col min="2565" max="2565" width="14.140625" style="16" bestFit="1" customWidth="1"/>
    <col min="2566" max="2566" width="12.140625" style="16" bestFit="1" customWidth="1"/>
    <col min="2567" max="2567" width="18.140625" style="16" bestFit="1" customWidth="1"/>
    <col min="2568" max="2568" width="9.140625" style="16" bestFit="1"/>
    <col min="2569" max="2569" width="1.7109375" style="16" bestFit="1" customWidth="1"/>
    <col min="2570" max="2816" width="9.140625" style="16"/>
    <col min="2817" max="2817" width="5.42578125" style="16" bestFit="1" customWidth="1"/>
    <col min="2818" max="2818" width="82" style="16" bestFit="1" customWidth="1"/>
    <col min="2819" max="2819" width="13.140625" style="16" bestFit="1" customWidth="1"/>
    <col min="2820" max="2820" width="43" style="16" bestFit="1" customWidth="1"/>
    <col min="2821" max="2821" width="14.140625" style="16" bestFit="1" customWidth="1"/>
    <col min="2822" max="2822" width="12.140625" style="16" bestFit="1" customWidth="1"/>
    <col min="2823" max="2823" width="18.140625" style="16" bestFit="1" customWidth="1"/>
    <col min="2824" max="2824" width="9.140625" style="16" bestFit="1"/>
    <col min="2825" max="2825" width="1.7109375" style="16" bestFit="1" customWidth="1"/>
    <col min="2826" max="3072" width="9.140625" style="16"/>
    <col min="3073" max="3073" width="5.42578125" style="16" bestFit="1" customWidth="1"/>
    <col min="3074" max="3074" width="82" style="16" bestFit="1" customWidth="1"/>
    <col min="3075" max="3075" width="13.140625" style="16" bestFit="1" customWidth="1"/>
    <col min="3076" max="3076" width="43" style="16" bestFit="1" customWidth="1"/>
    <col min="3077" max="3077" width="14.140625" style="16" bestFit="1" customWidth="1"/>
    <col min="3078" max="3078" width="12.140625" style="16" bestFit="1" customWidth="1"/>
    <col min="3079" max="3079" width="18.140625" style="16" bestFit="1" customWidth="1"/>
    <col min="3080" max="3080" width="9.140625" style="16" bestFit="1"/>
    <col min="3081" max="3081" width="1.7109375" style="16" bestFit="1" customWidth="1"/>
    <col min="3082" max="3328" width="9.140625" style="16"/>
    <col min="3329" max="3329" width="5.42578125" style="16" bestFit="1" customWidth="1"/>
    <col min="3330" max="3330" width="82" style="16" bestFit="1" customWidth="1"/>
    <col min="3331" max="3331" width="13.140625" style="16" bestFit="1" customWidth="1"/>
    <col min="3332" max="3332" width="43" style="16" bestFit="1" customWidth="1"/>
    <col min="3333" max="3333" width="14.140625" style="16" bestFit="1" customWidth="1"/>
    <col min="3334" max="3334" width="12.140625" style="16" bestFit="1" customWidth="1"/>
    <col min="3335" max="3335" width="18.140625" style="16" bestFit="1" customWidth="1"/>
    <col min="3336" max="3336" width="9.140625" style="16" bestFit="1"/>
    <col min="3337" max="3337" width="1.7109375" style="16" bestFit="1" customWidth="1"/>
    <col min="3338" max="3584" width="9.140625" style="16"/>
    <col min="3585" max="3585" width="5.42578125" style="16" bestFit="1" customWidth="1"/>
    <col min="3586" max="3586" width="82" style="16" bestFit="1" customWidth="1"/>
    <col min="3587" max="3587" width="13.140625" style="16" bestFit="1" customWidth="1"/>
    <col min="3588" max="3588" width="43" style="16" bestFit="1" customWidth="1"/>
    <col min="3589" max="3589" width="14.140625" style="16" bestFit="1" customWidth="1"/>
    <col min="3590" max="3590" width="12.140625" style="16" bestFit="1" customWidth="1"/>
    <col min="3591" max="3591" width="18.140625" style="16" bestFit="1" customWidth="1"/>
    <col min="3592" max="3592" width="9.140625" style="16" bestFit="1"/>
    <col min="3593" max="3593" width="1.7109375" style="16" bestFit="1" customWidth="1"/>
    <col min="3594" max="3840" width="9.140625" style="16"/>
    <col min="3841" max="3841" width="5.42578125" style="16" bestFit="1" customWidth="1"/>
    <col min="3842" max="3842" width="82" style="16" bestFit="1" customWidth="1"/>
    <col min="3843" max="3843" width="13.140625" style="16" bestFit="1" customWidth="1"/>
    <col min="3844" max="3844" width="43" style="16" bestFit="1" customWidth="1"/>
    <col min="3845" max="3845" width="14.140625" style="16" bestFit="1" customWidth="1"/>
    <col min="3846" max="3846" width="12.140625" style="16" bestFit="1" customWidth="1"/>
    <col min="3847" max="3847" width="18.140625" style="16" bestFit="1" customWidth="1"/>
    <col min="3848" max="3848" width="9.140625" style="16" bestFit="1"/>
    <col min="3849" max="3849" width="1.7109375" style="16" bestFit="1" customWidth="1"/>
    <col min="3850" max="4096" width="9.140625" style="16"/>
    <col min="4097" max="4097" width="5.42578125" style="16" bestFit="1" customWidth="1"/>
    <col min="4098" max="4098" width="82" style="16" bestFit="1" customWidth="1"/>
    <col min="4099" max="4099" width="13.140625" style="16" bestFit="1" customWidth="1"/>
    <col min="4100" max="4100" width="43" style="16" bestFit="1" customWidth="1"/>
    <col min="4101" max="4101" width="14.140625" style="16" bestFit="1" customWidth="1"/>
    <col min="4102" max="4102" width="12.140625" style="16" bestFit="1" customWidth="1"/>
    <col min="4103" max="4103" width="18.140625" style="16" bestFit="1" customWidth="1"/>
    <col min="4104" max="4104" width="9.140625" style="16" bestFit="1"/>
    <col min="4105" max="4105" width="1.7109375" style="16" bestFit="1" customWidth="1"/>
    <col min="4106" max="4352" width="9.140625" style="16"/>
    <col min="4353" max="4353" width="5.42578125" style="16" bestFit="1" customWidth="1"/>
    <col min="4354" max="4354" width="82" style="16" bestFit="1" customWidth="1"/>
    <col min="4355" max="4355" width="13.140625" style="16" bestFit="1" customWidth="1"/>
    <col min="4356" max="4356" width="43" style="16" bestFit="1" customWidth="1"/>
    <col min="4357" max="4357" width="14.140625" style="16" bestFit="1" customWidth="1"/>
    <col min="4358" max="4358" width="12.140625" style="16" bestFit="1" customWidth="1"/>
    <col min="4359" max="4359" width="18.140625" style="16" bestFit="1" customWidth="1"/>
    <col min="4360" max="4360" width="9.140625" style="16" bestFit="1"/>
    <col min="4361" max="4361" width="1.7109375" style="16" bestFit="1" customWidth="1"/>
    <col min="4362" max="4608" width="9.140625" style="16"/>
    <col min="4609" max="4609" width="5.42578125" style="16" bestFit="1" customWidth="1"/>
    <col min="4610" max="4610" width="82" style="16" bestFit="1" customWidth="1"/>
    <col min="4611" max="4611" width="13.140625" style="16" bestFit="1" customWidth="1"/>
    <col min="4612" max="4612" width="43" style="16" bestFit="1" customWidth="1"/>
    <col min="4613" max="4613" width="14.140625" style="16" bestFit="1" customWidth="1"/>
    <col min="4614" max="4614" width="12.140625" style="16" bestFit="1" customWidth="1"/>
    <col min="4615" max="4615" width="18.140625" style="16" bestFit="1" customWidth="1"/>
    <col min="4616" max="4616" width="9.140625" style="16" bestFit="1"/>
    <col min="4617" max="4617" width="1.7109375" style="16" bestFit="1" customWidth="1"/>
    <col min="4618" max="4864" width="9.140625" style="16"/>
    <col min="4865" max="4865" width="5.42578125" style="16" bestFit="1" customWidth="1"/>
    <col min="4866" max="4866" width="82" style="16" bestFit="1" customWidth="1"/>
    <col min="4867" max="4867" width="13.140625" style="16" bestFit="1" customWidth="1"/>
    <col min="4868" max="4868" width="43" style="16" bestFit="1" customWidth="1"/>
    <col min="4869" max="4869" width="14.140625" style="16" bestFit="1" customWidth="1"/>
    <col min="4870" max="4870" width="12.140625" style="16" bestFit="1" customWidth="1"/>
    <col min="4871" max="4871" width="18.140625" style="16" bestFit="1" customWidth="1"/>
    <col min="4872" max="4872" width="9.140625" style="16" bestFit="1"/>
    <col min="4873" max="4873" width="1.7109375" style="16" bestFit="1" customWidth="1"/>
    <col min="4874" max="5120" width="9.140625" style="16"/>
    <col min="5121" max="5121" width="5.42578125" style="16" bestFit="1" customWidth="1"/>
    <col min="5122" max="5122" width="82" style="16" bestFit="1" customWidth="1"/>
    <col min="5123" max="5123" width="13.140625" style="16" bestFit="1" customWidth="1"/>
    <col min="5124" max="5124" width="43" style="16" bestFit="1" customWidth="1"/>
    <col min="5125" max="5125" width="14.140625" style="16" bestFit="1" customWidth="1"/>
    <col min="5126" max="5126" width="12.140625" style="16" bestFit="1" customWidth="1"/>
    <col min="5127" max="5127" width="18.140625" style="16" bestFit="1" customWidth="1"/>
    <col min="5128" max="5128" width="9.140625" style="16" bestFit="1"/>
    <col min="5129" max="5129" width="1.7109375" style="16" bestFit="1" customWidth="1"/>
    <col min="5130" max="5376" width="9.140625" style="16"/>
    <col min="5377" max="5377" width="5.42578125" style="16" bestFit="1" customWidth="1"/>
    <col min="5378" max="5378" width="82" style="16" bestFit="1" customWidth="1"/>
    <col min="5379" max="5379" width="13.140625" style="16" bestFit="1" customWidth="1"/>
    <col min="5380" max="5380" width="43" style="16" bestFit="1" customWidth="1"/>
    <col min="5381" max="5381" width="14.140625" style="16" bestFit="1" customWidth="1"/>
    <col min="5382" max="5382" width="12.140625" style="16" bestFit="1" customWidth="1"/>
    <col min="5383" max="5383" width="18.140625" style="16" bestFit="1" customWidth="1"/>
    <col min="5384" max="5384" width="9.140625" style="16" bestFit="1"/>
    <col min="5385" max="5385" width="1.7109375" style="16" bestFit="1" customWidth="1"/>
    <col min="5386" max="5632" width="9.140625" style="16"/>
    <col min="5633" max="5633" width="5.42578125" style="16" bestFit="1" customWidth="1"/>
    <col min="5634" max="5634" width="82" style="16" bestFit="1" customWidth="1"/>
    <col min="5635" max="5635" width="13.140625" style="16" bestFit="1" customWidth="1"/>
    <col min="5636" max="5636" width="43" style="16" bestFit="1" customWidth="1"/>
    <col min="5637" max="5637" width="14.140625" style="16" bestFit="1" customWidth="1"/>
    <col min="5638" max="5638" width="12.140625" style="16" bestFit="1" customWidth="1"/>
    <col min="5639" max="5639" width="18.140625" style="16" bestFit="1" customWidth="1"/>
    <col min="5640" max="5640" width="9.140625" style="16" bestFit="1"/>
    <col min="5641" max="5641" width="1.7109375" style="16" bestFit="1" customWidth="1"/>
    <col min="5642" max="5888" width="9.140625" style="16"/>
    <col min="5889" max="5889" width="5.42578125" style="16" bestFit="1" customWidth="1"/>
    <col min="5890" max="5890" width="82" style="16" bestFit="1" customWidth="1"/>
    <col min="5891" max="5891" width="13.140625" style="16" bestFit="1" customWidth="1"/>
    <col min="5892" max="5892" width="43" style="16" bestFit="1" customWidth="1"/>
    <col min="5893" max="5893" width="14.140625" style="16" bestFit="1" customWidth="1"/>
    <col min="5894" max="5894" width="12.140625" style="16" bestFit="1" customWidth="1"/>
    <col min="5895" max="5895" width="18.140625" style="16" bestFit="1" customWidth="1"/>
    <col min="5896" max="5896" width="9.140625" style="16" bestFit="1"/>
    <col min="5897" max="5897" width="1.7109375" style="16" bestFit="1" customWidth="1"/>
    <col min="5898" max="6144" width="9.140625" style="16"/>
    <col min="6145" max="6145" width="5.42578125" style="16" bestFit="1" customWidth="1"/>
    <col min="6146" max="6146" width="82" style="16" bestFit="1" customWidth="1"/>
    <col min="6147" max="6147" width="13.140625" style="16" bestFit="1" customWidth="1"/>
    <col min="6148" max="6148" width="43" style="16" bestFit="1" customWidth="1"/>
    <col min="6149" max="6149" width="14.140625" style="16" bestFit="1" customWidth="1"/>
    <col min="6150" max="6150" width="12.140625" style="16" bestFit="1" customWidth="1"/>
    <col min="6151" max="6151" width="18.140625" style="16" bestFit="1" customWidth="1"/>
    <col min="6152" max="6152" width="9.140625" style="16" bestFit="1"/>
    <col min="6153" max="6153" width="1.7109375" style="16" bestFit="1" customWidth="1"/>
    <col min="6154" max="6400" width="9.140625" style="16"/>
    <col min="6401" max="6401" width="5.42578125" style="16" bestFit="1" customWidth="1"/>
    <col min="6402" max="6402" width="82" style="16" bestFit="1" customWidth="1"/>
    <col min="6403" max="6403" width="13.140625" style="16" bestFit="1" customWidth="1"/>
    <col min="6404" max="6404" width="43" style="16" bestFit="1" customWidth="1"/>
    <col min="6405" max="6405" width="14.140625" style="16" bestFit="1" customWidth="1"/>
    <col min="6406" max="6406" width="12.140625" style="16" bestFit="1" customWidth="1"/>
    <col min="6407" max="6407" width="18.140625" style="16" bestFit="1" customWidth="1"/>
    <col min="6408" max="6408" width="9.140625" style="16" bestFit="1"/>
    <col min="6409" max="6409" width="1.7109375" style="16" bestFit="1" customWidth="1"/>
    <col min="6410" max="6656" width="9.140625" style="16"/>
    <col min="6657" max="6657" width="5.42578125" style="16" bestFit="1" customWidth="1"/>
    <col min="6658" max="6658" width="82" style="16" bestFit="1" customWidth="1"/>
    <col min="6659" max="6659" width="13.140625" style="16" bestFit="1" customWidth="1"/>
    <col min="6660" max="6660" width="43" style="16" bestFit="1" customWidth="1"/>
    <col min="6661" max="6661" width="14.140625" style="16" bestFit="1" customWidth="1"/>
    <col min="6662" max="6662" width="12.140625" style="16" bestFit="1" customWidth="1"/>
    <col min="6663" max="6663" width="18.140625" style="16" bestFit="1" customWidth="1"/>
    <col min="6664" max="6664" width="9.140625" style="16" bestFit="1"/>
    <col min="6665" max="6665" width="1.7109375" style="16" bestFit="1" customWidth="1"/>
    <col min="6666" max="6912" width="9.140625" style="16"/>
    <col min="6913" max="6913" width="5.42578125" style="16" bestFit="1" customWidth="1"/>
    <col min="6914" max="6914" width="82" style="16" bestFit="1" customWidth="1"/>
    <col min="6915" max="6915" width="13.140625" style="16" bestFit="1" customWidth="1"/>
    <col min="6916" max="6916" width="43" style="16" bestFit="1" customWidth="1"/>
    <col min="6917" max="6917" width="14.140625" style="16" bestFit="1" customWidth="1"/>
    <col min="6918" max="6918" width="12.140625" style="16" bestFit="1" customWidth="1"/>
    <col min="6919" max="6919" width="18.140625" style="16" bestFit="1" customWidth="1"/>
    <col min="6920" max="6920" width="9.140625" style="16" bestFit="1"/>
    <col min="6921" max="6921" width="1.7109375" style="16" bestFit="1" customWidth="1"/>
    <col min="6922" max="7168" width="9.140625" style="16"/>
    <col min="7169" max="7169" width="5.42578125" style="16" bestFit="1" customWidth="1"/>
    <col min="7170" max="7170" width="82" style="16" bestFit="1" customWidth="1"/>
    <col min="7171" max="7171" width="13.140625" style="16" bestFit="1" customWidth="1"/>
    <col min="7172" max="7172" width="43" style="16" bestFit="1" customWidth="1"/>
    <col min="7173" max="7173" width="14.140625" style="16" bestFit="1" customWidth="1"/>
    <col min="7174" max="7174" width="12.140625" style="16" bestFit="1" customWidth="1"/>
    <col min="7175" max="7175" width="18.140625" style="16" bestFit="1" customWidth="1"/>
    <col min="7176" max="7176" width="9.140625" style="16" bestFit="1"/>
    <col min="7177" max="7177" width="1.7109375" style="16" bestFit="1" customWidth="1"/>
    <col min="7178" max="7424" width="9.140625" style="16"/>
    <col min="7425" max="7425" width="5.42578125" style="16" bestFit="1" customWidth="1"/>
    <col min="7426" max="7426" width="82" style="16" bestFit="1" customWidth="1"/>
    <col min="7427" max="7427" width="13.140625" style="16" bestFit="1" customWidth="1"/>
    <col min="7428" max="7428" width="43" style="16" bestFit="1" customWidth="1"/>
    <col min="7429" max="7429" width="14.140625" style="16" bestFit="1" customWidth="1"/>
    <col min="7430" max="7430" width="12.140625" style="16" bestFit="1" customWidth="1"/>
    <col min="7431" max="7431" width="18.140625" style="16" bestFit="1" customWidth="1"/>
    <col min="7432" max="7432" width="9.140625" style="16" bestFit="1"/>
    <col min="7433" max="7433" width="1.7109375" style="16" bestFit="1" customWidth="1"/>
    <col min="7434" max="7680" width="9.140625" style="16"/>
    <col min="7681" max="7681" width="5.42578125" style="16" bestFit="1" customWidth="1"/>
    <col min="7682" max="7682" width="82" style="16" bestFit="1" customWidth="1"/>
    <col min="7683" max="7683" width="13.140625" style="16" bestFit="1" customWidth="1"/>
    <col min="7684" max="7684" width="43" style="16" bestFit="1" customWidth="1"/>
    <col min="7685" max="7685" width="14.140625" style="16" bestFit="1" customWidth="1"/>
    <col min="7686" max="7686" width="12.140625" style="16" bestFit="1" customWidth="1"/>
    <col min="7687" max="7687" width="18.140625" style="16" bestFit="1" customWidth="1"/>
    <col min="7688" max="7688" width="9.140625" style="16" bestFit="1"/>
    <col min="7689" max="7689" width="1.7109375" style="16" bestFit="1" customWidth="1"/>
    <col min="7690" max="7936" width="9.140625" style="16"/>
    <col min="7937" max="7937" width="5.42578125" style="16" bestFit="1" customWidth="1"/>
    <col min="7938" max="7938" width="82" style="16" bestFit="1" customWidth="1"/>
    <col min="7939" max="7939" width="13.140625" style="16" bestFit="1" customWidth="1"/>
    <col min="7940" max="7940" width="43" style="16" bestFit="1" customWidth="1"/>
    <col min="7941" max="7941" width="14.140625" style="16" bestFit="1" customWidth="1"/>
    <col min="7942" max="7942" width="12.140625" style="16" bestFit="1" customWidth="1"/>
    <col min="7943" max="7943" width="18.140625" style="16" bestFit="1" customWidth="1"/>
    <col min="7944" max="7944" width="9.140625" style="16" bestFit="1"/>
    <col min="7945" max="7945" width="1.7109375" style="16" bestFit="1" customWidth="1"/>
    <col min="7946" max="8192" width="9.140625" style="16"/>
    <col min="8193" max="8193" width="5.42578125" style="16" bestFit="1" customWidth="1"/>
    <col min="8194" max="8194" width="82" style="16" bestFit="1" customWidth="1"/>
    <col min="8195" max="8195" width="13.140625" style="16" bestFit="1" customWidth="1"/>
    <col min="8196" max="8196" width="43" style="16" bestFit="1" customWidth="1"/>
    <col min="8197" max="8197" width="14.140625" style="16" bestFit="1" customWidth="1"/>
    <col min="8198" max="8198" width="12.140625" style="16" bestFit="1" customWidth="1"/>
    <col min="8199" max="8199" width="18.140625" style="16" bestFit="1" customWidth="1"/>
    <col min="8200" max="8200" width="9.140625" style="16" bestFit="1"/>
    <col min="8201" max="8201" width="1.7109375" style="16" bestFit="1" customWidth="1"/>
    <col min="8202" max="8448" width="9.140625" style="16"/>
    <col min="8449" max="8449" width="5.42578125" style="16" bestFit="1" customWidth="1"/>
    <col min="8450" max="8450" width="82" style="16" bestFit="1" customWidth="1"/>
    <col min="8451" max="8451" width="13.140625" style="16" bestFit="1" customWidth="1"/>
    <col min="8452" max="8452" width="43" style="16" bestFit="1" customWidth="1"/>
    <col min="8453" max="8453" width="14.140625" style="16" bestFit="1" customWidth="1"/>
    <col min="8454" max="8454" width="12.140625" style="16" bestFit="1" customWidth="1"/>
    <col min="8455" max="8455" width="18.140625" style="16" bestFit="1" customWidth="1"/>
    <col min="8456" max="8456" width="9.140625" style="16" bestFit="1"/>
    <col min="8457" max="8457" width="1.7109375" style="16" bestFit="1" customWidth="1"/>
    <col min="8458" max="8704" width="9.140625" style="16"/>
    <col min="8705" max="8705" width="5.42578125" style="16" bestFit="1" customWidth="1"/>
    <col min="8706" max="8706" width="82" style="16" bestFit="1" customWidth="1"/>
    <col min="8707" max="8707" width="13.140625" style="16" bestFit="1" customWidth="1"/>
    <col min="8708" max="8708" width="43" style="16" bestFit="1" customWidth="1"/>
    <col min="8709" max="8709" width="14.140625" style="16" bestFit="1" customWidth="1"/>
    <col min="8710" max="8710" width="12.140625" style="16" bestFit="1" customWidth="1"/>
    <col min="8711" max="8711" width="18.140625" style="16" bestFit="1" customWidth="1"/>
    <col min="8712" max="8712" width="9.140625" style="16" bestFit="1"/>
    <col min="8713" max="8713" width="1.7109375" style="16" bestFit="1" customWidth="1"/>
    <col min="8714" max="8960" width="9.140625" style="16"/>
    <col min="8961" max="8961" width="5.42578125" style="16" bestFit="1" customWidth="1"/>
    <col min="8962" max="8962" width="82" style="16" bestFit="1" customWidth="1"/>
    <col min="8963" max="8963" width="13.140625" style="16" bestFit="1" customWidth="1"/>
    <col min="8964" max="8964" width="43" style="16" bestFit="1" customWidth="1"/>
    <col min="8965" max="8965" width="14.140625" style="16" bestFit="1" customWidth="1"/>
    <col min="8966" max="8966" width="12.140625" style="16" bestFit="1" customWidth="1"/>
    <col min="8967" max="8967" width="18.140625" style="16" bestFit="1" customWidth="1"/>
    <col min="8968" max="8968" width="9.140625" style="16" bestFit="1"/>
    <col min="8969" max="8969" width="1.7109375" style="16" bestFit="1" customWidth="1"/>
    <col min="8970" max="9216" width="9.140625" style="16"/>
    <col min="9217" max="9217" width="5.42578125" style="16" bestFit="1" customWidth="1"/>
    <col min="9218" max="9218" width="82" style="16" bestFit="1" customWidth="1"/>
    <col min="9219" max="9219" width="13.140625" style="16" bestFit="1" customWidth="1"/>
    <col min="9220" max="9220" width="43" style="16" bestFit="1" customWidth="1"/>
    <col min="9221" max="9221" width="14.140625" style="16" bestFit="1" customWidth="1"/>
    <col min="9222" max="9222" width="12.140625" style="16" bestFit="1" customWidth="1"/>
    <col min="9223" max="9223" width="18.140625" style="16" bestFit="1" customWidth="1"/>
    <col min="9224" max="9224" width="9.140625" style="16" bestFit="1"/>
    <col min="9225" max="9225" width="1.7109375" style="16" bestFit="1" customWidth="1"/>
    <col min="9226" max="9472" width="9.140625" style="16"/>
    <col min="9473" max="9473" width="5.42578125" style="16" bestFit="1" customWidth="1"/>
    <col min="9474" max="9474" width="82" style="16" bestFit="1" customWidth="1"/>
    <col min="9475" max="9475" width="13.140625" style="16" bestFit="1" customWidth="1"/>
    <col min="9476" max="9476" width="43" style="16" bestFit="1" customWidth="1"/>
    <col min="9477" max="9477" width="14.140625" style="16" bestFit="1" customWidth="1"/>
    <col min="9478" max="9478" width="12.140625" style="16" bestFit="1" customWidth="1"/>
    <col min="9479" max="9479" width="18.140625" style="16" bestFit="1" customWidth="1"/>
    <col min="9480" max="9480" width="9.140625" style="16" bestFit="1"/>
    <col min="9481" max="9481" width="1.7109375" style="16" bestFit="1" customWidth="1"/>
    <col min="9482" max="9728" width="9.140625" style="16"/>
    <col min="9729" max="9729" width="5.42578125" style="16" bestFit="1" customWidth="1"/>
    <col min="9730" max="9730" width="82" style="16" bestFit="1" customWidth="1"/>
    <col min="9731" max="9731" width="13.140625" style="16" bestFit="1" customWidth="1"/>
    <col min="9732" max="9732" width="43" style="16" bestFit="1" customWidth="1"/>
    <col min="9733" max="9733" width="14.140625" style="16" bestFit="1" customWidth="1"/>
    <col min="9734" max="9734" width="12.140625" style="16" bestFit="1" customWidth="1"/>
    <col min="9735" max="9735" width="18.140625" style="16" bestFit="1" customWidth="1"/>
    <col min="9736" max="9736" width="9.140625" style="16" bestFit="1"/>
    <col min="9737" max="9737" width="1.7109375" style="16" bestFit="1" customWidth="1"/>
    <col min="9738" max="9984" width="9.140625" style="16"/>
    <col min="9985" max="9985" width="5.42578125" style="16" bestFit="1" customWidth="1"/>
    <col min="9986" max="9986" width="82" style="16" bestFit="1" customWidth="1"/>
    <col min="9987" max="9987" width="13.140625" style="16" bestFit="1" customWidth="1"/>
    <col min="9988" max="9988" width="43" style="16" bestFit="1" customWidth="1"/>
    <col min="9989" max="9989" width="14.140625" style="16" bestFit="1" customWidth="1"/>
    <col min="9990" max="9990" width="12.140625" style="16" bestFit="1" customWidth="1"/>
    <col min="9991" max="9991" width="18.140625" style="16" bestFit="1" customWidth="1"/>
    <col min="9992" max="9992" width="9.140625" style="16" bestFit="1"/>
    <col min="9993" max="9993" width="1.7109375" style="16" bestFit="1" customWidth="1"/>
    <col min="9994" max="10240" width="9.140625" style="16"/>
    <col min="10241" max="10241" width="5.42578125" style="16" bestFit="1" customWidth="1"/>
    <col min="10242" max="10242" width="82" style="16" bestFit="1" customWidth="1"/>
    <col min="10243" max="10243" width="13.140625" style="16" bestFit="1" customWidth="1"/>
    <col min="10244" max="10244" width="43" style="16" bestFit="1" customWidth="1"/>
    <col min="10245" max="10245" width="14.140625" style="16" bestFit="1" customWidth="1"/>
    <col min="10246" max="10246" width="12.140625" style="16" bestFit="1" customWidth="1"/>
    <col min="10247" max="10247" width="18.140625" style="16" bestFit="1" customWidth="1"/>
    <col min="10248" max="10248" width="9.140625" style="16" bestFit="1"/>
    <col min="10249" max="10249" width="1.7109375" style="16" bestFit="1" customWidth="1"/>
    <col min="10250" max="10496" width="9.140625" style="16"/>
    <col min="10497" max="10497" width="5.42578125" style="16" bestFit="1" customWidth="1"/>
    <col min="10498" max="10498" width="82" style="16" bestFit="1" customWidth="1"/>
    <col min="10499" max="10499" width="13.140625" style="16" bestFit="1" customWidth="1"/>
    <col min="10500" max="10500" width="43" style="16" bestFit="1" customWidth="1"/>
    <col min="10501" max="10501" width="14.140625" style="16" bestFit="1" customWidth="1"/>
    <col min="10502" max="10502" width="12.140625" style="16" bestFit="1" customWidth="1"/>
    <col min="10503" max="10503" width="18.140625" style="16" bestFit="1" customWidth="1"/>
    <col min="10504" max="10504" width="9.140625" style="16" bestFit="1"/>
    <col min="10505" max="10505" width="1.7109375" style="16" bestFit="1" customWidth="1"/>
    <col min="10506" max="10752" width="9.140625" style="16"/>
    <col min="10753" max="10753" width="5.42578125" style="16" bestFit="1" customWidth="1"/>
    <col min="10754" max="10754" width="82" style="16" bestFit="1" customWidth="1"/>
    <col min="10755" max="10755" width="13.140625" style="16" bestFit="1" customWidth="1"/>
    <col min="10756" max="10756" width="43" style="16" bestFit="1" customWidth="1"/>
    <col min="10757" max="10757" width="14.140625" style="16" bestFit="1" customWidth="1"/>
    <col min="10758" max="10758" width="12.140625" style="16" bestFit="1" customWidth="1"/>
    <col min="10759" max="10759" width="18.140625" style="16" bestFit="1" customWidth="1"/>
    <col min="10760" max="10760" width="9.140625" style="16" bestFit="1"/>
    <col min="10761" max="10761" width="1.7109375" style="16" bestFit="1" customWidth="1"/>
    <col min="10762" max="11008" width="9.140625" style="16"/>
    <col min="11009" max="11009" width="5.42578125" style="16" bestFit="1" customWidth="1"/>
    <col min="11010" max="11010" width="82" style="16" bestFit="1" customWidth="1"/>
    <col min="11011" max="11011" width="13.140625" style="16" bestFit="1" customWidth="1"/>
    <col min="11012" max="11012" width="43" style="16" bestFit="1" customWidth="1"/>
    <col min="11013" max="11013" width="14.140625" style="16" bestFit="1" customWidth="1"/>
    <col min="11014" max="11014" width="12.140625" style="16" bestFit="1" customWidth="1"/>
    <col min="11015" max="11015" width="18.140625" style="16" bestFit="1" customWidth="1"/>
    <col min="11016" max="11016" width="9.140625" style="16" bestFit="1"/>
    <col min="11017" max="11017" width="1.7109375" style="16" bestFit="1" customWidth="1"/>
    <col min="11018" max="11264" width="9.140625" style="16"/>
    <col min="11265" max="11265" width="5.42578125" style="16" bestFit="1" customWidth="1"/>
    <col min="11266" max="11266" width="82" style="16" bestFit="1" customWidth="1"/>
    <col min="11267" max="11267" width="13.140625" style="16" bestFit="1" customWidth="1"/>
    <col min="11268" max="11268" width="43" style="16" bestFit="1" customWidth="1"/>
    <col min="11269" max="11269" width="14.140625" style="16" bestFit="1" customWidth="1"/>
    <col min="11270" max="11270" width="12.140625" style="16" bestFit="1" customWidth="1"/>
    <col min="11271" max="11271" width="18.140625" style="16" bestFit="1" customWidth="1"/>
    <col min="11272" max="11272" width="9.140625" style="16" bestFit="1"/>
    <col min="11273" max="11273" width="1.7109375" style="16" bestFit="1" customWidth="1"/>
    <col min="11274" max="11520" width="9.140625" style="16"/>
    <col min="11521" max="11521" width="5.42578125" style="16" bestFit="1" customWidth="1"/>
    <col min="11522" max="11522" width="82" style="16" bestFit="1" customWidth="1"/>
    <col min="11523" max="11523" width="13.140625" style="16" bestFit="1" customWidth="1"/>
    <col min="11524" max="11524" width="43" style="16" bestFit="1" customWidth="1"/>
    <col min="11525" max="11525" width="14.140625" style="16" bestFit="1" customWidth="1"/>
    <col min="11526" max="11526" width="12.140625" style="16" bestFit="1" customWidth="1"/>
    <col min="11527" max="11527" width="18.140625" style="16" bestFit="1" customWidth="1"/>
    <col min="11528" max="11528" width="9.140625" style="16" bestFit="1"/>
    <col min="11529" max="11529" width="1.7109375" style="16" bestFit="1" customWidth="1"/>
    <col min="11530" max="11776" width="9.140625" style="16"/>
    <col min="11777" max="11777" width="5.42578125" style="16" bestFit="1" customWidth="1"/>
    <col min="11778" max="11778" width="82" style="16" bestFit="1" customWidth="1"/>
    <col min="11779" max="11779" width="13.140625" style="16" bestFit="1" customWidth="1"/>
    <col min="11780" max="11780" width="43" style="16" bestFit="1" customWidth="1"/>
    <col min="11781" max="11781" width="14.140625" style="16" bestFit="1" customWidth="1"/>
    <col min="11782" max="11782" width="12.140625" style="16" bestFit="1" customWidth="1"/>
    <col min="11783" max="11783" width="18.140625" style="16" bestFit="1" customWidth="1"/>
    <col min="11784" max="11784" width="9.140625" style="16" bestFit="1"/>
    <col min="11785" max="11785" width="1.7109375" style="16" bestFit="1" customWidth="1"/>
    <col min="11786" max="12032" width="9.140625" style="16"/>
    <col min="12033" max="12033" width="5.42578125" style="16" bestFit="1" customWidth="1"/>
    <col min="12034" max="12034" width="82" style="16" bestFit="1" customWidth="1"/>
    <col min="12035" max="12035" width="13.140625" style="16" bestFit="1" customWidth="1"/>
    <col min="12036" max="12036" width="43" style="16" bestFit="1" customWidth="1"/>
    <col min="12037" max="12037" width="14.140625" style="16" bestFit="1" customWidth="1"/>
    <col min="12038" max="12038" width="12.140625" style="16" bestFit="1" customWidth="1"/>
    <col min="12039" max="12039" width="18.140625" style="16" bestFit="1" customWidth="1"/>
    <col min="12040" max="12040" width="9.140625" style="16" bestFit="1"/>
    <col min="12041" max="12041" width="1.7109375" style="16" bestFit="1" customWidth="1"/>
    <col min="12042" max="12288" width="9.140625" style="16"/>
    <col min="12289" max="12289" width="5.42578125" style="16" bestFit="1" customWidth="1"/>
    <col min="12290" max="12290" width="82" style="16" bestFit="1" customWidth="1"/>
    <col min="12291" max="12291" width="13.140625" style="16" bestFit="1" customWidth="1"/>
    <col min="12292" max="12292" width="43" style="16" bestFit="1" customWidth="1"/>
    <col min="12293" max="12293" width="14.140625" style="16" bestFit="1" customWidth="1"/>
    <col min="12294" max="12294" width="12.140625" style="16" bestFit="1" customWidth="1"/>
    <col min="12295" max="12295" width="18.140625" style="16" bestFit="1" customWidth="1"/>
    <col min="12296" max="12296" width="9.140625" style="16" bestFit="1"/>
    <col min="12297" max="12297" width="1.7109375" style="16" bestFit="1" customWidth="1"/>
    <col min="12298" max="12544" width="9.140625" style="16"/>
    <col min="12545" max="12545" width="5.42578125" style="16" bestFit="1" customWidth="1"/>
    <col min="12546" max="12546" width="82" style="16" bestFit="1" customWidth="1"/>
    <col min="12547" max="12547" width="13.140625" style="16" bestFit="1" customWidth="1"/>
    <col min="12548" max="12548" width="43" style="16" bestFit="1" customWidth="1"/>
    <col min="12549" max="12549" width="14.140625" style="16" bestFit="1" customWidth="1"/>
    <col min="12550" max="12550" width="12.140625" style="16" bestFit="1" customWidth="1"/>
    <col min="12551" max="12551" width="18.140625" style="16" bestFit="1" customWidth="1"/>
    <col min="12552" max="12552" width="9.140625" style="16" bestFit="1"/>
    <col min="12553" max="12553" width="1.7109375" style="16" bestFit="1" customWidth="1"/>
    <col min="12554" max="12800" width="9.140625" style="16"/>
    <col min="12801" max="12801" width="5.42578125" style="16" bestFit="1" customWidth="1"/>
    <col min="12802" max="12802" width="82" style="16" bestFit="1" customWidth="1"/>
    <col min="12803" max="12803" width="13.140625" style="16" bestFit="1" customWidth="1"/>
    <col min="12804" max="12804" width="43" style="16" bestFit="1" customWidth="1"/>
    <col min="12805" max="12805" width="14.140625" style="16" bestFit="1" customWidth="1"/>
    <col min="12806" max="12806" width="12.140625" style="16" bestFit="1" customWidth="1"/>
    <col min="12807" max="12807" width="18.140625" style="16" bestFit="1" customWidth="1"/>
    <col min="12808" max="12808" width="9.140625" style="16" bestFit="1"/>
    <col min="12809" max="12809" width="1.7109375" style="16" bestFit="1" customWidth="1"/>
    <col min="12810" max="13056" width="9.140625" style="16"/>
    <col min="13057" max="13057" width="5.42578125" style="16" bestFit="1" customWidth="1"/>
    <col min="13058" max="13058" width="82" style="16" bestFit="1" customWidth="1"/>
    <col min="13059" max="13059" width="13.140625" style="16" bestFit="1" customWidth="1"/>
    <col min="13060" max="13060" width="43" style="16" bestFit="1" customWidth="1"/>
    <col min="13061" max="13061" width="14.140625" style="16" bestFit="1" customWidth="1"/>
    <col min="13062" max="13062" width="12.140625" style="16" bestFit="1" customWidth="1"/>
    <col min="13063" max="13063" width="18.140625" style="16" bestFit="1" customWidth="1"/>
    <col min="13064" max="13064" width="9.140625" style="16" bestFit="1"/>
    <col min="13065" max="13065" width="1.7109375" style="16" bestFit="1" customWidth="1"/>
    <col min="13066" max="13312" width="9.140625" style="16"/>
    <col min="13313" max="13313" width="5.42578125" style="16" bestFit="1" customWidth="1"/>
    <col min="13314" max="13314" width="82" style="16" bestFit="1" customWidth="1"/>
    <col min="13315" max="13315" width="13.140625" style="16" bestFit="1" customWidth="1"/>
    <col min="13316" max="13316" width="43" style="16" bestFit="1" customWidth="1"/>
    <col min="13317" max="13317" width="14.140625" style="16" bestFit="1" customWidth="1"/>
    <col min="13318" max="13318" width="12.140625" style="16" bestFit="1" customWidth="1"/>
    <col min="13319" max="13319" width="18.140625" style="16" bestFit="1" customWidth="1"/>
    <col min="13320" max="13320" width="9.140625" style="16" bestFit="1"/>
    <col min="13321" max="13321" width="1.7109375" style="16" bestFit="1" customWidth="1"/>
    <col min="13322" max="13568" width="9.140625" style="16"/>
    <col min="13569" max="13569" width="5.42578125" style="16" bestFit="1" customWidth="1"/>
    <col min="13570" max="13570" width="82" style="16" bestFit="1" customWidth="1"/>
    <col min="13571" max="13571" width="13.140625" style="16" bestFit="1" customWidth="1"/>
    <col min="13572" max="13572" width="43" style="16" bestFit="1" customWidth="1"/>
    <col min="13573" max="13573" width="14.140625" style="16" bestFit="1" customWidth="1"/>
    <col min="13574" max="13574" width="12.140625" style="16" bestFit="1" customWidth="1"/>
    <col min="13575" max="13575" width="18.140625" style="16" bestFit="1" customWidth="1"/>
    <col min="13576" max="13576" width="9.140625" style="16" bestFit="1"/>
    <col min="13577" max="13577" width="1.7109375" style="16" bestFit="1" customWidth="1"/>
    <col min="13578" max="13824" width="9.140625" style="16"/>
    <col min="13825" max="13825" width="5.42578125" style="16" bestFit="1" customWidth="1"/>
    <col min="13826" max="13826" width="82" style="16" bestFit="1" customWidth="1"/>
    <col min="13827" max="13827" width="13.140625" style="16" bestFit="1" customWidth="1"/>
    <col min="13828" max="13828" width="43" style="16" bestFit="1" customWidth="1"/>
    <col min="13829" max="13829" width="14.140625" style="16" bestFit="1" customWidth="1"/>
    <col min="13830" max="13830" width="12.140625" style="16" bestFit="1" customWidth="1"/>
    <col min="13831" max="13831" width="18.140625" style="16" bestFit="1" customWidth="1"/>
    <col min="13832" max="13832" width="9.140625" style="16" bestFit="1"/>
    <col min="13833" max="13833" width="1.7109375" style="16" bestFit="1" customWidth="1"/>
    <col min="13834" max="14080" width="9.140625" style="16"/>
    <col min="14081" max="14081" width="5.42578125" style="16" bestFit="1" customWidth="1"/>
    <col min="14082" max="14082" width="82" style="16" bestFit="1" customWidth="1"/>
    <col min="14083" max="14083" width="13.140625" style="16" bestFit="1" customWidth="1"/>
    <col min="14084" max="14084" width="43" style="16" bestFit="1" customWidth="1"/>
    <col min="14085" max="14085" width="14.140625" style="16" bestFit="1" customWidth="1"/>
    <col min="14086" max="14086" width="12.140625" style="16" bestFit="1" customWidth="1"/>
    <col min="14087" max="14087" width="18.140625" style="16" bestFit="1" customWidth="1"/>
    <col min="14088" max="14088" width="9.140625" style="16" bestFit="1"/>
    <col min="14089" max="14089" width="1.7109375" style="16" bestFit="1" customWidth="1"/>
    <col min="14090" max="14336" width="9.140625" style="16"/>
    <col min="14337" max="14337" width="5.42578125" style="16" bestFit="1" customWidth="1"/>
    <col min="14338" max="14338" width="82" style="16" bestFit="1" customWidth="1"/>
    <col min="14339" max="14339" width="13.140625" style="16" bestFit="1" customWidth="1"/>
    <col min="14340" max="14340" width="43" style="16" bestFit="1" customWidth="1"/>
    <col min="14341" max="14341" width="14.140625" style="16" bestFit="1" customWidth="1"/>
    <col min="14342" max="14342" width="12.140625" style="16" bestFit="1" customWidth="1"/>
    <col min="14343" max="14343" width="18.140625" style="16" bestFit="1" customWidth="1"/>
    <col min="14344" max="14344" width="9.140625" style="16" bestFit="1"/>
    <col min="14345" max="14345" width="1.7109375" style="16" bestFit="1" customWidth="1"/>
    <col min="14346" max="14592" width="9.140625" style="16"/>
    <col min="14593" max="14593" width="5.42578125" style="16" bestFit="1" customWidth="1"/>
    <col min="14594" max="14594" width="82" style="16" bestFit="1" customWidth="1"/>
    <col min="14595" max="14595" width="13.140625" style="16" bestFit="1" customWidth="1"/>
    <col min="14596" max="14596" width="43" style="16" bestFit="1" customWidth="1"/>
    <col min="14597" max="14597" width="14.140625" style="16" bestFit="1" customWidth="1"/>
    <col min="14598" max="14598" width="12.140625" style="16" bestFit="1" customWidth="1"/>
    <col min="14599" max="14599" width="18.140625" style="16" bestFit="1" customWidth="1"/>
    <col min="14600" max="14600" width="9.140625" style="16" bestFit="1"/>
    <col min="14601" max="14601" width="1.7109375" style="16" bestFit="1" customWidth="1"/>
    <col min="14602" max="14848" width="9.140625" style="16"/>
    <col min="14849" max="14849" width="5.42578125" style="16" bestFit="1" customWidth="1"/>
    <col min="14850" max="14850" width="82" style="16" bestFit="1" customWidth="1"/>
    <col min="14851" max="14851" width="13.140625" style="16" bestFit="1" customWidth="1"/>
    <col min="14852" max="14852" width="43" style="16" bestFit="1" customWidth="1"/>
    <col min="14853" max="14853" width="14.140625" style="16" bestFit="1" customWidth="1"/>
    <col min="14854" max="14854" width="12.140625" style="16" bestFit="1" customWidth="1"/>
    <col min="14855" max="14855" width="18.140625" style="16" bestFit="1" customWidth="1"/>
    <col min="14856" max="14856" width="9.140625" style="16" bestFit="1"/>
    <col min="14857" max="14857" width="1.7109375" style="16" bestFit="1" customWidth="1"/>
    <col min="14858" max="15104" width="9.140625" style="16"/>
    <col min="15105" max="15105" width="5.42578125" style="16" bestFit="1" customWidth="1"/>
    <col min="15106" max="15106" width="82" style="16" bestFit="1" customWidth="1"/>
    <col min="15107" max="15107" width="13.140625" style="16" bestFit="1" customWidth="1"/>
    <col min="15108" max="15108" width="43" style="16" bestFit="1" customWidth="1"/>
    <col min="15109" max="15109" width="14.140625" style="16" bestFit="1" customWidth="1"/>
    <col min="15110" max="15110" width="12.140625" style="16" bestFit="1" customWidth="1"/>
    <col min="15111" max="15111" width="18.140625" style="16" bestFit="1" customWidth="1"/>
    <col min="15112" max="15112" width="9.140625" style="16" bestFit="1"/>
    <col min="15113" max="15113" width="1.7109375" style="16" bestFit="1" customWidth="1"/>
    <col min="15114" max="15360" width="9.140625" style="16"/>
    <col min="15361" max="15361" width="5.42578125" style="16" bestFit="1" customWidth="1"/>
    <col min="15362" max="15362" width="82" style="16" bestFit="1" customWidth="1"/>
    <col min="15363" max="15363" width="13.140625" style="16" bestFit="1" customWidth="1"/>
    <col min="15364" max="15364" width="43" style="16" bestFit="1" customWidth="1"/>
    <col min="15365" max="15365" width="14.140625" style="16" bestFit="1" customWidth="1"/>
    <col min="15366" max="15366" width="12.140625" style="16" bestFit="1" customWidth="1"/>
    <col min="15367" max="15367" width="18.140625" style="16" bestFit="1" customWidth="1"/>
    <col min="15368" max="15368" width="9.140625" style="16" bestFit="1"/>
    <col min="15369" max="15369" width="1.7109375" style="16" bestFit="1" customWidth="1"/>
    <col min="15370" max="15616" width="9.140625" style="16"/>
    <col min="15617" max="15617" width="5.42578125" style="16" bestFit="1" customWidth="1"/>
    <col min="15618" max="15618" width="82" style="16" bestFit="1" customWidth="1"/>
    <col min="15619" max="15619" width="13.140625" style="16" bestFit="1" customWidth="1"/>
    <col min="15620" max="15620" width="43" style="16" bestFit="1" customWidth="1"/>
    <col min="15621" max="15621" width="14.140625" style="16" bestFit="1" customWidth="1"/>
    <col min="15622" max="15622" width="12.140625" style="16" bestFit="1" customWidth="1"/>
    <col min="15623" max="15623" width="18.140625" style="16" bestFit="1" customWidth="1"/>
    <col min="15624" max="15624" width="9.140625" style="16" bestFit="1"/>
    <col min="15625" max="15625" width="1.7109375" style="16" bestFit="1" customWidth="1"/>
    <col min="15626" max="15872" width="9.140625" style="16"/>
    <col min="15873" max="15873" width="5.42578125" style="16" bestFit="1" customWidth="1"/>
    <col min="15874" max="15874" width="82" style="16" bestFit="1" customWidth="1"/>
    <col min="15875" max="15875" width="13.140625" style="16" bestFit="1" customWidth="1"/>
    <col min="15876" max="15876" width="43" style="16" bestFit="1" customWidth="1"/>
    <col min="15877" max="15877" width="14.140625" style="16" bestFit="1" customWidth="1"/>
    <col min="15878" max="15878" width="12.140625" style="16" bestFit="1" customWidth="1"/>
    <col min="15879" max="15879" width="18.140625" style="16" bestFit="1" customWidth="1"/>
    <col min="15880" max="15880" width="9.140625" style="16" bestFit="1"/>
    <col min="15881" max="15881" width="1.7109375" style="16" bestFit="1" customWidth="1"/>
    <col min="15882" max="16128" width="9.140625" style="16"/>
    <col min="16129" max="16129" width="5.42578125" style="16" bestFit="1" customWidth="1"/>
    <col min="16130" max="16130" width="82" style="16" bestFit="1" customWidth="1"/>
    <col min="16131" max="16131" width="13.140625" style="16" bestFit="1" customWidth="1"/>
    <col min="16132" max="16132" width="43" style="16" bestFit="1" customWidth="1"/>
    <col min="16133" max="16133" width="14.140625" style="16" bestFit="1" customWidth="1"/>
    <col min="16134" max="16134" width="12.140625" style="16" bestFit="1" customWidth="1"/>
    <col min="16135" max="16135" width="18.140625" style="16" bestFit="1" customWidth="1"/>
    <col min="16136" max="16136" width="9.140625" style="16" bestFit="1"/>
    <col min="16137" max="16137" width="1.7109375" style="16" bestFit="1" customWidth="1"/>
    <col min="16138" max="16384" width="9.140625" style="16"/>
  </cols>
  <sheetData>
    <row r="1" spans="1:12" s="1" customFormat="1">
      <c r="A1" s="3" t="s">
        <v>0</v>
      </c>
      <c r="B1" s="396" t="s">
        <v>35</v>
      </c>
      <c r="C1" s="396"/>
      <c r="D1" s="396"/>
      <c r="E1" s="396"/>
      <c r="F1" s="4"/>
      <c r="G1" s="4"/>
      <c r="H1" s="4"/>
    </row>
    <row r="2" spans="1:12" s="1" customFormat="1" ht="13.5" thickBot="1">
      <c r="C2" s="5"/>
      <c r="F2" s="4"/>
      <c r="G2" s="4"/>
      <c r="H2" s="4"/>
    </row>
    <row r="3" spans="1:12" s="13" customFormat="1" ht="15">
      <c r="B3" s="25" t="s">
        <v>1281</v>
      </c>
      <c r="C3" s="397"/>
      <c r="D3" s="400"/>
      <c r="F3" s="14"/>
      <c r="G3" s="14"/>
      <c r="H3" s="14"/>
      <c r="K3" s="149"/>
      <c r="L3" s="149"/>
    </row>
    <row r="4" spans="1:12" s="13" customFormat="1" ht="15">
      <c r="B4" s="77" t="s">
        <v>3011</v>
      </c>
      <c r="C4" s="398"/>
      <c r="D4" s="401"/>
      <c r="F4" s="14"/>
      <c r="G4" s="14"/>
      <c r="H4" s="14"/>
      <c r="K4" s="149"/>
      <c r="L4" s="149"/>
    </row>
    <row r="5" spans="1:12" s="13" customFormat="1" ht="15">
      <c r="B5" s="26" t="s">
        <v>1003</v>
      </c>
      <c r="C5" s="398"/>
      <c r="D5" s="401"/>
      <c r="F5" s="14"/>
      <c r="G5" s="14"/>
      <c r="H5" s="14"/>
      <c r="K5" s="149"/>
      <c r="L5" s="149"/>
    </row>
    <row r="6" spans="1:12" s="13" customFormat="1" ht="15">
      <c r="B6" s="26" t="s">
        <v>3012</v>
      </c>
      <c r="C6" s="398"/>
      <c r="D6" s="401"/>
      <c r="F6" s="14"/>
      <c r="G6" s="14"/>
      <c r="H6" s="14"/>
      <c r="K6" s="149"/>
      <c r="L6" s="149"/>
    </row>
    <row r="7" spans="1:12" s="13" customFormat="1" ht="45.75" thickBot="1">
      <c r="B7" s="27" t="s">
        <v>3013</v>
      </c>
      <c r="C7" s="399"/>
      <c r="D7" s="402"/>
      <c r="F7" s="14"/>
      <c r="G7" s="14"/>
      <c r="H7" s="14"/>
      <c r="K7" s="149"/>
      <c r="L7" s="149"/>
    </row>
    <row r="8" spans="1:12" s="13" customFormat="1">
      <c r="C8" s="15" t="s">
        <v>1005</v>
      </c>
      <c r="D8" s="15" t="s">
        <v>1006</v>
      </c>
      <c r="F8" s="14"/>
      <c r="G8" s="14"/>
      <c r="H8" s="14"/>
    </row>
    <row r="9" spans="1:12" s="1" customFormat="1">
      <c r="C9" s="5"/>
      <c r="F9" s="4"/>
      <c r="G9" s="4"/>
      <c r="H9" s="4"/>
    </row>
    <row r="11" spans="1:12">
      <c r="B11" s="16" t="s">
        <v>100</v>
      </c>
    </row>
    <row r="13" spans="1:12">
      <c r="B13" s="230" t="s">
        <v>101</v>
      </c>
      <c r="C13" s="231" t="s">
        <v>124</v>
      </c>
      <c r="D13" s="230" t="s">
        <v>125</v>
      </c>
      <c r="E13" s="230" t="s">
        <v>103</v>
      </c>
      <c r="F13" s="232" t="s">
        <v>104</v>
      </c>
      <c r="G13" s="232" t="s">
        <v>105</v>
      </c>
      <c r="H13" s="232" t="s">
        <v>106</v>
      </c>
      <c r="I13" s="17" t="s">
        <v>126</v>
      </c>
    </row>
    <row r="14" spans="1:12">
      <c r="B14" s="17" t="s">
        <v>127</v>
      </c>
      <c r="C14" s="164"/>
    </row>
    <row r="15" spans="1:12">
      <c r="B15" s="17" t="s">
        <v>128</v>
      </c>
      <c r="C15" s="164"/>
    </row>
    <row r="16" spans="1:12">
      <c r="B16" s="16" t="s">
        <v>2037</v>
      </c>
      <c r="C16" s="164" t="s">
        <v>129</v>
      </c>
      <c r="D16" s="16" t="s">
        <v>936</v>
      </c>
      <c r="E16" s="16" t="s">
        <v>937</v>
      </c>
      <c r="F16" s="18">
        <v>760000</v>
      </c>
      <c r="G16" s="18">
        <v>24277.06</v>
      </c>
      <c r="H16" s="18">
        <v>3.29</v>
      </c>
    </row>
    <row r="17" spans="2:8">
      <c r="B17" s="16" t="s">
        <v>2038</v>
      </c>
      <c r="C17" s="164" t="s">
        <v>129</v>
      </c>
      <c r="D17" s="16" t="s">
        <v>200</v>
      </c>
      <c r="E17" s="16" t="s">
        <v>282</v>
      </c>
      <c r="F17" s="18">
        <v>222600</v>
      </c>
      <c r="G17" s="18">
        <v>20217.09</v>
      </c>
      <c r="H17" s="18">
        <v>2.74</v>
      </c>
    </row>
    <row r="18" spans="2:8">
      <c r="B18" s="16" t="s">
        <v>1007</v>
      </c>
      <c r="C18" s="164" t="s">
        <v>129</v>
      </c>
      <c r="D18" s="16" t="s">
        <v>130</v>
      </c>
      <c r="E18" s="16" t="s">
        <v>131</v>
      </c>
      <c r="F18" s="18">
        <v>2107875</v>
      </c>
      <c r="G18" s="18">
        <v>18703.169999999998</v>
      </c>
      <c r="H18" s="18">
        <v>2.5299999999999998</v>
      </c>
    </row>
    <row r="19" spans="2:8">
      <c r="B19" s="16" t="s">
        <v>1037</v>
      </c>
      <c r="C19" s="164" t="s">
        <v>129</v>
      </c>
      <c r="D19" s="16" t="s">
        <v>135</v>
      </c>
      <c r="E19" s="16" t="s">
        <v>283</v>
      </c>
      <c r="F19" s="18">
        <v>1985900</v>
      </c>
      <c r="G19" s="18">
        <v>18646.61</v>
      </c>
      <c r="H19" s="18">
        <v>2.52</v>
      </c>
    </row>
    <row r="20" spans="2:8">
      <c r="B20" s="16" t="s">
        <v>2039</v>
      </c>
      <c r="C20" s="164" t="s">
        <v>129</v>
      </c>
      <c r="D20" s="16" t="s">
        <v>194</v>
      </c>
      <c r="E20" s="16" t="s">
        <v>464</v>
      </c>
      <c r="F20" s="18">
        <v>2115000</v>
      </c>
      <c r="G20" s="18">
        <v>17811.47</v>
      </c>
      <c r="H20" s="18">
        <v>2.41</v>
      </c>
    </row>
    <row r="21" spans="2:8">
      <c r="B21" s="16" t="s">
        <v>1022</v>
      </c>
      <c r="C21" s="164" t="s">
        <v>129</v>
      </c>
      <c r="D21" s="16" t="s">
        <v>173</v>
      </c>
      <c r="E21" s="16" t="s">
        <v>301</v>
      </c>
      <c r="F21" s="18">
        <v>4066200</v>
      </c>
      <c r="G21" s="18">
        <v>16722.25</v>
      </c>
      <c r="H21" s="18">
        <v>2.2599999999999998</v>
      </c>
    </row>
    <row r="22" spans="2:8">
      <c r="B22" s="16" t="s">
        <v>2040</v>
      </c>
      <c r="C22" s="164" t="s">
        <v>129</v>
      </c>
      <c r="D22" s="16" t="s">
        <v>267</v>
      </c>
      <c r="E22" s="16" t="s">
        <v>372</v>
      </c>
      <c r="F22" s="18">
        <v>6318000</v>
      </c>
      <c r="G22" s="18">
        <v>14970.5</v>
      </c>
      <c r="H22" s="18">
        <v>2.0299999999999998</v>
      </c>
    </row>
    <row r="23" spans="2:8">
      <c r="B23" s="16" t="s">
        <v>1017</v>
      </c>
      <c r="C23" s="164" t="s">
        <v>129</v>
      </c>
      <c r="D23" s="16" t="s">
        <v>135</v>
      </c>
      <c r="E23" s="16" t="s">
        <v>137</v>
      </c>
      <c r="F23" s="18">
        <v>432900</v>
      </c>
      <c r="G23" s="18">
        <v>13901.07</v>
      </c>
      <c r="H23" s="18">
        <v>1.88</v>
      </c>
    </row>
    <row r="24" spans="2:8">
      <c r="B24" s="16" t="s">
        <v>2041</v>
      </c>
      <c r="C24" s="164" t="s">
        <v>129</v>
      </c>
      <c r="D24" s="16" t="s">
        <v>200</v>
      </c>
      <c r="E24" s="16" t="s">
        <v>462</v>
      </c>
      <c r="F24" s="18">
        <v>2771625</v>
      </c>
      <c r="G24" s="18">
        <v>13057.13</v>
      </c>
      <c r="H24" s="18">
        <v>1.77</v>
      </c>
    </row>
    <row r="25" spans="2:8">
      <c r="B25" s="16" t="s">
        <v>2042</v>
      </c>
      <c r="C25" s="164" t="s">
        <v>129</v>
      </c>
      <c r="D25" s="16" t="s">
        <v>263</v>
      </c>
      <c r="E25" s="16" t="s">
        <v>412</v>
      </c>
      <c r="F25" s="18">
        <v>4644000</v>
      </c>
      <c r="G25" s="18">
        <v>11937.4</v>
      </c>
      <c r="H25" s="18">
        <v>1.62</v>
      </c>
    </row>
    <row r="26" spans="2:8">
      <c r="B26" s="16" t="s">
        <v>2043</v>
      </c>
      <c r="C26" s="164" t="s">
        <v>129</v>
      </c>
      <c r="D26" s="16" t="s">
        <v>267</v>
      </c>
      <c r="E26" s="16" t="s">
        <v>288</v>
      </c>
      <c r="F26" s="18">
        <v>7204800</v>
      </c>
      <c r="G26" s="18">
        <v>11815.87</v>
      </c>
      <c r="H26" s="18">
        <v>1.6</v>
      </c>
    </row>
    <row r="27" spans="2:8">
      <c r="B27" s="16" t="s">
        <v>2044</v>
      </c>
      <c r="C27" s="164" t="s">
        <v>129</v>
      </c>
      <c r="D27" s="16" t="s">
        <v>135</v>
      </c>
      <c r="E27" s="16" t="s">
        <v>291</v>
      </c>
      <c r="F27" s="18">
        <v>1091400</v>
      </c>
      <c r="G27" s="18">
        <v>11744.56</v>
      </c>
      <c r="H27" s="18">
        <v>1.59</v>
      </c>
    </row>
    <row r="28" spans="2:8">
      <c r="B28" s="16" t="s">
        <v>2045</v>
      </c>
      <c r="C28" s="164" t="s">
        <v>129</v>
      </c>
      <c r="D28" s="16" t="s">
        <v>240</v>
      </c>
      <c r="E28" s="16" t="s">
        <v>365</v>
      </c>
      <c r="F28" s="18">
        <v>1335100</v>
      </c>
      <c r="G28" s="18">
        <v>10270.26</v>
      </c>
      <c r="H28" s="18">
        <v>1.39</v>
      </c>
    </row>
    <row r="29" spans="2:8">
      <c r="B29" s="16" t="s">
        <v>1036</v>
      </c>
      <c r="C29" s="164" t="s">
        <v>129</v>
      </c>
      <c r="D29" s="16" t="s">
        <v>185</v>
      </c>
      <c r="E29" s="16" t="s">
        <v>193</v>
      </c>
      <c r="F29" s="18">
        <v>1545500</v>
      </c>
      <c r="G29" s="18">
        <v>8889.7199999999993</v>
      </c>
      <c r="H29" s="18">
        <v>1.2</v>
      </c>
    </row>
    <row r="30" spans="2:8">
      <c r="B30" s="16" t="s">
        <v>2046</v>
      </c>
      <c r="C30" s="164" t="s">
        <v>129</v>
      </c>
      <c r="D30" s="16" t="s">
        <v>143</v>
      </c>
      <c r="E30" s="16" t="s">
        <v>279</v>
      </c>
      <c r="F30" s="18">
        <v>120250</v>
      </c>
      <c r="G30" s="18">
        <v>8785.77</v>
      </c>
      <c r="H30" s="18">
        <v>1.19</v>
      </c>
    </row>
    <row r="31" spans="2:8">
      <c r="B31" s="16" t="s">
        <v>2047</v>
      </c>
      <c r="C31" s="164" t="s">
        <v>129</v>
      </c>
      <c r="D31" s="16" t="s">
        <v>178</v>
      </c>
      <c r="E31" s="16" t="s">
        <v>376</v>
      </c>
      <c r="F31" s="18">
        <v>337875</v>
      </c>
      <c r="G31" s="18">
        <v>8593.51</v>
      </c>
      <c r="H31" s="18">
        <v>1.1599999999999999</v>
      </c>
    </row>
    <row r="32" spans="2:8">
      <c r="B32" s="16" t="s">
        <v>1019</v>
      </c>
      <c r="C32" s="164" t="s">
        <v>129</v>
      </c>
      <c r="D32" s="16" t="s">
        <v>130</v>
      </c>
      <c r="E32" s="16" t="s">
        <v>138</v>
      </c>
      <c r="F32" s="18">
        <v>396800</v>
      </c>
      <c r="G32" s="18">
        <v>7600.51</v>
      </c>
      <c r="H32" s="18">
        <v>1.03</v>
      </c>
    </row>
    <row r="33" spans="2:8">
      <c r="B33" s="16" t="s">
        <v>2048</v>
      </c>
      <c r="C33" s="164" t="s">
        <v>129</v>
      </c>
      <c r="D33" s="16" t="s">
        <v>132</v>
      </c>
      <c r="E33" s="16" t="s">
        <v>404</v>
      </c>
      <c r="F33" s="18">
        <v>10598250</v>
      </c>
      <c r="G33" s="18">
        <v>7577.75</v>
      </c>
      <c r="H33" s="18">
        <v>1.03</v>
      </c>
    </row>
    <row r="34" spans="2:8">
      <c r="B34" s="16" t="s">
        <v>1031</v>
      </c>
      <c r="C34" s="164" t="s">
        <v>129</v>
      </c>
      <c r="D34" s="16" t="s">
        <v>200</v>
      </c>
      <c r="E34" s="16" t="s">
        <v>308</v>
      </c>
      <c r="F34" s="18">
        <v>266700</v>
      </c>
      <c r="G34" s="18">
        <v>7568.15</v>
      </c>
      <c r="H34" s="18">
        <v>1.02</v>
      </c>
    </row>
    <row r="35" spans="2:8">
      <c r="B35" s="16" t="s">
        <v>2049</v>
      </c>
      <c r="C35" s="164" t="s">
        <v>129</v>
      </c>
      <c r="D35" s="16" t="s">
        <v>168</v>
      </c>
      <c r="E35" s="16" t="s">
        <v>938</v>
      </c>
      <c r="F35" s="18">
        <v>4395000</v>
      </c>
      <c r="G35" s="18">
        <v>7075.95</v>
      </c>
      <c r="H35" s="18">
        <v>0.96</v>
      </c>
    </row>
    <row r="36" spans="2:8">
      <c r="B36" s="16" t="s">
        <v>1009</v>
      </c>
      <c r="C36" s="164" t="s">
        <v>129</v>
      </c>
      <c r="D36" s="16" t="s">
        <v>132</v>
      </c>
      <c r="E36" s="16" t="s">
        <v>133</v>
      </c>
      <c r="F36" s="18">
        <v>249500</v>
      </c>
      <c r="G36" s="18">
        <v>6581.69</v>
      </c>
      <c r="H36" s="18">
        <v>0.89</v>
      </c>
    </row>
    <row r="37" spans="2:8">
      <c r="B37" s="16" t="s">
        <v>2050</v>
      </c>
      <c r="C37" s="164" t="s">
        <v>129</v>
      </c>
      <c r="D37" s="16" t="s">
        <v>382</v>
      </c>
      <c r="E37" s="16" t="s">
        <v>383</v>
      </c>
      <c r="F37" s="18">
        <v>2400950</v>
      </c>
      <c r="G37" s="18">
        <v>6488.57</v>
      </c>
      <c r="H37" s="18">
        <v>0.88</v>
      </c>
    </row>
    <row r="38" spans="2:8">
      <c r="B38" s="16" t="s">
        <v>1030</v>
      </c>
      <c r="C38" s="164" t="s">
        <v>129</v>
      </c>
      <c r="D38" s="16" t="s">
        <v>165</v>
      </c>
      <c r="E38" s="16" t="s">
        <v>166</v>
      </c>
      <c r="F38" s="18">
        <v>775000</v>
      </c>
      <c r="G38" s="18">
        <v>6291.84</v>
      </c>
      <c r="H38" s="18">
        <v>0.85</v>
      </c>
    </row>
    <row r="39" spans="2:8">
      <c r="B39" s="16" t="s">
        <v>1025</v>
      </c>
      <c r="C39" s="164" t="s">
        <v>129</v>
      </c>
      <c r="D39" s="16" t="s">
        <v>141</v>
      </c>
      <c r="E39" s="16" t="s">
        <v>280</v>
      </c>
      <c r="F39" s="18">
        <v>182600</v>
      </c>
      <c r="G39" s="18">
        <v>6193.06</v>
      </c>
      <c r="H39" s="18">
        <v>0.84</v>
      </c>
    </row>
    <row r="40" spans="2:8">
      <c r="B40" s="16" t="s">
        <v>2051</v>
      </c>
      <c r="C40" s="164" t="s">
        <v>129</v>
      </c>
      <c r="D40" s="16" t="s">
        <v>497</v>
      </c>
      <c r="E40" s="16" t="s">
        <v>498</v>
      </c>
      <c r="F40" s="18">
        <v>4860850</v>
      </c>
      <c r="G40" s="18">
        <v>5942.39</v>
      </c>
      <c r="H40" s="18">
        <v>0.8</v>
      </c>
    </row>
    <row r="41" spans="2:8">
      <c r="B41" s="16" t="s">
        <v>2052</v>
      </c>
      <c r="C41" s="164" t="s">
        <v>129</v>
      </c>
      <c r="D41" s="16" t="s">
        <v>143</v>
      </c>
      <c r="E41" s="16" t="s">
        <v>223</v>
      </c>
      <c r="F41" s="18">
        <v>8440000</v>
      </c>
      <c r="G41" s="18">
        <v>5794.06</v>
      </c>
      <c r="H41" s="18">
        <v>0.78</v>
      </c>
    </row>
    <row r="42" spans="2:8">
      <c r="B42" s="16" t="s">
        <v>2053</v>
      </c>
      <c r="C42" s="164" t="s">
        <v>129</v>
      </c>
      <c r="D42" s="16" t="s">
        <v>143</v>
      </c>
      <c r="E42" s="16" t="s">
        <v>939</v>
      </c>
      <c r="F42" s="18">
        <v>1384000</v>
      </c>
      <c r="G42" s="18">
        <v>5663.33</v>
      </c>
      <c r="H42" s="18">
        <v>0.77</v>
      </c>
    </row>
    <row r="43" spans="2:8">
      <c r="B43" s="16" t="s">
        <v>1024</v>
      </c>
      <c r="C43" s="164" t="s">
        <v>129</v>
      </c>
      <c r="D43" s="16" t="s">
        <v>171</v>
      </c>
      <c r="E43" s="16" t="s">
        <v>172</v>
      </c>
      <c r="F43" s="18">
        <v>678600</v>
      </c>
      <c r="G43" s="18">
        <v>5494.28</v>
      </c>
      <c r="H43" s="18">
        <v>0.74</v>
      </c>
    </row>
    <row r="44" spans="2:8">
      <c r="B44" s="16" t="s">
        <v>1041</v>
      </c>
      <c r="C44" s="164" t="s">
        <v>129</v>
      </c>
      <c r="D44" s="16" t="s">
        <v>248</v>
      </c>
      <c r="E44" s="16" t="s">
        <v>313</v>
      </c>
      <c r="F44" s="18">
        <v>1211375</v>
      </c>
      <c r="G44" s="18">
        <v>5076.87</v>
      </c>
      <c r="H44" s="18">
        <v>0.69</v>
      </c>
    </row>
    <row r="45" spans="2:8">
      <c r="B45" s="16" t="s">
        <v>940</v>
      </c>
      <c r="C45" s="164" t="s">
        <v>129</v>
      </c>
      <c r="D45" s="16" t="s">
        <v>130</v>
      </c>
      <c r="E45" s="16" t="s">
        <v>941</v>
      </c>
      <c r="F45" s="18">
        <v>13472000</v>
      </c>
      <c r="G45" s="18">
        <v>4829.71</v>
      </c>
      <c r="H45" s="18">
        <v>0.65</v>
      </c>
    </row>
    <row r="46" spans="2:8">
      <c r="B46" s="16" t="s">
        <v>400</v>
      </c>
      <c r="C46" s="164" t="s">
        <v>129</v>
      </c>
      <c r="D46" s="16" t="s">
        <v>130</v>
      </c>
      <c r="E46" s="16" t="s">
        <v>401</v>
      </c>
      <c r="F46" s="18">
        <v>1976400</v>
      </c>
      <c r="G46" s="18">
        <v>4765.1000000000004</v>
      </c>
      <c r="H46" s="18">
        <v>0.65</v>
      </c>
    </row>
    <row r="47" spans="2:8">
      <c r="B47" s="16" t="s">
        <v>2054</v>
      </c>
      <c r="C47" s="164" t="s">
        <v>129</v>
      </c>
      <c r="D47" s="16" t="s">
        <v>285</v>
      </c>
      <c r="E47" s="16" t="s">
        <v>847</v>
      </c>
      <c r="F47" s="18">
        <v>5676000</v>
      </c>
      <c r="G47" s="18">
        <v>4614.59</v>
      </c>
      <c r="H47" s="18">
        <v>0.62</v>
      </c>
    </row>
    <row r="48" spans="2:8">
      <c r="B48" s="16" t="s">
        <v>2055</v>
      </c>
      <c r="C48" s="164" t="s">
        <v>129</v>
      </c>
      <c r="D48" s="16" t="s">
        <v>289</v>
      </c>
      <c r="E48" s="16" t="s">
        <v>290</v>
      </c>
      <c r="F48" s="18">
        <v>23040</v>
      </c>
      <c r="G48" s="18">
        <v>4590.92</v>
      </c>
      <c r="H48" s="18">
        <v>0.62</v>
      </c>
    </row>
    <row r="49" spans="2:8">
      <c r="B49" s="16" t="s">
        <v>2056</v>
      </c>
      <c r="C49" s="164" t="s">
        <v>129</v>
      </c>
      <c r="D49" s="16" t="s">
        <v>485</v>
      </c>
      <c r="E49" s="16" t="s">
        <v>588</v>
      </c>
      <c r="F49" s="18">
        <v>318500</v>
      </c>
      <c r="G49" s="18">
        <v>4483.5200000000004</v>
      </c>
      <c r="H49" s="18">
        <v>0.61</v>
      </c>
    </row>
    <row r="50" spans="2:8">
      <c r="B50" s="16" t="s">
        <v>2057</v>
      </c>
      <c r="C50" s="164" t="s">
        <v>129</v>
      </c>
      <c r="D50" s="16" t="s">
        <v>160</v>
      </c>
      <c r="E50" s="16" t="s">
        <v>786</v>
      </c>
      <c r="F50" s="18">
        <v>1128600</v>
      </c>
      <c r="G50" s="18">
        <v>4268.37</v>
      </c>
      <c r="H50" s="18">
        <v>0.57999999999999996</v>
      </c>
    </row>
    <row r="51" spans="2:8">
      <c r="B51" s="16" t="s">
        <v>2058</v>
      </c>
      <c r="C51" s="164" t="s">
        <v>129</v>
      </c>
      <c r="D51" s="16" t="s">
        <v>153</v>
      </c>
      <c r="E51" s="16" t="s">
        <v>592</v>
      </c>
      <c r="F51" s="18">
        <v>6447000</v>
      </c>
      <c r="G51" s="18">
        <v>3790.84</v>
      </c>
      <c r="H51" s="18">
        <v>0.51</v>
      </c>
    </row>
    <row r="52" spans="2:8">
      <c r="B52" s="16" t="s">
        <v>2059</v>
      </c>
      <c r="C52" s="164" t="s">
        <v>129</v>
      </c>
      <c r="D52" s="16" t="s">
        <v>149</v>
      </c>
      <c r="E52" s="16" t="s">
        <v>490</v>
      </c>
      <c r="F52" s="18">
        <v>316200</v>
      </c>
      <c r="G52" s="18">
        <v>3771</v>
      </c>
      <c r="H52" s="18">
        <v>0.51</v>
      </c>
    </row>
    <row r="53" spans="2:8">
      <c r="B53" s="16" t="s">
        <v>2060</v>
      </c>
      <c r="C53" s="164" t="s">
        <v>129</v>
      </c>
      <c r="D53" s="16" t="s">
        <v>130</v>
      </c>
      <c r="E53" s="16" t="s">
        <v>409</v>
      </c>
      <c r="F53" s="18">
        <v>3210000</v>
      </c>
      <c r="G53" s="18">
        <v>3755.7</v>
      </c>
      <c r="H53" s="18">
        <v>0.51</v>
      </c>
    </row>
    <row r="54" spans="2:8">
      <c r="B54" s="16" t="s">
        <v>2061</v>
      </c>
      <c r="C54" s="164" t="s">
        <v>129</v>
      </c>
      <c r="D54" s="16" t="s">
        <v>180</v>
      </c>
      <c r="E54" s="16" t="s">
        <v>181</v>
      </c>
      <c r="F54" s="18">
        <v>711600</v>
      </c>
      <c r="G54" s="18">
        <v>3740.17</v>
      </c>
      <c r="H54" s="18">
        <v>0.51</v>
      </c>
    </row>
    <row r="55" spans="2:8">
      <c r="B55" s="16" t="s">
        <v>2062</v>
      </c>
      <c r="C55" s="164" t="s">
        <v>129</v>
      </c>
      <c r="D55" s="16" t="s">
        <v>178</v>
      </c>
      <c r="E55" s="16" t="s">
        <v>543</v>
      </c>
      <c r="F55" s="18">
        <v>331000</v>
      </c>
      <c r="G55" s="18">
        <v>3738.81</v>
      </c>
      <c r="H55" s="18">
        <v>0.51</v>
      </c>
    </row>
    <row r="56" spans="2:8">
      <c r="B56" s="16" t="s">
        <v>2063</v>
      </c>
      <c r="C56" s="164" t="s">
        <v>129</v>
      </c>
      <c r="D56" s="16" t="s">
        <v>130</v>
      </c>
      <c r="E56" s="16" t="s">
        <v>427</v>
      </c>
      <c r="F56" s="18">
        <v>3000000</v>
      </c>
      <c r="G56" s="18">
        <v>3669</v>
      </c>
      <c r="H56" s="18">
        <v>0.5</v>
      </c>
    </row>
    <row r="57" spans="2:8">
      <c r="B57" s="16" t="s">
        <v>2064</v>
      </c>
      <c r="C57" s="164" t="s">
        <v>129</v>
      </c>
      <c r="D57" s="16" t="s">
        <v>185</v>
      </c>
      <c r="E57" s="16" t="s">
        <v>186</v>
      </c>
      <c r="F57" s="18">
        <v>283900</v>
      </c>
      <c r="G57" s="18">
        <v>3657.48</v>
      </c>
      <c r="H57" s="18">
        <v>0.5</v>
      </c>
    </row>
    <row r="58" spans="2:8">
      <c r="B58" s="16" t="s">
        <v>2065</v>
      </c>
      <c r="C58" s="164" t="s">
        <v>129</v>
      </c>
      <c r="D58" s="16" t="s">
        <v>248</v>
      </c>
      <c r="E58" s="16" t="s">
        <v>782</v>
      </c>
      <c r="F58" s="18">
        <v>2677900</v>
      </c>
      <c r="G58" s="18">
        <v>3644.62</v>
      </c>
      <c r="H58" s="18">
        <v>0.49</v>
      </c>
    </row>
    <row r="59" spans="2:8">
      <c r="B59" s="16" t="s">
        <v>2066</v>
      </c>
      <c r="C59" s="164" t="s">
        <v>129</v>
      </c>
      <c r="D59" s="16" t="s">
        <v>130</v>
      </c>
      <c r="E59" s="16" t="s">
        <v>402</v>
      </c>
      <c r="F59" s="18">
        <v>1306800</v>
      </c>
      <c r="G59" s="18">
        <v>3639.44</v>
      </c>
      <c r="H59" s="18">
        <v>0.49</v>
      </c>
    </row>
    <row r="60" spans="2:8">
      <c r="B60" s="16" t="s">
        <v>2067</v>
      </c>
      <c r="C60" s="164" t="s">
        <v>129</v>
      </c>
      <c r="D60" s="16" t="s">
        <v>135</v>
      </c>
      <c r="E60" s="16" t="s">
        <v>445</v>
      </c>
      <c r="F60" s="18">
        <v>169400</v>
      </c>
      <c r="G60" s="18">
        <v>3609.83</v>
      </c>
      <c r="H60" s="18">
        <v>0.49</v>
      </c>
    </row>
    <row r="61" spans="2:8">
      <c r="B61" s="16" t="s">
        <v>2068</v>
      </c>
      <c r="C61" s="164" t="s">
        <v>129</v>
      </c>
      <c r="D61" s="16" t="s">
        <v>216</v>
      </c>
      <c r="E61" s="16" t="s">
        <v>942</v>
      </c>
      <c r="F61" s="18">
        <v>174900</v>
      </c>
      <c r="G61" s="18">
        <v>3527.38</v>
      </c>
      <c r="H61" s="18">
        <v>0.48</v>
      </c>
    </row>
    <row r="62" spans="2:8">
      <c r="B62" s="16" t="s">
        <v>2069</v>
      </c>
      <c r="C62" s="164" t="s">
        <v>129</v>
      </c>
      <c r="D62" s="16" t="s">
        <v>143</v>
      </c>
      <c r="E62" s="16" t="s">
        <v>547</v>
      </c>
      <c r="F62" s="18">
        <v>322850</v>
      </c>
      <c r="G62" s="18">
        <v>3433.67</v>
      </c>
      <c r="H62" s="18">
        <v>0.46</v>
      </c>
    </row>
    <row r="63" spans="2:8">
      <c r="B63" s="16" t="s">
        <v>2070</v>
      </c>
      <c r="C63" s="164" t="s">
        <v>129</v>
      </c>
      <c r="D63" s="16" t="s">
        <v>183</v>
      </c>
      <c r="E63" s="16" t="s">
        <v>408</v>
      </c>
      <c r="F63" s="18">
        <v>149150</v>
      </c>
      <c r="G63" s="18">
        <v>3423.29</v>
      </c>
      <c r="H63" s="18">
        <v>0.46</v>
      </c>
    </row>
    <row r="64" spans="2:8">
      <c r="B64" s="16" t="s">
        <v>2071</v>
      </c>
      <c r="C64" s="164" t="s">
        <v>129</v>
      </c>
      <c r="D64" s="16" t="s">
        <v>237</v>
      </c>
      <c r="E64" s="16" t="s">
        <v>846</v>
      </c>
      <c r="F64" s="18">
        <v>1190512</v>
      </c>
      <c r="G64" s="18">
        <v>3398.32</v>
      </c>
      <c r="H64" s="18">
        <v>0.46</v>
      </c>
    </row>
    <row r="65" spans="2:8">
      <c r="B65" s="16" t="s">
        <v>2072</v>
      </c>
      <c r="C65" s="164" t="s">
        <v>129</v>
      </c>
      <c r="D65" s="16" t="s">
        <v>366</v>
      </c>
      <c r="E65" s="16" t="s">
        <v>732</v>
      </c>
      <c r="F65" s="18">
        <v>4216000</v>
      </c>
      <c r="G65" s="18">
        <v>3393.88</v>
      </c>
      <c r="H65" s="18">
        <v>0.46</v>
      </c>
    </row>
    <row r="66" spans="2:8">
      <c r="B66" s="16" t="s">
        <v>2073</v>
      </c>
      <c r="C66" s="164" t="s">
        <v>129</v>
      </c>
      <c r="D66" s="16" t="s">
        <v>160</v>
      </c>
      <c r="E66" s="16" t="s">
        <v>407</v>
      </c>
      <c r="F66" s="18">
        <v>1094800</v>
      </c>
      <c r="G66" s="18">
        <v>3392.79</v>
      </c>
      <c r="H66" s="18">
        <v>0.46</v>
      </c>
    </row>
    <row r="67" spans="2:8">
      <c r="B67" s="16" t="s">
        <v>2074</v>
      </c>
      <c r="C67" s="164" t="s">
        <v>129</v>
      </c>
      <c r="D67" s="16" t="s">
        <v>168</v>
      </c>
      <c r="E67" s="16" t="s">
        <v>784</v>
      </c>
      <c r="F67" s="18">
        <v>260000</v>
      </c>
      <c r="G67" s="18">
        <v>3352.05</v>
      </c>
      <c r="H67" s="18">
        <v>0.45</v>
      </c>
    </row>
    <row r="68" spans="2:8">
      <c r="B68" s="16" t="s">
        <v>2075</v>
      </c>
      <c r="C68" s="164" t="s">
        <v>129</v>
      </c>
      <c r="D68" s="16" t="s">
        <v>162</v>
      </c>
      <c r="E68" s="16" t="s">
        <v>534</v>
      </c>
      <c r="F68" s="18">
        <v>227650</v>
      </c>
      <c r="G68" s="18">
        <v>3203.6</v>
      </c>
      <c r="H68" s="18">
        <v>0.43</v>
      </c>
    </row>
    <row r="69" spans="2:8">
      <c r="B69" s="16" t="s">
        <v>2076</v>
      </c>
      <c r="C69" s="164" t="s">
        <v>129</v>
      </c>
      <c r="D69" s="16" t="s">
        <v>180</v>
      </c>
      <c r="E69" s="16" t="s">
        <v>545</v>
      </c>
      <c r="F69" s="18">
        <v>344000</v>
      </c>
      <c r="G69" s="18">
        <v>3179.42</v>
      </c>
      <c r="H69" s="18">
        <v>0.43</v>
      </c>
    </row>
    <row r="70" spans="2:8">
      <c r="B70" s="16" t="s">
        <v>2077</v>
      </c>
      <c r="C70" s="164" t="s">
        <v>129</v>
      </c>
      <c r="D70" s="16" t="s">
        <v>143</v>
      </c>
      <c r="E70" s="16" t="s">
        <v>943</v>
      </c>
      <c r="F70" s="18">
        <v>2300000</v>
      </c>
      <c r="G70" s="18">
        <v>3144.1</v>
      </c>
      <c r="H70" s="18">
        <v>0.43</v>
      </c>
    </row>
    <row r="71" spans="2:8">
      <c r="B71" s="16" t="s">
        <v>2078</v>
      </c>
      <c r="C71" s="164" t="s">
        <v>129</v>
      </c>
      <c r="D71" s="16" t="s">
        <v>178</v>
      </c>
      <c r="E71" s="16" t="s">
        <v>944</v>
      </c>
      <c r="F71" s="18">
        <v>418600</v>
      </c>
      <c r="G71" s="18">
        <v>3141.38</v>
      </c>
      <c r="H71" s="18">
        <v>0.43</v>
      </c>
    </row>
    <row r="72" spans="2:8">
      <c r="B72" s="16" t="s">
        <v>2079</v>
      </c>
      <c r="C72" s="164" t="s">
        <v>129</v>
      </c>
      <c r="D72" s="16" t="s">
        <v>160</v>
      </c>
      <c r="E72" s="16" t="s">
        <v>620</v>
      </c>
      <c r="F72" s="18">
        <v>554000</v>
      </c>
      <c r="G72" s="18">
        <v>3021.52</v>
      </c>
      <c r="H72" s="18">
        <v>0.41</v>
      </c>
    </row>
    <row r="73" spans="2:8">
      <c r="B73" s="16" t="s">
        <v>2080</v>
      </c>
      <c r="C73" s="164" t="s">
        <v>129</v>
      </c>
      <c r="D73" s="16" t="s">
        <v>146</v>
      </c>
      <c r="E73" s="16" t="s">
        <v>405</v>
      </c>
      <c r="F73" s="18">
        <v>16800</v>
      </c>
      <c r="G73" s="18">
        <v>2946.73</v>
      </c>
      <c r="H73" s="18">
        <v>0.4</v>
      </c>
    </row>
    <row r="74" spans="2:8">
      <c r="B74" s="16" t="s">
        <v>2081</v>
      </c>
      <c r="C74" s="164" t="s">
        <v>129</v>
      </c>
      <c r="D74" s="16" t="s">
        <v>135</v>
      </c>
      <c r="E74" s="16" t="s">
        <v>167</v>
      </c>
      <c r="F74" s="18">
        <v>711000</v>
      </c>
      <c r="G74" s="18">
        <v>2940.34</v>
      </c>
      <c r="H74" s="18">
        <v>0.4</v>
      </c>
    </row>
    <row r="75" spans="2:8">
      <c r="B75" s="16" t="s">
        <v>2082</v>
      </c>
      <c r="C75" s="164" t="s">
        <v>129</v>
      </c>
      <c r="D75" s="16" t="s">
        <v>141</v>
      </c>
      <c r="E75" s="16" t="s">
        <v>711</v>
      </c>
      <c r="F75" s="18">
        <v>142725</v>
      </c>
      <c r="G75" s="18">
        <v>2770.65</v>
      </c>
      <c r="H75" s="18">
        <v>0.38</v>
      </c>
    </row>
    <row r="76" spans="2:8">
      <c r="B76" s="16" t="s">
        <v>2083</v>
      </c>
      <c r="C76" s="164" t="s">
        <v>129</v>
      </c>
      <c r="D76" s="16" t="s">
        <v>267</v>
      </c>
      <c r="E76" s="16" t="s">
        <v>287</v>
      </c>
      <c r="F76" s="18">
        <v>1185300</v>
      </c>
      <c r="G76" s="18">
        <v>2721.45</v>
      </c>
      <c r="H76" s="18">
        <v>0.37</v>
      </c>
    </row>
    <row r="77" spans="2:8">
      <c r="B77" s="16" t="s">
        <v>2084</v>
      </c>
      <c r="C77" s="164" t="s">
        <v>129</v>
      </c>
      <c r="D77" s="16" t="s">
        <v>143</v>
      </c>
      <c r="E77" s="16" t="s">
        <v>945</v>
      </c>
      <c r="F77" s="18">
        <v>2244400</v>
      </c>
      <c r="G77" s="18">
        <v>2684.3</v>
      </c>
      <c r="H77" s="18">
        <v>0.36</v>
      </c>
    </row>
    <row r="78" spans="2:8">
      <c r="B78" s="16" t="s">
        <v>2085</v>
      </c>
      <c r="C78" s="164" t="s">
        <v>129</v>
      </c>
      <c r="D78" s="16" t="s">
        <v>248</v>
      </c>
      <c r="E78" s="16" t="s">
        <v>946</v>
      </c>
      <c r="F78" s="18">
        <v>287200</v>
      </c>
      <c r="G78" s="18">
        <v>2494.19</v>
      </c>
      <c r="H78" s="18">
        <v>0.34</v>
      </c>
    </row>
    <row r="79" spans="2:8">
      <c r="B79" s="16" t="s">
        <v>2086</v>
      </c>
      <c r="C79" s="164" t="s">
        <v>129</v>
      </c>
      <c r="D79" s="16" t="s">
        <v>162</v>
      </c>
      <c r="E79" s="16" t="s">
        <v>573</v>
      </c>
      <c r="F79" s="18">
        <v>811200</v>
      </c>
      <c r="G79" s="18">
        <v>2481.87</v>
      </c>
      <c r="H79" s="18">
        <v>0.34</v>
      </c>
    </row>
    <row r="80" spans="2:8">
      <c r="B80" s="16" t="s">
        <v>1042</v>
      </c>
      <c r="C80" s="164" t="s">
        <v>129</v>
      </c>
      <c r="D80" s="16" t="s">
        <v>173</v>
      </c>
      <c r="E80" s="16" t="s">
        <v>175</v>
      </c>
      <c r="F80" s="18">
        <v>107250</v>
      </c>
      <c r="G80" s="18">
        <v>2466.4299999999998</v>
      </c>
      <c r="H80" s="18">
        <v>0.33</v>
      </c>
    </row>
    <row r="81" spans="2:8">
      <c r="B81" s="16" t="s">
        <v>2087</v>
      </c>
      <c r="C81" s="164" t="s">
        <v>129</v>
      </c>
      <c r="D81" s="16" t="s">
        <v>153</v>
      </c>
      <c r="E81" s="16" t="s">
        <v>558</v>
      </c>
      <c r="F81" s="18">
        <v>81675</v>
      </c>
      <c r="G81" s="18">
        <v>2355.1799999999998</v>
      </c>
      <c r="H81" s="18">
        <v>0.32</v>
      </c>
    </row>
    <row r="82" spans="2:8">
      <c r="B82" s="16" t="s">
        <v>2088</v>
      </c>
      <c r="C82" s="164" t="s">
        <v>129</v>
      </c>
      <c r="D82" s="16" t="s">
        <v>143</v>
      </c>
      <c r="E82" s="16" t="s">
        <v>947</v>
      </c>
      <c r="F82" s="18">
        <v>2784288</v>
      </c>
      <c r="G82" s="18">
        <v>2207.94</v>
      </c>
      <c r="H82" s="18">
        <v>0.3</v>
      </c>
    </row>
    <row r="83" spans="2:8">
      <c r="B83" s="16" t="s">
        <v>2089</v>
      </c>
      <c r="C83" s="164" t="s">
        <v>129</v>
      </c>
      <c r="D83" s="16" t="s">
        <v>160</v>
      </c>
      <c r="E83" s="16" t="s">
        <v>626</v>
      </c>
      <c r="F83" s="18">
        <v>586500</v>
      </c>
      <c r="G83" s="18">
        <v>2176.79</v>
      </c>
      <c r="H83" s="18">
        <v>0.28999999999999998</v>
      </c>
    </row>
    <row r="84" spans="2:8">
      <c r="B84" s="16" t="s">
        <v>1014</v>
      </c>
      <c r="C84" s="164" t="s">
        <v>129</v>
      </c>
      <c r="D84" s="16" t="s">
        <v>237</v>
      </c>
      <c r="E84" s="16" t="s">
        <v>298</v>
      </c>
      <c r="F84" s="18">
        <v>348750</v>
      </c>
      <c r="G84" s="18">
        <v>2149.35</v>
      </c>
      <c r="H84" s="18">
        <v>0.28999999999999998</v>
      </c>
    </row>
    <row r="85" spans="2:8">
      <c r="B85" s="16" t="s">
        <v>2090</v>
      </c>
      <c r="C85" s="164" t="s">
        <v>129</v>
      </c>
      <c r="D85" s="16" t="s">
        <v>135</v>
      </c>
      <c r="E85" s="16" t="s">
        <v>444</v>
      </c>
      <c r="F85" s="18">
        <v>44550</v>
      </c>
      <c r="G85" s="18">
        <v>2067.88</v>
      </c>
      <c r="H85" s="18">
        <v>0.28000000000000003</v>
      </c>
    </row>
    <row r="86" spans="2:8">
      <c r="B86" s="16" t="s">
        <v>2091</v>
      </c>
      <c r="C86" s="164" t="s">
        <v>129</v>
      </c>
      <c r="D86" s="16" t="s">
        <v>237</v>
      </c>
      <c r="E86" s="16" t="s">
        <v>948</v>
      </c>
      <c r="F86" s="18">
        <v>931500</v>
      </c>
      <c r="G86" s="18">
        <v>1969.66</v>
      </c>
      <c r="H86" s="18">
        <v>0.27</v>
      </c>
    </row>
    <row r="87" spans="2:8">
      <c r="B87" s="16" t="s">
        <v>2092</v>
      </c>
      <c r="C87" s="164" t="s">
        <v>129</v>
      </c>
      <c r="D87" s="16" t="s">
        <v>141</v>
      </c>
      <c r="E87" s="16" t="s">
        <v>949</v>
      </c>
      <c r="F87" s="18">
        <v>262900</v>
      </c>
      <c r="G87" s="18">
        <v>1771.16</v>
      </c>
      <c r="H87" s="18">
        <v>0.24</v>
      </c>
    </row>
    <row r="88" spans="2:8">
      <c r="B88" s="16" t="s">
        <v>2093</v>
      </c>
      <c r="C88" s="164" t="s">
        <v>129</v>
      </c>
      <c r="D88" s="16" t="s">
        <v>132</v>
      </c>
      <c r="E88" s="16" t="s">
        <v>384</v>
      </c>
      <c r="F88" s="18">
        <v>511200</v>
      </c>
      <c r="G88" s="18">
        <v>1680.06</v>
      </c>
      <c r="H88" s="18">
        <v>0.23</v>
      </c>
    </row>
    <row r="89" spans="2:8">
      <c r="B89" s="16" t="s">
        <v>2094</v>
      </c>
      <c r="C89" s="164" t="s">
        <v>129</v>
      </c>
      <c r="D89" s="16" t="s">
        <v>240</v>
      </c>
      <c r="E89" s="16" t="s">
        <v>374</v>
      </c>
      <c r="F89" s="18">
        <v>447000</v>
      </c>
      <c r="G89" s="18">
        <v>1565.62</v>
      </c>
      <c r="H89" s="18">
        <v>0.21</v>
      </c>
    </row>
    <row r="90" spans="2:8">
      <c r="B90" s="16" t="s">
        <v>2095</v>
      </c>
      <c r="C90" s="164" t="s">
        <v>129</v>
      </c>
      <c r="D90" s="16" t="s">
        <v>143</v>
      </c>
      <c r="E90" s="16" t="s">
        <v>950</v>
      </c>
      <c r="F90" s="18">
        <v>1416000</v>
      </c>
      <c r="G90" s="18">
        <v>1539.9</v>
      </c>
      <c r="H90" s="18">
        <v>0.21</v>
      </c>
    </row>
    <row r="91" spans="2:8">
      <c r="B91" s="16" t="s">
        <v>2096</v>
      </c>
      <c r="C91" s="164" t="s">
        <v>129</v>
      </c>
      <c r="D91" s="16" t="s">
        <v>135</v>
      </c>
      <c r="E91" s="16" t="s">
        <v>187</v>
      </c>
      <c r="F91" s="18">
        <v>46200</v>
      </c>
      <c r="G91" s="18">
        <v>1527.6</v>
      </c>
      <c r="H91" s="18">
        <v>0.21</v>
      </c>
    </row>
    <row r="92" spans="2:8">
      <c r="B92" s="16" t="s">
        <v>2097</v>
      </c>
      <c r="C92" s="164" t="s">
        <v>129</v>
      </c>
      <c r="D92" s="16" t="s">
        <v>485</v>
      </c>
      <c r="E92" s="16" t="s">
        <v>486</v>
      </c>
      <c r="F92" s="18">
        <v>341550</v>
      </c>
      <c r="G92" s="18">
        <v>1332.05</v>
      </c>
      <c r="H92" s="18">
        <v>0.18</v>
      </c>
    </row>
    <row r="93" spans="2:8">
      <c r="B93" s="16" t="s">
        <v>2098</v>
      </c>
      <c r="C93" s="164" t="s">
        <v>129</v>
      </c>
      <c r="D93" s="16" t="s">
        <v>289</v>
      </c>
      <c r="E93" s="16" t="s">
        <v>469</v>
      </c>
      <c r="F93" s="18">
        <v>34800</v>
      </c>
      <c r="G93" s="18">
        <v>1304.22</v>
      </c>
      <c r="H93" s="18">
        <v>0.18</v>
      </c>
    </row>
    <row r="94" spans="2:8">
      <c r="B94" s="16" t="s">
        <v>2099</v>
      </c>
      <c r="C94" s="164" t="s">
        <v>129</v>
      </c>
      <c r="D94" s="16" t="s">
        <v>146</v>
      </c>
      <c r="E94" s="16" t="s">
        <v>951</v>
      </c>
      <c r="F94" s="18">
        <v>1048500</v>
      </c>
      <c r="G94" s="18">
        <v>1288.6099999999999</v>
      </c>
      <c r="H94" s="18">
        <v>0.17</v>
      </c>
    </row>
    <row r="95" spans="2:8">
      <c r="B95" s="16" t="s">
        <v>2100</v>
      </c>
      <c r="C95" s="164" t="s">
        <v>129</v>
      </c>
      <c r="D95" s="16" t="s">
        <v>178</v>
      </c>
      <c r="E95" s="16" t="s">
        <v>952</v>
      </c>
      <c r="F95" s="18">
        <v>147050</v>
      </c>
      <c r="G95" s="18">
        <v>1221.54</v>
      </c>
      <c r="H95" s="18">
        <v>0.17</v>
      </c>
    </row>
    <row r="96" spans="2:8">
      <c r="B96" s="16" t="s">
        <v>2101</v>
      </c>
      <c r="C96" s="164" t="s">
        <v>129</v>
      </c>
      <c r="D96" s="16" t="s">
        <v>143</v>
      </c>
      <c r="E96" s="16" t="s">
        <v>953</v>
      </c>
      <c r="F96" s="18">
        <v>1146000</v>
      </c>
      <c r="G96" s="18">
        <v>1212.47</v>
      </c>
      <c r="H96" s="18">
        <v>0.16</v>
      </c>
    </row>
    <row r="97" spans="2:8">
      <c r="B97" s="16" t="s">
        <v>2102</v>
      </c>
      <c r="C97" s="164" t="s">
        <v>129</v>
      </c>
      <c r="D97" s="16" t="s">
        <v>173</v>
      </c>
      <c r="E97" s="16" t="s">
        <v>174</v>
      </c>
      <c r="F97" s="18">
        <v>17300</v>
      </c>
      <c r="G97" s="18">
        <v>1155.27</v>
      </c>
      <c r="H97" s="18">
        <v>0.16</v>
      </c>
    </row>
    <row r="98" spans="2:8">
      <c r="B98" s="16" t="s">
        <v>1008</v>
      </c>
      <c r="C98" s="164" t="s">
        <v>129</v>
      </c>
      <c r="D98" s="16" t="s">
        <v>130</v>
      </c>
      <c r="E98" s="16" t="s">
        <v>134</v>
      </c>
      <c r="F98" s="18">
        <v>74800</v>
      </c>
      <c r="G98" s="18">
        <v>1111.5999999999999</v>
      </c>
      <c r="H98" s="18">
        <v>0.15</v>
      </c>
    </row>
    <row r="99" spans="2:8">
      <c r="B99" s="16" t="s">
        <v>1033</v>
      </c>
      <c r="C99" s="164" t="s">
        <v>129</v>
      </c>
      <c r="D99" s="16" t="s">
        <v>135</v>
      </c>
      <c r="E99" s="16" t="s">
        <v>314</v>
      </c>
      <c r="F99" s="18">
        <v>32400</v>
      </c>
      <c r="G99" s="18">
        <v>1027.03</v>
      </c>
      <c r="H99" s="18">
        <v>0.14000000000000001</v>
      </c>
    </row>
    <row r="100" spans="2:8">
      <c r="B100" s="16" t="s">
        <v>2103</v>
      </c>
      <c r="C100" s="164" t="s">
        <v>129</v>
      </c>
      <c r="D100" s="16" t="s">
        <v>132</v>
      </c>
      <c r="E100" s="16" t="s">
        <v>371</v>
      </c>
      <c r="F100" s="18">
        <v>415800</v>
      </c>
      <c r="G100" s="18">
        <v>1012.68</v>
      </c>
      <c r="H100" s="18">
        <v>0.14000000000000001</v>
      </c>
    </row>
    <row r="101" spans="2:8">
      <c r="B101" s="16" t="s">
        <v>2104</v>
      </c>
      <c r="C101" s="164" t="s">
        <v>129</v>
      </c>
      <c r="D101" s="16" t="s">
        <v>143</v>
      </c>
      <c r="E101" s="16" t="s">
        <v>284</v>
      </c>
      <c r="F101" s="18">
        <v>5950</v>
      </c>
      <c r="G101" s="18">
        <v>1009.25</v>
      </c>
      <c r="H101" s="18">
        <v>0.14000000000000001</v>
      </c>
    </row>
    <row r="102" spans="2:8">
      <c r="B102" s="16" t="s">
        <v>2105</v>
      </c>
      <c r="C102" s="164" t="s">
        <v>129</v>
      </c>
      <c r="D102" s="16" t="s">
        <v>151</v>
      </c>
      <c r="E102" s="16" t="s">
        <v>433</v>
      </c>
      <c r="F102" s="18">
        <v>83000</v>
      </c>
      <c r="G102" s="18">
        <v>997.87</v>
      </c>
      <c r="H102" s="18">
        <v>0.14000000000000001</v>
      </c>
    </row>
    <row r="103" spans="2:8">
      <c r="B103" s="16" t="s">
        <v>2106</v>
      </c>
      <c r="C103" s="164" t="s">
        <v>129</v>
      </c>
      <c r="D103" s="16" t="s">
        <v>146</v>
      </c>
      <c r="E103" s="16" t="s">
        <v>735</v>
      </c>
      <c r="F103" s="18">
        <v>46800</v>
      </c>
      <c r="G103" s="18">
        <v>957.55</v>
      </c>
      <c r="H103" s="18">
        <v>0.13</v>
      </c>
    </row>
    <row r="104" spans="2:8">
      <c r="B104" s="16" t="s">
        <v>277</v>
      </c>
      <c r="C104" s="164" t="s">
        <v>129</v>
      </c>
      <c r="D104" s="16" t="s">
        <v>130</v>
      </c>
      <c r="E104" s="16" t="s">
        <v>278</v>
      </c>
      <c r="F104" s="18">
        <v>165000</v>
      </c>
      <c r="G104" s="18">
        <v>876.56</v>
      </c>
      <c r="H104" s="18">
        <v>0.12</v>
      </c>
    </row>
    <row r="105" spans="2:8">
      <c r="B105" s="16" t="s">
        <v>2107</v>
      </c>
      <c r="C105" s="164" t="s">
        <v>129</v>
      </c>
      <c r="D105" s="16" t="s">
        <v>143</v>
      </c>
      <c r="E105" s="16" t="s">
        <v>413</v>
      </c>
      <c r="F105" s="18">
        <v>420000</v>
      </c>
      <c r="G105" s="18">
        <v>863.52</v>
      </c>
      <c r="H105" s="18">
        <v>0.12</v>
      </c>
    </row>
    <row r="106" spans="2:8">
      <c r="B106" s="16" t="s">
        <v>1015</v>
      </c>
      <c r="C106" s="164" t="s">
        <v>129</v>
      </c>
      <c r="D106" s="16" t="s">
        <v>143</v>
      </c>
      <c r="E106" s="16" t="s">
        <v>144</v>
      </c>
      <c r="F106" s="18">
        <v>35100</v>
      </c>
      <c r="G106" s="18">
        <v>858.69</v>
      </c>
      <c r="H106" s="18">
        <v>0.12</v>
      </c>
    </row>
    <row r="107" spans="2:8">
      <c r="B107" s="16" t="s">
        <v>2108</v>
      </c>
      <c r="C107" s="164" t="s">
        <v>129</v>
      </c>
      <c r="D107" s="16" t="s">
        <v>530</v>
      </c>
      <c r="E107" s="16" t="s">
        <v>531</v>
      </c>
      <c r="F107" s="18">
        <v>535000</v>
      </c>
      <c r="G107" s="18">
        <v>823.9</v>
      </c>
      <c r="H107" s="18">
        <v>0.11</v>
      </c>
    </row>
    <row r="108" spans="2:8">
      <c r="B108" s="16" t="s">
        <v>2109</v>
      </c>
      <c r="C108" s="164" t="s">
        <v>129</v>
      </c>
      <c r="D108" s="16" t="s">
        <v>143</v>
      </c>
      <c r="E108" s="16" t="s">
        <v>785</v>
      </c>
      <c r="F108" s="18">
        <v>101250</v>
      </c>
      <c r="G108" s="18">
        <v>800.23</v>
      </c>
      <c r="H108" s="18">
        <v>0.11</v>
      </c>
    </row>
    <row r="109" spans="2:8">
      <c r="B109" s="16" t="s">
        <v>2110</v>
      </c>
      <c r="C109" s="164" t="s">
        <v>129</v>
      </c>
      <c r="D109" s="16" t="s">
        <v>130</v>
      </c>
      <c r="E109" s="16" t="s">
        <v>954</v>
      </c>
      <c r="F109" s="18">
        <v>125000</v>
      </c>
      <c r="G109" s="18">
        <v>792.38</v>
      </c>
      <c r="H109" s="18">
        <v>0.11</v>
      </c>
    </row>
    <row r="110" spans="2:8">
      <c r="B110" s="16" t="s">
        <v>466</v>
      </c>
      <c r="C110" s="164" t="s">
        <v>129</v>
      </c>
      <c r="D110" s="16" t="s">
        <v>467</v>
      </c>
      <c r="E110" s="16" t="s">
        <v>468</v>
      </c>
      <c r="F110" s="18">
        <v>550550</v>
      </c>
      <c r="G110" s="18">
        <v>763.06</v>
      </c>
      <c r="H110" s="18">
        <v>0.1</v>
      </c>
    </row>
    <row r="111" spans="2:8">
      <c r="B111" s="16" t="s">
        <v>1027</v>
      </c>
      <c r="C111" s="164" t="s">
        <v>129</v>
      </c>
      <c r="D111" s="16" t="s">
        <v>200</v>
      </c>
      <c r="E111" s="16" t="s">
        <v>201</v>
      </c>
      <c r="F111" s="18">
        <v>22050</v>
      </c>
      <c r="G111" s="18">
        <v>740.6</v>
      </c>
      <c r="H111" s="18">
        <v>0.1</v>
      </c>
    </row>
    <row r="112" spans="2:8">
      <c r="B112" s="16" t="s">
        <v>2111</v>
      </c>
      <c r="C112" s="164" t="s">
        <v>129</v>
      </c>
      <c r="D112" s="16" t="s">
        <v>178</v>
      </c>
      <c r="E112" s="16" t="s">
        <v>375</v>
      </c>
      <c r="F112" s="18">
        <v>16650</v>
      </c>
      <c r="G112" s="18">
        <v>711.7</v>
      </c>
      <c r="H112" s="18">
        <v>0.1</v>
      </c>
    </row>
    <row r="113" spans="2:8">
      <c r="B113" s="16" t="s">
        <v>1045</v>
      </c>
      <c r="C113" s="164" t="s">
        <v>129</v>
      </c>
      <c r="D113" s="16" t="s">
        <v>168</v>
      </c>
      <c r="E113" s="16" t="s">
        <v>315</v>
      </c>
      <c r="F113" s="18">
        <v>33900</v>
      </c>
      <c r="G113" s="18">
        <v>703.39</v>
      </c>
      <c r="H113" s="18">
        <v>0.1</v>
      </c>
    </row>
    <row r="114" spans="2:8">
      <c r="B114" s="16" t="s">
        <v>2112</v>
      </c>
      <c r="C114" s="164" t="s">
        <v>129</v>
      </c>
      <c r="D114" s="16" t="s">
        <v>263</v>
      </c>
      <c r="E114" s="16" t="s">
        <v>767</v>
      </c>
      <c r="F114" s="18">
        <v>136500</v>
      </c>
      <c r="G114" s="18">
        <v>685.23</v>
      </c>
      <c r="H114" s="18">
        <v>0.09</v>
      </c>
    </row>
    <row r="115" spans="2:8">
      <c r="B115" s="16" t="s">
        <v>2113</v>
      </c>
      <c r="C115" s="164" t="s">
        <v>129</v>
      </c>
      <c r="D115" s="16" t="s">
        <v>160</v>
      </c>
      <c r="E115" s="16" t="s">
        <v>161</v>
      </c>
      <c r="F115" s="18">
        <v>76300</v>
      </c>
      <c r="G115" s="18">
        <v>681.4</v>
      </c>
      <c r="H115" s="18">
        <v>0.09</v>
      </c>
    </row>
    <row r="116" spans="2:8">
      <c r="B116" s="16" t="s">
        <v>2114</v>
      </c>
      <c r="C116" s="164" t="s">
        <v>129</v>
      </c>
      <c r="D116" s="16" t="s">
        <v>141</v>
      </c>
      <c r="E116" s="16" t="s">
        <v>538</v>
      </c>
      <c r="F116" s="18">
        <v>32900</v>
      </c>
      <c r="G116" s="18">
        <v>600.15</v>
      </c>
      <c r="H116" s="18">
        <v>0.08</v>
      </c>
    </row>
    <row r="117" spans="2:8">
      <c r="B117" s="16" t="s">
        <v>1044</v>
      </c>
      <c r="C117" s="164" t="s">
        <v>129</v>
      </c>
      <c r="D117" s="16" t="s">
        <v>225</v>
      </c>
      <c r="E117" s="16" t="s">
        <v>324</v>
      </c>
      <c r="F117" s="18">
        <v>11250</v>
      </c>
      <c r="G117" s="18">
        <v>486.33</v>
      </c>
      <c r="H117" s="18">
        <v>7.0000000000000007E-2</v>
      </c>
    </row>
    <row r="118" spans="2:8">
      <c r="B118" s="16" t="s">
        <v>2115</v>
      </c>
      <c r="C118" s="164" t="s">
        <v>129</v>
      </c>
      <c r="D118" s="16" t="s">
        <v>178</v>
      </c>
      <c r="E118" s="16" t="s">
        <v>179</v>
      </c>
      <c r="F118" s="18">
        <v>24500</v>
      </c>
      <c r="G118" s="18">
        <v>484.87</v>
      </c>
      <c r="H118" s="18">
        <v>7.0000000000000007E-2</v>
      </c>
    </row>
    <row r="119" spans="2:8">
      <c r="B119" s="16" t="s">
        <v>2116</v>
      </c>
      <c r="C119" s="164" t="s">
        <v>129</v>
      </c>
      <c r="D119" s="16" t="s">
        <v>146</v>
      </c>
      <c r="E119" s="16" t="s">
        <v>955</v>
      </c>
      <c r="F119" s="18">
        <v>94000</v>
      </c>
      <c r="G119" s="18">
        <v>478.6</v>
      </c>
      <c r="H119" s="18">
        <v>0.06</v>
      </c>
    </row>
    <row r="120" spans="2:8">
      <c r="B120" s="16" t="s">
        <v>2117</v>
      </c>
      <c r="C120" s="164" t="s">
        <v>129</v>
      </c>
      <c r="D120" s="16" t="s">
        <v>180</v>
      </c>
      <c r="E120" s="16" t="s">
        <v>560</v>
      </c>
      <c r="F120" s="18">
        <v>27300</v>
      </c>
      <c r="G120" s="18">
        <v>457.26</v>
      </c>
      <c r="H120" s="18">
        <v>0.06</v>
      </c>
    </row>
    <row r="121" spans="2:8">
      <c r="B121" s="16" t="s">
        <v>2118</v>
      </c>
      <c r="C121" s="164" t="s">
        <v>129</v>
      </c>
      <c r="D121" s="16" t="s">
        <v>240</v>
      </c>
      <c r="E121" s="16" t="s">
        <v>373</v>
      </c>
      <c r="F121" s="18">
        <v>13250</v>
      </c>
      <c r="G121" s="18">
        <v>455.3</v>
      </c>
      <c r="H121" s="18">
        <v>0.06</v>
      </c>
    </row>
    <row r="122" spans="2:8">
      <c r="B122" s="16" t="s">
        <v>1038</v>
      </c>
      <c r="C122" s="164" t="s">
        <v>129</v>
      </c>
      <c r="D122" s="16" t="s">
        <v>162</v>
      </c>
      <c r="E122" s="16" t="s">
        <v>307</v>
      </c>
      <c r="F122" s="18">
        <v>10375</v>
      </c>
      <c r="G122" s="18">
        <v>450.72</v>
      </c>
      <c r="H122" s="18">
        <v>0.06</v>
      </c>
    </row>
    <row r="123" spans="2:8">
      <c r="B123" s="16" t="s">
        <v>2119</v>
      </c>
      <c r="C123" s="164" t="s">
        <v>129</v>
      </c>
      <c r="D123" s="16" t="s">
        <v>146</v>
      </c>
      <c r="E123" s="16" t="s">
        <v>956</v>
      </c>
      <c r="F123" s="18">
        <v>273600</v>
      </c>
      <c r="G123" s="18">
        <v>439.26</v>
      </c>
      <c r="H123" s="18">
        <v>0.06</v>
      </c>
    </row>
    <row r="124" spans="2:8">
      <c r="B124" s="16" t="s">
        <v>2120</v>
      </c>
      <c r="C124" s="164" t="s">
        <v>129</v>
      </c>
      <c r="D124" s="16" t="s">
        <v>194</v>
      </c>
      <c r="E124" s="16" t="s">
        <v>957</v>
      </c>
      <c r="F124" s="18">
        <v>1192500</v>
      </c>
      <c r="G124" s="18">
        <v>428.7</v>
      </c>
      <c r="H124" s="18">
        <v>0.06</v>
      </c>
    </row>
    <row r="125" spans="2:8">
      <c r="B125" s="16" t="s">
        <v>2121</v>
      </c>
      <c r="C125" s="164" t="s">
        <v>129</v>
      </c>
      <c r="D125" s="16" t="s">
        <v>135</v>
      </c>
      <c r="E125" s="16" t="s">
        <v>453</v>
      </c>
      <c r="F125" s="18">
        <v>72000</v>
      </c>
      <c r="G125" s="18">
        <v>426.17</v>
      </c>
      <c r="H125" s="18">
        <v>0.06</v>
      </c>
    </row>
    <row r="126" spans="2:8">
      <c r="B126" s="16" t="s">
        <v>2122</v>
      </c>
      <c r="C126" s="164" t="s">
        <v>129</v>
      </c>
      <c r="D126" s="16" t="s">
        <v>200</v>
      </c>
      <c r="E126" s="16" t="s">
        <v>281</v>
      </c>
      <c r="F126" s="18">
        <v>31500</v>
      </c>
      <c r="G126" s="18">
        <v>412.24</v>
      </c>
      <c r="H126" s="18">
        <v>0.06</v>
      </c>
    </row>
    <row r="127" spans="2:8">
      <c r="B127" s="16" t="s">
        <v>2123</v>
      </c>
      <c r="C127" s="164" t="s">
        <v>129</v>
      </c>
      <c r="D127" s="16" t="s">
        <v>171</v>
      </c>
      <c r="E127" s="16" t="s">
        <v>958</v>
      </c>
      <c r="F127" s="18">
        <v>116800</v>
      </c>
      <c r="G127" s="18">
        <v>409.38</v>
      </c>
      <c r="H127" s="18">
        <v>0.06</v>
      </c>
    </row>
    <row r="128" spans="2:8">
      <c r="B128" s="16" t="s">
        <v>2124</v>
      </c>
      <c r="C128" s="164" t="s">
        <v>129</v>
      </c>
      <c r="D128" s="16" t="s">
        <v>248</v>
      </c>
      <c r="E128" s="16" t="s">
        <v>249</v>
      </c>
      <c r="F128" s="18">
        <v>165000</v>
      </c>
      <c r="G128" s="18">
        <v>399.8</v>
      </c>
      <c r="H128" s="18">
        <v>0.05</v>
      </c>
    </row>
    <row r="129" spans="2:8">
      <c r="B129" s="16" t="s">
        <v>2125</v>
      </c>
      <c r="C129" s="164" t="s">
        <v>129</v>
      </c>
      <c r="D129" s="16" t="s">
        <v>135</v>
      </c>
      <c r="E129" s="16" t="s">
        <v>192</v>
      </c>
      <c r="F129" s="18">
        <v>10950</v>
      </c>
      <c r="G129" s="18">
        <v>385.22</v>
      </c>
      <c r="H129" s="18">
        <v>0.05</v>
      </c>
    </row>
    <row r="130" spans="2:8">
      <c r="B130" s="16" t="s">
        <v>2126</v>
      </c>
      <c r="C130" s="164" t="s">
        <v>129</v>
      </c>
      <c r="D130" s="16" t="s">
        <v>240</v>
      </c>
      <c r="E130" s="16" t="s">
        <v>377</v>
      </c>
      <c r="F130" s="18">
        <v>32200</v>
      </c>
      <c r="G130" s="18">
        <v>339.1</v>
      </c>
      <c r="H130" s="18">
        <v>0.05</v>
      </c>
    </row>
    <row r="131" spans="2:8">
      <c r="B131" s="16" t="s">
        <v>2127</v>
      </c>
      <c r="C131" s="164" t="s">
        <v>129</v>
      </c>
      <c r="D131" s="16" t="s">
        <v>178</v>
      </c>
      <c r="E131" s="16" t="s">
        <v>744</v>
      </c>
      <c r="F131" s="18">
        <v>3375</v>
      </c>
      <c r="G131" s="18">
        <v>309.23</v>
      </c>
      <c r="H131" s="18">
        <v>0.04</v>
      </c>
    </row>
    <row r="132" spans="2:8">
      <c r="B132" s="16" t="s">
        <v>1013</v>
      </c>
      <c r="C132" s="164" t="s">
        <v>129</v>
      </c>
      <c r="D132" s="16" t="s">
        <v>135</v>
      </c>
      <c r="E132" s="16" t="s">
        <v>136</v>
      </c>
      <c r="F132" s="18">
        <v>18300</v>
      </c>
      <c r="G132" s="18">
        <v>273.20999999999998</v>
      </c>
      <c r="H132" s="18">
        <v>0.04</v>
      </c>
    </row>
    <row r="133" spans="2:8">
      <c r="B133" s="16" t="s">
        <v>2128</v>
      </c>
      <c r="C133" s="164" t="s">
        <v>129</v>
      </c>
      <c r="D133" s="16" t="s">
        <v>225</v>
      </c>
      <c r="E133" s="16" t="s">
        <v>959</v>
      </c>
      <c r="F133" s="18">
        <v>18600</v>
      </c>
      <c r="G133" s="18">
        <v>266.58</v>
      </c>
      <c r="H133" s="18">
        <v>0.04</v>
      </c>
    </row>
    <row r="134" spans="2:8">
      <c r="B134" s="16" t="s">
        <v>2129</v>
      </c>
      <c r="C134" s="164" t="s">
        <v>129</v>
      </c>
      <c r="D134" s="16" t="s">
        <v>160</v>
      </c>
      <c r="E134" s="16" t="s">
        <v>188</v>
      </c>
      <c r="F134" s="18">
        <v>6300</v>
      </c>
      <c r="G134" s="18">
        <v>228.49</v>
      </c>
      <c r="H134" s="18">
        <v>0.03</v>
      </c>
    </row>
    <row r="135" spans="2:8">
      <c r="B135" s="16" t="s">
        <v>2130</v>
      </c>
      <c r="C135" s="164" t="s">
        <v>129</v>
      </c>
      <c r="D135" s="16" t="s">
        <v>173</v>
      </c>
      <c r="E135" s="16" t="s">
        <v>364</v>
      </c>
      <c r="F135" s="18">
        <v>12350</v>
      </c>
      <c r="G135" s="18">
        <v>207.31</v>
      </c>
      <c r="H135" s="18">
        <v>0.03</v>
      </c>
    </row>
    <row r="136" spans="2:8">
      <c r="B136" s="16" t="s">
        <v>1011</v>
      </c>
      <c r="C136" s="164" t="s">
        <v>129</v>
      </c>
      <c r="D136" s="16" t="s">
        <v>143</v>
      </c>
      <c r="E136" s="16" t="s">
        <v>297</v>
      </c>
      <c r="F136" s="18">
        <v>20000</v>
      </c>
      <c r="G136" s="18">
        <v>184.44</v>
      </c>
      <c r="H136" s="18">
        <v>0.02</v>
      </c>
    </row>
    <row r="137" spans="2:8">
      <c r="B137" s="16" t="s">
        <v>2131</v>
      </c>
      <c r="C137" s="164" t="s">
        <v>129</v>
      </c>
      <c r="D137" s="16" t="s">
        <v>160</v>
      </c>
      <c r="E137" s="16" t="s">
        <v>575</v>
      </c>
      <c r="F137" s="18">
        <v>27200</v>
      </c>
      <c r="G137" s="18">
        <v>182</v>
      </c>
      <c r="H137" s="18">
        <v>0.02</v>
      </c>
    </row>
    <row r="138" spans="2:8">
      <c r="B138" s="16" t="s">
        <v>2132</v>
      </c>
      <c r="C138" s="164" t="s">
        <v>129</v>
      </c>
      <c r="D138" s="16" t="s">
        <v>485</v>
      </c>
      <c r="E138" s="16" t="s">
        <v>960</v>
      </c>
      <c r="F138" s="18">
        <v>16100</v>
      </c>
      <c r="G138" s="18">
        <v>162.1</v>
      </c>
      <c r="H138" s="18">
        <v>0.02</v>
      </c>
    </row>
    <row r="139" spans="2:8">
      <c r="B139" s="16" t="s">
        <v>2133</v>
      </c>
      <c r="C139" s="164" t="s">
        <v>129</v>
      </c>
      <c r="D139" s="16" t="s">
        <v>173</v>
      </c>
      <c r="E139" s="16" t="s">
        <v>961</v>
      </c>
      <c r="F139" s="18">
        <v>49300</v>
      </c>
      <c r="G139" s="18">
        <v>112.63</v>
      </c>
      <c r="H139" s="18">
        <v>0.02</v>
      </c>
    </row>
    <row r="140" spans="2:8">
      <c r="B140" s="16" t="s">
        <v>2134</v>
      </c>
      <c r="C140" s="164" t="s">
        <v>129</v>
      </c>
      <c r="D140" s="16" t="s">
        <v>285</v>
      </c>
      <c r="E140" s="16" t="s">
        <v>286</v>
      </c>
      <c r="F140" s="18">
        <v>93500</v>
      </c>
      <c r="G140" s="18">
        <v>101.26</v>
      </c>
      <c r="H140" s="18">
        <v>0.01</v>
      </c>
    </row>
    <row r="141" spans="2:8">
      <c r="B141" s="16" t="s">
        <v>481</v>
      </c>
      <c r="C141" s="164" t="s">
        <v>129</v>
      </c>
      <c r="D141" s="16" t="s">
        <v>130</v>
      </c>
      <c r="E141" s="16" t="s">
        <v>482</v>
      </c>
      <c r="F141" s="18">
        <v>76050</v>
      </c>
      <c r="G141" s="18">
        <v>99.51</v>
      </c>
      <c r="H141" s="18">
        <v>0.01</v>
      </c>
    </row>
    <row r="142" spans="2:8">
      <c r="B142" s="16" t="s">
        <v>2135</v>
      </c>
      <c r="C142" s="164" t="s">
        <v>129</v>
      </c>
      <c r="D142" s="16" t="s">
        <v>146</v>
      </c>
      <c r="E142" s="16" t="s">
        <v>769</v>
      </c>
      <c r="F142" s="18">
        <v>38500</v>
      </c>
      <c r="G142" s="18">
        <v>96.9</v>
      </c>
      <c r="H142" s="18">
        <v>0.01</v>
      </c>
    </row>
    <row r="143" spans="2:8">
      <c r="B143" s="16" t="s">
        <v>2136</v>
      </c>
      <c r="C143" s="164" t="s">
        <v>129</v>
      </c>
      <c r="D143" s="16" t="s">
        <v>185</v>
      </c>
      <c r="E143" s="16" t="s">
        <v>529</v>
      </c>
      <c r="F143" s="18">
        <v>11700</v>
      </c>
      <c r="G143" s="18">
        <v>96.44</v>
      </c>
      <c r="H143" s="18">
        <v>0.01</v>
      </c>
    </row>
    <row r="144" spans="2:8">
      <c r="B144" s="16" t="s">
        <v>1020</v>
      </c>
      <c r="C144" s="164" t="s">
        <v>129</v>
      </c>
      <c r="D144" s="16" t="s">
        <v>130</v>
      </c>
      <c r="E144" s="16" t="s">
        <v>145</v>
      </c>
      <c r="F144" s="18">
        <v>9600</v>
      </c>
      <c r="G144" s="18">
        <v>72.14</v>
      </c>
      <c r="H144" s="18">
        <v>0.01</v>
      </c>
    </row>
    <row r="145" spans="2:9">
      <c r="B145" s="16" t="s">
        <v>2137</v>
      </c>
      <c r="C145" s="164" t="s">
        <v>129</v>
      </c>
      <c r="D145" s="16" t="s">
        <v>130</v>
      </c>
      <c r="E145" s="16" t="s">
        <v>292</v>
      </c>
      <c r="F145" s="18">
        <v>6300</v>
      </c>
      <c r="G145" s="18">
        <v>69.77</v>
      </c>
      <c r="H145" s="18">
        <v>0.01</v>
      </c>
    </row>
    <row r="146" spans="2:9">
      <c r="B146" s="16" t="s">
        <v>2138</v>
      </c>
      <c r="C146" s="164" t="s">
        <v>129</v>
      </c>
      <c r="D146" s="16" t="s">
        <v>178</v>
      </c>
      <c r="E146" s="16" t="s">
        <v>962</v>
      </c>
      <c r="F146" s="18">
        <v>2250</v>
      </c>
      <c r="G146" s="18">
        <v>61.57</v>
      </c>
      <c r="H146" s="18">
        <v>0.01</v>
      </c>
    </row>
    <row r="147" spans="2:9">
      <c r="B147" s="16" t="s">
        <v>2139</v>
      </c>
      <c r="C147" s="164" t="s">
        <v>129</v>
      </c>
      <c r="D147" s="16" t="s">
        <v>180</v>
      </c>
      <c r="E147" s="16" t="s">
        <v>557</v>
      </c>
      <c r="F147" s="18">
        <v>10000</v>
      </c>
      <c r="G147" s="18">
        <v>58.36</v>
      </c>
      <c r="H147" s="18">
        <v>0.01</v>
      </c>
    </row>
    <row r="148" spans="2:9">
      <c r="B148" s="16" t="s">
        <v>1010</v>
      </c>
      <c r="C148" s="164" t="s">
        <v>129</v>
      </c>
      <c r="D148" s="16" t="s">
        <v>139</v>
      </c>
      <c r="E148" s="16" t="s">
        <v>140</v>
      </c>
      <c r="F148" s="18">
        <v>12800</v>
      </c>
      <c r="G148" s="18">
        <v>41.02</v>
      </c>
      <c r="H148" s="18">
        <v>0.01</v>
      </c>
    </row>
    <row r="149" spans="2:9">
      <c r="B149" s="16" t="s">
        <v>2140</v>
      </c>
      <c r="C149" s="164" t="s">
        <v>129</v>
      </c>
      <c r="D149" s="16" t="s">
        <v>369</v>
      </c>
      <c r="E149" s="16" t="s">
        <v>370</v>
      </c>
      <c r="F149" s="18">
        <v>16800</v>
      </c>
      <c r="G149" s="18">
        <v>39.450000000000003</v>
      </c>
      <c r="H149" s="18">
        <v>0.01</v>
      </c>
    </row>
    <row r="150" spans="2:9">
      <c r="B150" s="16" t="s">
        <v>2141</v>
      </c>
      <c r="C150" s="164" t="s">
        <v>129</v>
      </c>
      <c r="D150" s="16" t="s">
        <v>216</v>
      </c>
      <c r="E150" s="16" t="s">
        <v>963</v>
      </c>
      <c r="F150" s="18">
        <v>5000</v>
      </c>
      <c r="G150" s="18">
        <v>34.83</v>
      </c>
      <c r="H150" s="18">
        <v>0</v>
      </c>
      <c r="I150" s="16" t="s">
        <v>429</v>
      </c>
    </row>
    <row r="151" spans="2:9">
      <c r="B151" s="16" t="s">
        <v>2142</v>
      </c>
      <c r="C151" s="164" t="s">
        <v>129</v>
      </c>
      <c r="D151" s="16" t="s">
        <v>160</v>
      </c>
      <c r="E151" s="16" t="s">
        <v>627</v>
      </c>
      <c r="F151" s="18">
        <v>1500</v>
      </c>
      <c r="G151" s="18">
        <v>23.26</v>
      </c>
      <c r="H151" s="18">
        <v>0</v>
      </c>
      <c r="I151" s="16" t="s">
        <v>429</v>
      </c>
    </row>
    <row r="152" spans="2:9">
      <c r="B152" s="16" t="s">
        <v>2143</v>
      </c>
      <c r="C152" s="164" t="s">
        <v>129</v>
      </c>
      <c r="D152" s="16" t="s">
        <v>160</v>
      </c>
      <c r="E152" s="16" t="s">
        <v>964</v>
      </c>
      <c r="F152" s="18">
        <v>2700</v>
      </c>
      <c r="G152" s="18">
        <v>15.63</v>
      </c>
      <c r="H152" s="18">
        <v>0</v>
      </c>
      <c r="I152" s="16" t="s">
        <v>429</v>
      </c>
    </row>
    <row r="153" spans="2:9">
      <c r="B153" s="16" t="s">
        <v>2144</v>
      </c>
      <c r="C153" s="164" t="s">
        <v>129</v>
      </c>
      <c r="D153" s="16" t="s">
        <v>130</v>
      </c>
      <c r="E153" s="16" t="s">
        <v>425</v>
      </c>
      <c r="F153" s="18">
        <v>30000</v>
      </c>
      <c r="G153" s="18">
        <v>14.75</v>
      </c>
      <c r="H153" s="18">
        <v>0</v>
      </c>
      <c r="I153" s="16" t="s">
        <v>429</v>
      </c>
    </row>
    <row r="154" spans="2:9">
      <c r="B154" s="17" t="s">
        <v>2145</v>
      </c>
      <c r="C154" s="164" t="s">
        <v>129</v>
      </c>
      <c r="D154" s="16" t="s">
        <v>130</v>
      </c>
      <c r="E154" s="16" t="s">
        <v>425</v>
      </c>
      <c r="F154" s="18">
        <v>-30000</v>
      </c>
      <c r="G154" s="18">
        <v>-14.82</v>
      </c>
      <c r="H154" s="18">
        <v>0</v>
      </c>
      <c r="I154" s="16" t="s">
        <v>429</v>
      </c>
    </row>
    <row r="155" spans="2:9">
      <c r="B155" s="16" t="s">
        <v>2146</v>
      </c>
      <c r="C155" s="164" t="s">
        <v>129</v>
      </c>
      <c r="D155" s="16" t="s">
        <v>160</v>
      </c>
      <c r="E155" s="16" t="s">
        <v>964</v>
      </c>
      <c r="F155" s="18">
        <v>-2700</v>
      </c>
      <c r="G155" s="18">
        <v>-15.7</v>
      </c>
      <c r="H155" s="18">
        <v>0</v>
      </c>
      <c r="I155" s="16" t="s">
        <v>429</v>
      </c>
    </row>
    <row r="156" spans="2:9">
      <c r="B156" s="16" t="s">
        <v>2147</v>
      </c>
      <c r="C156" s="164" t="s">
        <v>129</v>
      </c>
      <c r="D156" s="16" t="s">
        <v>160</v>
      </c>
      <c r="E156" s="16" t="s">
        <v>627</v>
      </c>
      <c r="F156" s="18">
        <v>-1500</v>
      </c>
      <c r="G156" s="18">
        <v>-23.39</v>
      </c>
      <c r="H156" s="18">
        <v>0</v>
      </c>
      <c r="I156" s="16" t="s">
        <v>429</v>
      </c>
    </row>
    <row r="157" spans="2:9">
      <c r="B157" s="16" t="s">
        <v>2148</v>
      </c>
      <c r="C157" s="164" t="s">
        <v>129</v>
      </c>
      <c r="D157" s="16" t="s">
        <v>216</v>
      </c>
      <c r="E157" s="16" t="s">
        <v>963</v>
      </c>
      <c r="F157" s="18">
        <v>-5000</v>
      </c>
      <c r="G157" s="18">
        <v>-34.94</v>
      </c>
      <c r="H157" s="18">
        <v>0</v>
      </c>
      <c r="I157" s="16" t="s">
        <v>429</v>
      </c>
    </row>
    <row r="158" spans="2:9">
      <c r="B158" s="16" t="s">
        <v>2149</v>
      </c>
      <c r="C158" s="164" t="s">
        <v>129</v>
      </c>
      <c r="D158" s="16" t="s">
        <v>369</v>
      </c>
      <c r="E158" s="16" t="s">
        <v>370</v>
      </c>
      <c r="F158" s="18">
        <v>-16800</v>
      </c>
      <c r="G158" s="18">
        <v>-39.56</v>
      </c>
      <c r="H158" s="18">
        <v>-0.01</v>
      </c>
    </row>
    <row r="159" spans="2:9">
      <c r="B159" s="16" t="s">
        <v>2150</v>
      </c>
      <c r="C159" s="164" t="s">
        <v>129</v>
      </c>
      <c r="D159" s="16" t="s">
        <v>139</v>
      </c>
      <c r="E159" s="16" t="s">
        <v>140</v>
      </c>
      <c r="F159" s="18">
        <v>-12800</v>
      </c>
      <c r="G159" s="18">
        <v>-41.17</v>
      </c>
      <c r="H159" s="18">
        <v>-0.01</v>
      </c>
    </row>
    <row r="160" spans="2:9">
      <c r="B160" s="16" t="s">
        <v>2151</v>
      </c>
      <c r="C160" s="164" t="s">
        <v>129</v>
      </c>
      <c r="D160" s="16" t="s">
        <v>180</v>
      </c>
      <c r="E160" s="16" t="s">
        <v>557</v>
      </c>
      <c r="F160" s="18">
        <v>-10000</v>
      </c>
      <c r="G160" s="18">
        <v>-58.55</v>
      </c>
      <c r="H160" s="18">
        <v>-0.01</v>
      </c>
    </row>
    <row r="161" spans="2:8">
      <c r="B161" s="16" t="s">
        <v>2152</v>
      </c>
      <c r="C161" s="164" t="s">
        <v>129</v>
      </c>
      <c r="D161" s="16" t="s">
        <v>178</v>
      </c>
      <c r="E161" s="16" t="s">
        <v>962</v>
      </c>
      <c r="F161" s="18">
        <v>-2250</v>
      </c>
      <c r="G161" s="18">
        <v>-61.92</v>
      </c>
      <c r="H161" s="18">
        <v>-0.01</v>
      </c>
    </row>
    <row r="162" spans="2:8">
      <c r="B162" s="16" t="s">
        <v>2153</v>
      </c>
      <c r="C162" s="164" t="s">
        <v>129</v>
      </c>
      <c r="D162" s="16" t="s">
        <v>130</v>
      </c>
      <c r="E162" s="16" t="s">
        <v>292</v>
      </c>
      <c r="F162" s="18">
        <v>-6300</v>
      </c>
      <c r="G162" s="18">
        <v>-70.14</v>
      </c>
      <c r="H162" s="18">
        <v>-0.01</v>
      </c>
    </row>
    <row r="163" spans="2:8">
      <c r="B163" s="16" t="s">
        <v>2154</v>
      </c>
      <c r="C163" s="164" t="s">
        <v>129</v>
      </c>
      <c r="D163" s="16" t="s">
        <v>130</v>
      </c>
      <c r="E163" s="16" t="s">
        <v>145</v>
      </c>
      <c r="F163" s="18">
        <v>-9600</v>
      </c>
      <c r="G163" s="18">
        <v>-72.44</v>
      </c>
      <c r="H163" s="18">
        <v>-0.01</v>
      </c>
    </row>
    <row r="164" spans="2:8">
      <c r="B164" s="16" t="s">
        <v>2155</v>
      </c>
      <c r="C164" s="164" t="s">
        <v>129</v>
      </c>
      <c r="D164" s="16" t="s">
        <v>185</v>
      </c>
      <c r="E164" s="16" t="s">
        <v>529</v>
      </c>
      <c r="F164" s="18">
        <v>-11700</v>
      </c>
      <c r="G164" s="18">
        <v>-96.72</v>
      </c>
      <c r="H164" s="18">
        <v>-0.01</v>
      </c>
    </row>
    <row r="165" spans="2:8">
      <c r="B165" s="16" t="s">
        <v>2156</v>
      </c>
      <c r="C165" s="164" t="s">
        <v>129</v>
      </c>
      <c r="D165" s="16" t="s">
        <v>146</v>
      </c>
      <c r="E165" s="16" t="s">
        <v>769</v>
      </c>
      <c r="F165" s="18">
        <v>-38500</v>
      </c>
      <c r="G165" s="18">
        <v>-97.27</v>
      </c>
      <c r="H165" s="18">
        <v>-0.01</v>
      </c>
    </row>
    <row r="166" spans="2:8">
      <c r="B166" s="16" t="s">
        <v>965</v>
      </c>
      <c r="C166" s="164" t="s">
        <v>129</v>
      </c>
      <c r="D166" s="16" t="s">
        <v>130</v>
      </c>
      <c r="E166" s="16" t="s">
        <v>482</v>
      </c>
      <c r="F166" s="18">
        <v>-76050</v>
      </c>
      <c r="G166" s="18">
        <v>-99.93</v>
      </c>
      <c r="H166" s="18">
        <v>-0.01</v>
      </c>
    </row>
    <row r="167" spans="2:8">
      <c r="B167" s="16" t="s">
        <v>2157</v>
      </c>
      <c r="C167" s="164" t="s">
        <v>129</v>
      </c>
      <c r="D167" s="16" t="s">
        <v>285</v>
      </c>
      <c r="E167" s="16" t="s">
        <v>286</v>
      </c>
      <c r="F167" s="18">
        <v>-93500</v>
      </c>
      <c r="G167" s="18">
        <v>-101.96</v>
      </c>
      <c r="H167" s="18">
        <v>-0.01</v>
      </c>
    </row>
    <row r="168" spans="2:8">
      <c r="B168" s="16" t="s">
        <v>2158</v>
      </c>
      <c r="C168" s="164" t="s">
        <v>129</v>
      </c>
      <c r="D168" s="16" t="s">
        <v>173</v>
      </c>
      <c r="E168" s="16" t="s">
        <v>961</v>
      </c>
      <c r="F168" s="18">
        <v>-49300</v>
      </c>
      <c r="G168" s="18">
        <v>-112.97</v>
      </c>
      <c r="H168" s="18">
        <v>-0.02</v>
      </c>
    </row>
    <row r="169" spans="2:8">
      <c r="B169" s="16" t="s">
        <v>2159</v>
      </c>
      <c r="C169" s="164" t="s">
        <v>129</v>
      </c>
      <c r="D169" s="16" t="s">
        <v>485</v>
      </c>
      <c r="E169" s="16" t="s">
        <v>960</v>
      </c>
      <c r="F169" s="18">
        <v>-16100</v>
      </c>
      <c r="G169" s="18">
        <v>-162.85</v>
      </c>
      <c r="H169" s="18">
        <v>-0.02</v>
      </c>
    </row>
    <row r="170" spans="2:8">
      <c r="B170" s="16" t="s">
        <v>2160</v>
      </c>
      <c r="C170" s="164" t="s">
        <v>129</v>
      </c>
      <c r="D170" s="16" t="s">
        <v>160</v>
      </c>
      <c r="E170" s="16" t="s">
        <v>575</v>
      </c>
      <c r="F170" s="18">
        <v>-27200</v>
      </c>
      <c r="G170" s="18">
        <v>-183.14</v>
      </c>
      <c r="H170" s="18">
        <v>-0.02</v>
      </c>
    </row>
    <row r="171" spans="2:8">
      <c r="B171" s="16" t="s">
        <v>2161</v>
      </c>
      <c r="C171" s="164" t="s">
        <v>129</v>
      </c>
      <c r="D171" s="16" t="s">
        <v>143</v>
      </c>
      <c r="E171" s="16" t="s">
        <v>297</v>
      </c>
      <c r="F171" s="18">
        <v>-20000</v>
      </c>
      <c r="G171" s="18">
        <v>-185.58</v>
      </c>
      <c r="H171" s="18">
        <v>-0.03</v>
      </c>
    </row>
    <row r="172" spans="2:8">
      <c r="B172" s="16" t="s">
        <v>2162</v>
      </c>
      <c r="C172" s="164" t="s">
        <v>129</v>
      </c>
      <c r="D172" s="16" t="s">
        <v>173</v>
      </c>
      <c r="E172" s="16" t="s">
        <v>364</v>
      </c>
      <c r="F172" s="18">
        <v>-12350</v>
      </c>
      <c r="G172" s="18">
        <v>-208.11</v>
      </c>
      <c r="H172" s="18">
        <v>-0.03</v>
      </c>
    </row>
    <row r="173" spans="2:8">
      <c r="B173" s="16" t="s">
        <v>2163</v>
      </c>
      <c r="C173" s="164" t="s">
        <v>129</v>
      </c>
      <c r="D173" s="16" t="s">
        <v>160</v>
      </c>
      <c r="E173" s="16" t="s">
        <v>188</v>
      </c>
      <c r="F173" s="18">
        <v>-6300</v>
      </c>
      <c r="G173" s="18">
        <v>-229.22</v>
      </c>
      <c r="H173" s="18">
        <v>-0.03</v>
      </c>
    </row>
    <row r="174" spans="2:8">
      <c r="B174" s="16" t="s">
        <v>2164</v>
      </c>
      <c r="C174" s="164" t="s">
        <v>129</v>
      </c>
      <c r="D174" s="16" t="s">
        <v>225</v>
      </c>
      <c r="E174" s="16" t="s">
        <v>959</v>
      </c>
      <c r="F174" s="18">
        <v>-18600</v>
      </c>
      <c r="G174" s="18">
        <v>-268.61</v>
      </c>
      <c r="H174" s="18">
        <v>-0.04</v>
      </c>
    </row>
    <row r="175" spans="2:8">
      <c r="B175" s="16" t="s">
        <v>2165</v>
      </c>
      <c r="C175" s="164" t="s">
        <v>129</v>
      </c>
      <c r="D175" s="16" t="s">
        <v>135</v>
      </c>
      <c r="E175" s="16" t="s">
        <v>136</v>
      </c>
      <c r="F175" s="18">
        <v>-18300</v>
      </c>
      <c r="G175" s="18">
        <v>-274.95</v>
      </c>
      <c r="H175" s="18">
        <v>-0.04</v>
      </c>
    </row>
    <row r="176" spans="2:8">
      <c r="B176" s="16" t="s">
        <v>2166</v>
      </c>
      <c r="C176" s="164" t="s">
        <v>129</v>
      </c>
      <c r="D176" s="16" t="s">
        <v>178</v>
      </c>
      <c r="E176" s="16" t="s">
        <v>744</v>
      </c>
      <c r="F176" s="18">
        <v>-3375</v>
      </c>
      <c r="G176" s="18">
        <v>-311.47000000000003</v>
      </c>
      <c r="H176" s="18">
        <v>-0.04</v>
      </c>
    </row>
    <row r="177" spans="2:8">
      <c r="B177" s="16" t="s">
        <v>2167</v>
      </c>
      <c r="C177" s="164" t="s">
        <v>129</v>
      </c>
      <c r="D177" s="16" t="s">
        <v>240</v>
      </c>
      <c r="E177" s="16" t="s">
        <v>377</v>
      </c>
      <c r="F177" s="18">
        <v>-32200</v>
      </c>
      <c r="G177" s="18">
        <v>-341.45</v>
      </c>
      <c r="H177" s="18">
        <v>-0.05</v>
      </c>
    </row>
    <row r="178" spans="2:8">
      <c r="B178" s="16" t="s">
        <v>2168</v>
      </c>
      <c r="C178" s="164" t="s">
        <v>129</v>
      </c>
      <c r="D178" s="16" t="s">
        <v>135</v>
      </c>
      <c r="E178" s="16" t="s">
        <v>192</v>
      </c>
      <c r="F178" s="18">
        <v>-10950</v>
      </c>
      <c r="G178" s="18">
        <v>-387.91</v>
      </c>
      <c r="H178" s="18">
        <v>-0.05</v>
      </c>
    </row>
    <row r="179" spans="2:8">
      <c r="B179" s="16" t="s">
        <v>2169</v>
      </c>
      <c r="C179" s="164" t="s">
        <v>129</v>
      </c>
      <c r="D179" s="16" t="s">
        <v>248</v>
      </c>
      <c r="E179" s="16" t="s">
        <v>249</v>
      </c>
      <c r="F179" s="18">
        <v>-165000</v>
      </c>
      <c r="G179" s="18">
        <v>-398.15</v>
      </c>
      <c r="H179" s="18">
        <v>-0.05</v>
      </c>
    </row>
    <row r="180" spans="2:8">
      <c r="B180" s="16" t="s">
        <v>2170</v>
      </c>
      <c r="C180" s="164" t="s">
        <v>129</v>
      </c>
      <c r="D180" s="16" t="s">
        <v>171</v>
      </c>
      <c r="E180" s="16" t="s">
        <v>958</v>
      </c>
      <c r="F180" s="18">
        <v>-116800</v>
      </c>
      <c r="G180" s="18">
        <v>-412.25</v>
      </c>
      <c r="H180" s="18">
        <v>-0.06</v>
      </c>
    </row>
    <row r="181" spans="2:8">
      <c r="B181" s="16" t="s">
        <v>2171</v>
      </c>
      <c r="C181" s="164" t="s">
        <v>129</v>
      </c>
      <c r="D181" s="16" t="s">
        <v>200</v>
      </c>
      <c r="E181" s="16" t="s">
        <v>281</v>
      </c>
      <c r="F181" s="18">
        <v>-31500</v>
      </c>
      <c r="G181" s="18">
        <v>-414.3</v>
      </c>
      <c r="H181" s="18">
        <v>-0.06</v>
      </c>
    </row>
    <row r="182" spans="2:8">
      <c r="B182" s="16" t="s">
        <v>2172</v>
      </c>
      <c r="C182" s="164" t="s">
        <v>129</v>
      </c>
      <c r="D182" s="16" t="s">
        <v>135</v>
      </c>
      <c r="E182" s="16" t="s">
        <v>453</v>
      </c>
      <c r="F182" s="18">
        <v>-72000</v>
      </c>
      <c r="G182" s="18">
        <v>-429.05</v>
      </c>
      <c r="H182" s="18">
        <v>-0.06</v>
      </c>
    </row>
    <row r="183" spans="2:8">
      <c r="B183" s="16" t="s">
        <v>2173</v>
      </c>
      <c r="C183" s="164" t="s">
        <v>129</v>
      </c>
      <c r="D183" s="16" t="s">
        <v>194</v>
      </c>
      <c r="E183" s="16" t="s">
        <v>957</v>
      </c>
      <c r="F183" s="18">
        <v>-1192500</v>
      </c>
      <c r="G183" s="18">
        <v>-431.09</v>
      </c>
      <c r="H183" s="18">
        <v>-0.06</v>
      </c>
    </row>
    <row r="184" spans="2:8">
      <c r="B184" s="16" t="s">
        <v>2174</v>
      </c>
      <c r="C184" s="164" t="s">
        <v>129</v>
      </c>
      <c r="D184" s="16" t="s">
        <v>146</v>
      </c>
      <c r="E184" s="16" t="s">
        <v>956</v>
      </c>
      <c r="F184" s="18">
        <v>-273600</v>
      </c>
      <c r="G184" s="18">
        <v>-442.14</v>
      </c>
      <c r="H184" s="18">
        <v>-0.06</v>
      </c>
    </row>
    <row r="185" spans="2:8">
      <c r="B185" s="16" t="s">
        <v>2175</v>
      </c>
      <c r="C185" s="164" t="s">
        <v>129</v>
      </c>
      <c r="D185" s="16" t="s">
        <v>162</v>
      </c>
      <c r="E185" s="16" t="s">
        <v>307</v>
      </c>
      <c r="F185" s="18">
        <v>-10375</v>
      </c>
      <c r="G185" s="18">
        <v>-448.74</v>
      </c>
      <c r="H185" s="18">
        <v>-0.06</v>
      </c>
    </row>
    <row r="186" spans="2:8">
      <c r="B186" s="16" t="s">
        <v>2176</v>
      </c>
      <c r="C186" s="164" t="s">
        <v>129</v>
      </c>
      <c r="D186" s="16" t="s">
        <v>240</v>
      </c>
      <c r="E186" s="16" t="s">
        <v>373</v>
      </c>
      <c r="F186" s="18">
        <v>-13250</v>
      </c>
      <c r="G186" s="18">
        <v>-457.5</v>
      </c>
      <c r="H186" s="18">
        <v>-0.06</v>
      </c>
    </row>
    <row r="187" spans="2:8">
      <c r="B187" s="16" t="s">
        <v>2177</v>
      </c>
      <c r="C187" s="164" t="s">
        <v>129</v>
      </c>
      <c r="D187" s="16" t="s">
        <v>180</v>
      </c>
      <c r="E187" s="16" t="s">
        <v>560</v>
      </c>
      <c r="F187" s="18">
        <v>-27300</v>
      </c>
      <c r="G187" s="18">
        <v>-458.86</v>
      </c>
      <c r="H187" s="18">
        <v>-0.06</v>
      </c>
    </row>
    <row r="188" spans="2:8">
      <c r="B188" s="16" t="s">
        <v>2178</v>
      </c>
      <c r="C188" s="164" t="s">
        <v>129</v>
      </c>
      <c r="D188" s="16" t="s">
        <v>146</v>
      </c>
      <c r="E188" s="16" t="s">
        <v>955</v>
      </c>
      <c r="F188" s="18">
        <v>-94000</v>
      </c>
      <c r="G188" s="18">
        <v>-481.66</v>
      </c>
      <c r="H188" s="18">
        <v>-7.0000000000000007E-2</v>
      </c>
    </row>
    <row r="189" spans="2:8">
      <c r="B189" s="16" t="s">
        <v>2179</v>
      </c>
      <c r="C189" s="164" t="s">
        <v>129</v>
      </c>
      <c r="D189" s="16" t="s">
        <v>178</v>
      </c>
      <c r="E189" s="16" t="s">
        <v>179</v>
      </c>
      <c r="F189" s="18">
        <v>-24500</v>
      </c>
      <c r="G189" s="18">
        <v>-487.81</v>
      </c>
      <c r="H189" s="18">
        <v>-7.0000000000000007E-2</v>
      </c>
    </row>
    <row r="190" spans="2:8">
      <c r="B190" s="16" t="s">
        <v>2180</v>
      </c>
      <c r="C190" s="164" t="s">
        <v>129</v>
      </c>
      <c r="D190" s="16" t="s">
        <v>225</v>
      </c>
      <c r="E190" s="16" t="s">
        <v>324</v>
      </c>
      <c r="F190" s="18">
        <v>-11250</v>
      </c>
      <c r="G190" s="18">
        <v>-488.4</v>
      </c>
      <c r="H190" s="18">
        <v>-7.0000000000000007E-2</v>
      </c>
    </row>
    <row r="191" spans="2:8">
      <c r="B191" s="16" t="s">
        <v>2181</v>
      </c>
      <c r="C191" s="164" t="s">
        <v>129</v>
      </c>
      <c r="D191" s="16" t="s">
        <v>141</v>
      </c>
      <c r="E191" s="16" t="s">
        <v>538</v>
      </c>
      <c r="F191" s="18">
        <v>-32900</v>
      </c>
      <c r="G191" s="18">
        <v>-604.36</v>
      </c>
      <c r="H191" s="18">
        <v>-0.08</v>
      </c>
    </row>
    <row r="192" spans="2:8">
      <c r="B192" s="16" t="s">
        <v>2182</v>
      </c>
      <c r="C192" s="164" t="s">
        <v>129</v>
      </c>
      <c r="D192" s="16" t="s">
        <v>160</v>
      </c>
      <c r="E192" s="16" t="s">
        <v>161</v>
      </c>
      <c r="F192" s="18">
        <v>-76300</v>
      </c>
      <c r="G192" s="18">
        <v>-684.26</v>
      </c>
      <c r="H192" s="18">
        <v>-0.09</v>
      </c>
    </row>
    <row r="193" spans="2:8">
      <c r="B193" s="16" t="s">
        <v>2183</v>
      </c>
      <c r="C193" s="164" t="s">
        <v>129</v>
      </c>
      <c r="D193" s="16" t="s">
        <v>263</v>
      </c>
      <c r="E193" s="16" t="s">
        <v>767</v>
      </c>
      <c r="F193" s="18">
        <v>-136500</v>
      </c>
      <c r="G193" s="18">
        <v>-686.73</v>
      </c>
      <c r="H193" s="18">
        <v>-0.09</v>
      </c>
    </row>
    <row r="194" spans="2:8">
      <c r="B194" s="16" t="s">
        <v>2184</v>
      </c>
      <c r="C194" s="164" t="s">
        <v>129</v>
      </c>
      <c r="D194" s="16" t="s">
        <v>168</v>
      </c>
      <c r="E194" s="16" t="s">
        <v>315</v>
      </c>
      <c r="F194" s="18">
        <v>-33900</v>
      </c>
      <c r="G194" s="18">
        <v>-706.15</v>
      </c>
      <c r="H194" s="18">
        <v>-0.1</v>
      </c>
    </row>
    <row r="195" spans="2:8">
      <c r="B195" s="16" t="s">
        <v>2185</v>
      </c>
      <c r="C195" s="164" t="s">
        <v>129</v>
      </c>
      <c r="D195" s="16" t="s">
        <v>178</v>
      </c>
      <c r="E195" s="16" t="s">
        <v>375</v>
      </c>
      <c r="F195" s="18">
        <v>-16650</v>
      </c>
      <c r="G195" s="18">
        <v>-714.72</v>
      </c>
      <c r="H195" s="18">
        <v>-0.1</v>
      </c>
    </row>
    <row r="196" spans="2:8">
      <c r="B196" s="16" t="s">
        <v>2186</v>
      </c>
      <c r="C196" s="164" t="s">
        <v>129</v>
      </c>
      <c r="D196" s="16" t="s">
        <v>200</v>
      </c>
      <c r="E196" s="16" t="s">
        <v>201</v>
      </c>
      <c r="F196" s="18">
        <v>-22050</v>
      </c>
      <c r="G196" s="18">
        <v>-745.12</v>
      </c>
      <c r="H196" s="18">
        <v>-0.1</v>
      </c>
    </row>
    <row r="197" spans="2:8">
      <c r="B197" s="16" t="s">
        <v>966</v>
      </c>
      <c r="C197" s="164" t="s">
        <v>129</v>
      </c>
      <c r="D197" s="16" t="s">
        <v>467</v>
      </c>
      <c r="E197" s="16" t="s">
        <v>468</v>
      </c>
      <c r="F197" s="18">
        <v>-550550</v>
      </c>
      <c r="G197" s="18">
        <v>-767.19</v>
      </c>
      <c r="H197" s="18">
        <v>-0.1</v>
      </c>
    </row>
    <row r="198" spans="2:8">
      <c r="B198" s="16" t="s">
        <v>2187</v>
      </c>
      <c r="C198" s="164" t="s">
        <v>129</v>
      </c>
      <c r="D198" s="16" t="s">
        <v>130</v>
      </c>
      <c r="E198" s="16" t="s">
        <v>954</v>
      </c>
      <c r="F198" s="18">
        <v>-125000</v>
      </c>
      <c r="G198" s="18">
        <v>-797.5</v>
      </c>
      <c r="H198" s="18">
        <v>-0.11</v>
      </c>
    </row>
    <row r="199" spans="2:8">
      <c r="B199" s="16" t="s">
        <v>2188</v>
      </c>
      <c r="C199" s="164" t="s">
        <v>129</v>
      </c>
      <c r="D199" s="16" t="s">
        <v>143</v>
      </c>
      <c r="E199" s="16" t="s">
        <v>785</v>
      </c>
      <c r="F199" s="18">
        <v>-101250</v>
      </c>
      <c r="G199" s="18">
        <v>-802.96</v>
      </c>
      <c r="H199" s="18">
        <v>-0.11</v>
      </c>
    </row>
    <row r="200" spans="2:8">
      <c r="B200" s="16" t="s">
        <v>2189</v>
      </c>
      <c r="C200" s="164" t="s">
        <v>129</v>
      </c>
      <c r="D200" s="16" t="s">
        <v>530</v>
      </c>
      <c r="E200" s="16" t="s">
        <v>531</v>
      </c>
      <c r="F200" s="18">
        <v>-535000</v>
      </c>
      <c r="G200" s="18">
        <v>-829.25</v>
      </c>
      <c r="H200" s="18">
        <v>-0.11</v>
      </c>
    </row>
    <row r="201" spans="2:8">
      <c r="B201" s="16" t="s">
        <v>2190</v>
      </c>
      <c r="C201" s="164" t="s">
        <v>129</v>
      </c>
      <c r="D201" s="16" t="s">
        <v>143</v>
      </c>
      <c r="E201" s="16" t="s">
        <v>144</v>
      </c>
      <c r="F201" s="18">
        <v>-35100</v>
      </c>
      <c r="G201" s="18">
        <v>-861.71</v>
      </c>
      <c r="H201" s="18">
        <v>-0.12</v>
      </c>
    </row>
    <row r="202" spans="2:8">
      <c r="B202" s="16" t="s">
        <v>2191</v>
      </c>
      <c r="C202" s="164" t="s">
        <v>129</v>
      </c>
      <c r="D202" s="16" t="s">
        <v>143</v>
      </c>
      <c r="E202" s="16" t="s">
        <v>413</v>
      </c>
      <c r="F202" s="18">
        <v>-420000</v>
      </c>
      <c r="G202" s="18">
        <v>-869.61</v>
      </c>
      <c r="H202" s="18">
        <v>-0.12</v>
      </c>
    </row>
    <row r="203" spans="2:8">
      <c r="B203" s="16" t="s">
        <v>967</v>
      </c>
      <c r="C203" s="164" t="s">
        <v>129</v>
      </c>
      <c r="D203" s="16" t="s">
        <v>130</v>
      </c>
      <c r="E203" s="16" t="s">
        <v>278</v>
      </c>
      <c r="F203" s="18">
        <v>-165000</v>
      </c>
      <c r="G203" s="18">
        <v>-881.27</v>
      </c>
      <c r="H203" s="18">
        <v>-0.12</v>
      </c>
    </row>
    <row r="204" spans="2:8">
      <c r="B204" s="16" t="s">
        <v>2192</v>
      </c>
      <c r="C204" s="164" t="s">
        <v>129</v>
      </c>
      <c r="D204" s="16" t="s">
        <v>146</v>
      </c>
      <c r="E204" s="16" t="s">
        <v>735</v>
      </c>
      <c r="F204" s="18">
        <v>-46800</v>
      </c>
      <c r="G204" s="18">
        <v>-963.61</v>
      </c>
      <c r="H204" s="18">
        <v>-0.13</v>
      </c>
    </row>
    <row r="205" spans="2:8">
      <c r="B205" s="16" t="s">
        <v>2193</v>
      </c>
      <c r="C205" s="164" t="s">
        <v>129</v>
      </c>
      <c r="D205" s="16" t="s">
        <v>151</v>
      </c>
      <c r="E205" s="16" t="s">
        <v>433</v>
      </c>
      <c r="F205" s="18">
        <v>-83000</v>
      </c>
      <c r="G205" s="18">
        <v>-1000.81</v>
      </c>
      <c r="H205" s="18">
        <v>-0.14000000000000001</v>
      </c>
    </row>
    <row r="206" spans="2:8">
      <c r="B206" s="16" t="s">
        <v>2194</v>
      </c>
      <c r="C206" s="164" t="s">
        <v>129</v>
      </c>
      <c r="D206" s="16" t="s">
        <v>143</v>
      </c>
      <c r="E206" s="16" t="s">
        <v>284</v>
      </c>
      <c r="F206" s="18">
        <v>-5950</v>
      </c>
      <c r="G206" s="18">
        <v>-1015.61</v>
      </c>
      <c r="H206" s="18">
        <v>-0.14000000000000001</v>
      </c>
    </row>
    <row r="207" spans="2:8">
      <c r="B207" s="16" t="s">
        <v>2195</v>
      </c>
      <c r="C207" s="164" t="s">
        <v>129</v>
      </c>
      <c r="D207" s="16" t="s">
        <v>132</v>
      </c>
      <c r="E207" s="16" t="s">
        <v>371</v>
      </c>
      <c r="F207" s="18">
        <v>-415800</v>
      </c>
      <c r="G207" s="18">
        <v>-1016.63</v>
      </c>
      <c r="H207" s="18">
        <v>-0.14000000000000001</v>
      </c>
    </row>
    <row r="208" spans="2:8">
      <c r="B208" s="16" t="s">
        <v>2196</v>
      </c>
      <c r="C208" s="164" t="s">
        <v>129</v>
      </c>
      <c r="D208" s="16" t="s">
        <v>135</v>
      </c>
      <c r="E208" s="16" t="s">
        <v>314</v>
      </c>
      <c r="F208" s="18">
        <v>-32400</v>
      </c>
      <c r="G208" s="18">
        <v>-1033.67</v>
      </c>
      <c r="H208" s="18">
        <v>-0.14000000000000001</v>
      </c>
    </row>
    <row r="209" spans="2:8">
      <c r="B209" s="16" t="s">
        <v>2197</v>
      </c>
      <c r="C209" s="164" t="s">
        <v>129</v>
      </c>
      <c r="D209" s="16" t="s">
        <v>130</v>
      </c>
      <c r="E209" s="16" t="s">
        <v>134</v>
      </c>
      <c r="F209" s="18">
        <v>-74800</v>
      </c>
      <c r="G209" s="18">
        <v>-1116.3499999999999</v>
      </c>
      <c r="H209" s="18">
        <v>-0.15</v>
      </c>
    </row>
    <row r="210" spans="2:8">
      <c r="B210" s="16" t="s">
        <v>2198</v>
      </c>
      <c r="C210" s="164" t="s">
        <v>129</v>
      </c>
      <c r="D210" s="16" t="s">
        <v>173</v>
      </c>
      <c r="E210" s="16" t="s">
        <v>174</v>
      </c>
      <c r="F210" s="18">
        <v>-17300</v>
      </c>
      <c r="G210" s="18">
        <v>-1158.9100000000001</v>
      </c>
      <c r="H210" s="18">
        <v>-0.16</v>
      </c>
    </row>
    <row r="211" spans="2:8">
      <c r="B211" s="16" t="s">
        <v>2199</v>
      </c>
      <c r="C211" s="164" t="s">
        <v>129</v>
      </c>
      <c r="D211" s="16" t="s">
        <v>143</v>
      </c>
      <c r="E211" s="16" t="s">
        <v>953</v>
      </c>
      <c r="F211" s="18">
        <v>-1146000</v>
      </c>
      <c r="G211" s="18">
        <v>-1220.49</v>
      </c>
      <c r="H211" s="18">
        <v>-0.17</v>
      </c>
    </row>
    <row r="212" spans="2:8">
      <c r="B212" s="16" t="s">
        <v>2200</v>
      </c>
      <c r="C212" s="164" t="s">
        <v>129</v>
      </c>
      <c r="D212" s="16" t="s">
        <v>178</v>
      </c>
      <c r="E212" s="16" t="s">
        <v>952</v>
      </c>
      <c r="F212" s="18">
        <v>-147050</v>
      </c>
      <c r="G212" s="18">
        <v>-1226.0999999999999</v>
      </c>
      <c r="H212" s="18">
        <v>-0.17</v>
      </c>
    </row>
    <row r="213" spans="2:8">
      <c r="B213" s="16" t="s">
        <v>2201</v>
      </c>
      <c r="C213" s="164" t="s">
        <v>129</v>
      </c>
      <c r="D213" s="16" t="s">
        <v>146</v>
      </c>
      <c r="E213" s="16" t="s">
        <v>951</v>
      </c>
      <c r="F213" s="18">
        <v>-1048500</v>
      </c>
      <c r="G213" s="18">
        <v>-1298.04</v>
      </c>
      <c r="H213" s="18">
        <v>-0.18</v>
      </c>
    </row>
    <row r="214" spans="2:8">
      <c r="B214" s="16" t="s">
        <v>2202</v>
      </c>
      <c r="C214" s="164" t="s">
        <v>129</v>
      </c>
      <c r="D214" s="16" t="s">
        <v>289</v>
      </c>
      <c r="E214" s="16" t="s">
        <v>469</v>
      </c>
      <c r="F214" s="18">
        <v>-34800</v>
      </c>
      <c r="G214" s="18">
        <v>-1310.81</v>
      </c>
      <c r="H214" s="18">
        <v>-0.18</v>
      </c>
    </row>
    <row r="215" spans="2:8">
      <c r="B215" s="16" t="s">
        <v>2203</v>
      </c>
      <c r="C215" s="164" t="s">
        <v>129</v>
      </c>
      <c r="D215" s="16" t="s">
        <v>485</v>
      </c>
      <c r="E215" s="16" t="s">
        <v>486</v>
      </c>
      <c r="F215" s="18">
        <v>-341550</v>
      </c>
      <c r="G215" s="18">
        <v>-1340.07</v>
      </c>
      <c r="H215" s="18">
        <v>-0.18</v>
      </c>
    </row>
    <row r="216" spans="2:8">
      <c r="B216" s="16" t="s">
        <v>2204</v>
      </c>
      <c r="C216" s="164" t="s">
        <v>129</v>
      </c>
      <c r="D216" s="16" t="s">
        <v>135</v>
      </c>
      <c r="E216" s="16" t="s">
        <v>187</v>
      </c>
      <c r="F216" s="18">
        <v>-46200</v>
      </c>
      <c r="G216" s="18">
        <v>-1537.61</v>
      </c>
      <c r="H216" s="18">
        <v>-0.21</v>
      </c>
    </row>
    <row r="217" spans="2:8">
      <c r="B217" s="16" t="s">
        <v>2205</v>
      </c>
      <c r="C217" s="164" t="s">
        <v>129</v>
      </c>
      <c r="D217" s="16" t="s">
        <v>143</v>
      </c>
      <c r="E217" s="16" t="s">
        <v>950</v>
      </c>
      <c r="F217" s="18">
        <v>-1416000</v>
      </c>
      <c r="G217" s="18">
        <v>-1546.27</v>
      </c>
      <c r="H217" s="18">
        <v>-0.21</v>
      </c>
    </row>
    <row r="218" spans="2:8">
      <c r="B218" s="16" t="s">
        <v>2206</v>
      </c>
      <c r="C218" s="164" t="s">
        <v>129</v>
      </c>
      <c r="D218" s="16" t="s">
        <v>240</v>
      </c>
      <c r="E218" s="16" t="s">
        <v>374</v>
      </c>
      <c r="F218" s="18">
        <v>-447000</v>
      </c>
      <c r="G218" s="18">
        <v>-1571.88</v>
      </c>
      <c r="H218" s="18">
        <v>-0.21</v>
      </c>
    </row>
    <row r="219" spans="2:8">
      <c r="B219" s="16" t="s">
        <v>2207</v>
      </c>
      <c r="C219" s="164" t="s">
        <v>129</v>
      </c>
      <c r="D219" s="16" t="s">
        <v>132</v>
      </c>
      <c r="E219" s="16" t="s">
        <v>384</v>
      </c>
      <c r="F219" s="18">
        <v>-511200</v>
      </c>
      <c r="G219" s="18">
        <v>-1691.31</v>
      </c>
      <c r="H219" s="18">
        <v>-0.23</v>
      </c>
    </row>
    <row r="220" spans="2:8">
      <c r="B220" s="16" t="s">
        <v>2208</v>
      </c>
      <c r="C220" s="164" t="s">
        <v>129</v>
      </c>
      <c r="D220" s="16" t="s">
        <v>141</v>
      </c>
      <c r="E220" s="16" t="s">
        <v>949</v>
      </c>
      <c r="F220" s="18">
        <v>-262900</v>
      </c>
      <c r="G220" s="18">
        <v>-1776.55</v>
      </c>
      <c r="H220" s="18">
        <v>-0.24</v>
      </c>
    </row>
    <row r="221" spans="2:8">
      <c r="B221" s="16" t="s">
        <v>2209</v>
      </c>
      <c r="C221" s="164" t="s">
        <v>129</v>
      </c>
      <c r="D221" s="16" t="s">
        <v>237</v>
      </c>
      <c r="E221" s="16" t="s">
        <v>948</v>
      </c>
      <c r="F221" s="18">
        <v>-931500</v>
      </c>
      <c r="G221" s="18">
        <v>-1982.7</v>
      </c>
      <c r="H221" s="18">
        <v>-0.27</v>
      </c>
    </row>
    <row r="222" spans="2:8">
      <c r="B222" s="16" t="s">
        <v>2210</v>
      </c>
      <c r="C222" s="164" t="s">
        <v>129</v>
      </c>
      <c r="D222" s="16" t="s">
        <v>135</v>
      </c>
      <c r="E222" s="16" t="s">
        <v>444</v>
      </c>
      <c r="F222" s="18">
        <v>-44550</v>
      </c>
      <c r="G222" s="18">
        <v>-2076.21</v>
      </c>
      <c r="H222" s="18">
        <v>-0.28000000000000003</v>
      </c>
    </row>
    <row r="223" spans="2:8">
      <c r="B223" s="16" t="s">
        <v>2211</v>
      </c>
      <c r="C223" s="164" t="s">
        <v>129</v>
      </c>
      <c r="D223" s="16" t="s">
        <v>237</v>
      </c>
      <c r="E223" s="16" t="s">
        <v>298</v>
      </c>
      <c r="F223" s="18">
        <v>-348750</v>
      </c>
      <c r="G223" s="18">
        <v>-2162.42</v>
      </c>
      <c r="H223" s="18">
        <v>-0.28999999999999998</v>
      </c>
    </row>
    <row r="224" spans="2:8">
      <c r="B224" s="16" t="s">
        <v>2212</v>
      </c>
      <c r="C224" s="164" t="s">
        <v>129</v>
      </c>
      <c r="D224" s="16" t="s">
        <v>160</v>
      </c>
      <c r="E224" s="16" t="s">
        <v>626</v>
      </c>
      <c r="F224" s="18">
        <v>-586500</v>
      </c>
      <c r="G224" s="18">
        <v>-2177.09</v>
      </c>
      <c r="H224" s="18">
        <v>-0.28999999999999998</v>
      </c>
    </row>
    <row r="225" spans="2:8">
      <c r="B225" s="16" t="s">
        <v>2213</v>
      </c>
      <c r="C225" s="164" t="s">
        <v>129</v>
      </c>
      <c r="D225" s="16" t="s">
        <v>143</v>
      </c>
      <c r="E225" s="16" t="s">
        <v>947</v>
      </c>
      <c r="F225" s="18">
        <v>-2784288</v>
      </c>
      <c r="G225" s="18">
        <v>-2224.65</v>
      </c>
      <c r="H225" s="18">
        <v>-0.3</v>
      </c>
    </row>
    <row r="226" spans="2:8">
      <c r="B226" s="16" t="s">
        <v>2214</v>
      </c>
      <c r="C226" s="164" t="s">
        <v>129</v>
      </c>
      <c r="D226" s="16" t="s">
        <v>153</v>
      </c>
      <c r="E226" s="16" t="s">
        <v>558</v>
      </c>
      <c r="F226" s="18">
        <v>-81675</v>
      </c>
      <c r="G226" s="18">
        <v>-2370.86</v>
      </c>
      <c r="H226" s="18">
        <v>-0.32</v>
      </c>
    </row>
    <row r="227" spans="2:8">
      <c r="B227" s="16" t="s">
        <v>2215</v>
      </c>
      <c r="C227" s="164" t="s">
        <v>129</v>
      </c>
      <c r="D227" s="16" t="s">
        <v>173</v>
      </c>
      <c r="E227" s="16" t="s">
        <v>175</v>
      </c>
      <c r="F227" s="18">
        <v>-107250</v>
      </c>
      <c r="G227" s="18">
        <v>-2481.39</v>
      </c>
      <c r="H227" s="18">
        <v>-0.34</v>
      </c>
    </row>
    <row r="228" spans="2:8">
      <c r="B228" s="16" t="s">
        <v>2216</v>
      </c>
      <c r="C228" s="164" t="s">
        <v>129</v>
      </c>
      <c r="D228" s="16" t="s">
        <v>162</v>
      </c>
      <c r="E228" s="16" t="s">
        <v>573</v>
      </c>
      <c r="F228" s="18">
        <v>-811200</v>
      </c>
      <c r="G228" s="18">
        <v>-2489.17</v>
      </c>
      <c r="H228" s="18">
        <v>-0.34</v>
      </c>
    </row>
    <row r="229" spans="2:8">
      <c r="B229" s="16" t="s">
        <v>2217</v>
      </c>
      <c r="C229" s="164" t="s">
        <v>129</v>
      </c>
      <c r="D229" s="16" t="s">
        <v>248</v>
      </c>
      <c r="E229" s="16" t="s">
        <v>946</v>
      </c>
      <c r="F229" s="18">
        <v>-287200</v>
      </c>
      <c r="G229" s="18">
        <v>-2507.9699999999998</v>
      </c>
      <c r="H229" s="18">
        <v>-0.34</v>
      </c>
    </row>
    <row r="230" spans="2:8">
      <c r="B230" s="16" t="s">
        <v>2218</v>
      </c>
      <c r="C230" s="164" t="s">
        <v>129</v>
      </c>
      <c r="D230" s="16" t="s">
        <v>143</v>
      </c>
      <c r="E230" s="16" t="s">
        <v>945</v>
      </c>
      <c r="F230" s="18">
        <v>-2244400</v>
      </c>
      <c r="G230" s="18">
        <v>-2650.64</v>
      </c>
      <c r="H230" s="18">
        <v>-0.36</v>
      </c>
    </row>
    <row r="231" spans="2:8">
      <c r="B231" s="16" t="s">
        <v>2219</v>
      </c>
      <c r="C231" s="164" t="s">
        <v>129</v>
      </c>
      <c r="D231" s="16" t="s">
        <v>267</v>
      </c>
      <c r="E231" s="16" t="s">
        <v>287</v>
      </c>
      <c r="F231" s="18">
        <v>-1185300</v>
      </c>
      <c r="G231" s="18">
        <v>-2739.23</v>
      </c>
      <c r="H231" s="18">
        <v>-0.37</v>
      </c>
    </row>
    <row r="232" spans="2:8">
      <c r="B232" s="16" t="s">
        <v>2220</v>
      </c>
      <c r="C232" s="164" t="s">
        <v>129</v>
      </c>
      <c r="D232" s="16" t="s">
        <v>141</v>
      </c>
      <c r="E232" s="16" t="s">
        <v>711</v>
      </c>
      <c r="F232" s="18">
        <v>-142725</v>
      </c>
      <c r="G232" s="18">
        <v>-2779.64</v>
      </c>
      <c r="H232" s="18">
        <v>-0.38</v>
      </c>
    </row>
    <row r="233" spans="2:8">
      <c r="B233" s="16" t="s">
        <v>2221</v>
      </c>
      <c r="C233" s="164" t="s">
        <v>129</v>
      </c>
      <c r="D233" s="16" t="s">
        <v>146</v>
      </c>
      <c r="E233" s="16" t="s">
        <v>405</v>
      </c>
      <c r="F233" s="18">
        <v>-16800</v>
      </c>
      <c r="G233" s="18">
        <v>-2956.49</v>
      </c>
      <c r="H233" s="18">
        <v>-0.4</v>
      </c>
    </row>
    <row r="234" spans="2:8">
      <c r="B234" s="16" t="s">
        <v>2222</v>
      </c>
      <c r="C234" s="164" t="s">
        <v>129</v>
      </c>
      <c r="D234" s="16" t="s">
        <v>135</v>
      </c>
      <c r="E234" s="16" t="s">
        <v>167</v>
      </c>
      <c r="F234" s="18">
        <v>-711000</v>
      </c>
      <c r="G234" s="18">
        <v>-2959.54</v>
      </c>
      <c r="H234" s="18">
        <v>-0.4</v>
      </c>
    </row>
    <row r="235" spans="2:8">
      <c r="B235" s="16" t="s">
        <v>2223</v>
      </c>
      <c r="C235" s="164" t="s">
        <v>129</v>
      </c>
      <c r="D235" s="16" t="s">
        <v>160</v>
      </c>
      <c r="E235" s="16" t="s">
        <v>620</v>
      </c>
      <c r="F235" s="18">
        <v>-554000</v>
      </c>
      <c r="G235" s="18">
        <v>-3037.86</v>
      </c>
      <c r="H235" s="18">
        <v>-0.41</v>
      </c>
    </row>
    <row r="236" spans="2:8">
      <c r="B236" s="16" t="s">
        <v>2224</v>
      </c>
      <c r="C236" s="164" t="s">
        <v>129</v>
      </c>
      <c r="D236" s="16" t="s">
        <v>178</v>
      </c>
      <c r="E236" s="16" t="s">
        <v>944</v>
      </c>
      <c r="F236" s="18">
        <v>-418600</v>
      </c>
      <c r="G236" s="18">
        <v>-3112.5</v>
      </c>
      <c r="H236" s="18">
        <v>-0.42</v>
      </c>
    </row>
    <row r="237" spans="2:8">
      <c r="B237" s="16" t="s">
        <v>2225</v>
      </c>
      <c r="C237" s="164" t="s">
        <v>129</v>
      </c>
      <c r="D237" s="16" t="s">
        <v>143</v>
      </c>
      <c r="E237" s="16" t="s">
        <v>943</v>
      </c>
      <c r="F237" s="18">
        <v>-2300000</v>
      </c>
      <c r="G237" s="18">
        <v>-3162.5</v>
      </c>
      <c r="H237" s="18">
        <v>-0.43</v>
      </c>
    </row>
    <row r="238" spans="2:8">
      <c r="B238" s="16" t="s">
        <v>2226</v>
      </c>
      <c r="C238" s="164" t="s">
        <v>129</v>
      </c>
      <c r="D238" s="16" t="s">
        <v>180</v>
      </c>
      <c r="E238" s="16" t="s">
        <v>545</v>
      </c>
      <c r="F238" s="18">
        <v>-344000</v>
      </c>
      <c r="G238" s="18">
        <v>-3191.12</v>
      </c>
      <c r="H238" s="18">
        <v>-0.43</v>
      </c>
    </row>
    <row r="239" spans="2:8">
      <c r="B239" s="16" t="s">
        <v>2227</v>
      </c>
      <c r="C239" s="164" t="s">
        <v>129</v>
      </c>
      <c r="D239" s="16" t="s">
        <v>162</v>
      </c>
      <c r="E239" s="16" t="s">
        <v>534</v>
      </c>
      <c r="F239" s="18">
        <v>-227650</v>
      </c>
      <c r="G239" s="18">
        <v>-3214.87</v>
      </c>
      <c r="H239" s="18">
        <v>-0.44</v>
      </c>
    </row>
    <row r="240" spans="2:8">
      <c r="B240" s="16" t="s">
        <v>2228</v>
      </c>
      <c r="C240" s="164" t="s">
        <v>129</v>
      </c>
      <c r="D240" s="16" t="s">
        <v>168</v>
      </c>
      <c r="E240" s="16" t="s">
        <v>784</v>
      </c>
      <c r="F240" s="18">
        <v>-260000</v>
      </c>
      <c r="G240" s="18">
        <v>-3329.82</v>
      </c>
      <c r="H240" s="18">
        <v>-0.45</v>
      </c>
    </row>
    <row r="241" spans="2:8">
      <c r="B241" s="16" t="s">
        <v>2229</v>
      </c>
      <c r="C241" s="164" t="s">
        <v>129</v>
      </c>
      <c r="D241" s="16" t="s">
        <v>366</v>
      </c>
      <c r="E241" s="16" t="s">
        <v>732</v>
      </c>
      <c r="F241" s="18">
        <v>-4216000</v>
      </c>
      <c r="G241" s="18">
        <v>-3349.61</v>
      </c>
      <c r="H241" s="18">
        <v>-0.45</v>
      </c>
    </row>
    <row r="242" spans="2:8">
      <c r="B242" s="16" t="s">
        <v>2230</v>
      </c>
      <c r="C242" s="164" t="s">
        <v>129</v>
      </c>
      <c r="D242" s="16" t="s">
        <v>160</v>
      </c>
      <c r="E242" s="16" t="s">
        <v>407</v>
      </c>
      <c r="F242" s="18">
        <v>-1094800</v>
      </c>
      <c r="G242" s="18">
        <v>-3406.47</v>
      </c>
      <c r="H242" s="18">
        <v>-0.46</v>
      </c>
    </row>
    <row r="243" spans="2:8">
      <c r="B243" s="16" t="s">
        <v>2231</v>
      </c>
      <c r="C243" s="164" t="s">
        <v>129</v>
      </c>
      <c r="D243" s="16" t="s">
        <v>237</v>
      </c>
      <c r="E243" s="16" t="s">
        <v>846</v>
      </c>
      <c r="F243" s="18">
        <v>-1190512</v>
      </c>
      <c r="G243" s="18">
        <v>-3413.2</v>
      </c>
      <c r="H243" s="18">
        <v>-0.46</v>
      </c>
    </row>
    <row r="244" spans="2:8">
      <c r="B244" s="16" t="s">
        <v>2232</v>
      </c>
      <c r="C244" s="164" t="s">
        <v>129</v>
      </c>
      <c r="D244" s="16" t="s">
        <v>183</v>
      </c>
      <c r="E244" s="16" t="s">
        <v>408</v>
      </c>
      <c r="F244" s="18">
        <v>-149150</v>
      </c>
      <c r="G244" s="18">
        <v>-3435.82</v>
      </c>
      <c r="H244" s="18">
        <v>-0.47</v>
      </c>
    </row>
    <row r="245" spans="2:8">
      <c r="B245" s="16" t="s">
        <v>2233</v>
      </c>
      <c r="C245" s="164" t="s">
        <v>129</v>
      </c>
      <c r="D245" s="16" t="s">
        <v>143</v>
      </c>
      <c r="E245" s="16" t="s">
        <v>547</v>
      </c>
      <c r="F245" s="18">
        <v>-322850</v>
      </c>
      <c r="G245" s="18">
        <v>-3460.31</v>
      </c>
      <c r="H245" s="18">
        <v>-0.47</v>
      </c>
    </row>
    <row r="246" spans="2:8">
      <c r="B246" s="16" t="s">
        <v>2234</v>
      </c>
      <c r="C246" s="164" t="s">
        <v>129</v>
      </c>
      <c r="D246" s="16" t="s">
        <v>216</v>
      </c>
      <c r="E246" s="16" t="s">
        <v>942</v>
      </c>
      <c r="F246" s="18">
        <v>-174900</v>
      </c>
      <c r="G246" s="18">
        <v>-3537.79</v>
      </c>
      <c r="H246" s="18">
        <v>-0.48</v>
      </c>
    </row>
    <row r="247" spans="2:8">
      <c r="B247" s="16" t="s">
        <v>2235</v>
      </c>
      <c r="C247" s="164" t="s">
        <v>129</v>
      </c>
      <c r="D247" s="16" t="s">
        <v>135</v>
      </c>
      <c r="E247" s="16" t="s">
        <v>445</v>
      </c>
      <c r="F247" s="18">
        <v>-169400</v>
      </c>
      <c r="G247" s="18">
        <v>-3633.8</v>
      </c>
      <c r="H247" s="18">
        <v>-0.49</v>
      </c>
    </row>
    <row r="248" spans="2:8">
      <c r="B248" s="16" t="s">
        <v>2236</v>
      </c>
      <c r="C248" s="164" t="s">
        <v>129</v>
      </c>
      <c r="D248" s="16" t="s">
        <v>248</v>
      </c>
      <c r="E248" s="16" t="s">
        <v>782</v>
      </c>
      <c r="F248" s="18">
        <v>-2677900</v>
      </c>
      <c r="G248" s="18">
        <v>-3660.69</v>
      </c>
      <c r="H248" s="18">
        <v>-0.5</v>
      </c>
    </row>
    <row r="249" spans="2:8">
      <c r="B249" s="16" t="s">
        <v>2237</v>
      </c>
      <c r="C249" s="164" t="s">
        <v>129</v>
      </c>
      <c r="D249" s="16" t="s">
        <v>130</v>
      </c>
      <c r="E249" s="16" t="s">
        <v>402</v>
      </c>
      <c r="F249" s="18">
        <v>-1306800</v>
      </c>
      <c r="G249" s="18">
        <v>-3662.31</v>
      </c>
      <c r="H249" s="18">
        <v>-0.5</v>
      </c>
    </row>
    <row r="250" spans="2:8">
      <c r="B250" s="16" t="s">
        <v>2238</v>
      </c>
      <c r="C250" s="164" t="s">
        <v>129</v>
      </c>
      <c r="D250" s="16" t="s">
        <v>185</v>
      </c>
      <c r="E250" s="16" t="s">
        <v>186</v>
      </c>
      <c r="F250" s="18">
        <v>-283900</v>
      </c>
      <c r="G250" s="18">
        <v>-3669.27</v>
      </c>
      <c r="H250" s="18">
        <v>-0.5</v>
      </c>
    </row>
    <row r="251" spans="2:8">
      <c r="B251" s="16" t="s">
        <v>2239</v>
      </c>
      <c r="C251" s="164" t="s">
        <v>129</v>
      </c>
      <c r="D251" s="16" t="s">
        <v>130</v>
      </c>
      <c r="E251" s="16" t="s">
        <v>427</v>
      </c>
      <c r="F251" s="18">
        <v>-3000000</v>
      </c>
      <c r="G251" s="18">
        <v>-3696</v>
      </c>
      <c r="H251" s="18">
        <v>-0.5</v>
      </c>
    </row>
    <row r="252" spans="2:8">
      <c r="B252" s="16" t="s">
        <v>2240</v>
      </c>
      <c r="C252" s="164" t="s">
        <v>129</v>
      </c>
      <c r="D252" s="16" t="s">
        <v>180</v>
      </c>
      <c r="E252" s="16" t="s">
        <v>181</v>
      </c>
      <c r="F252" s="18">
        <v>-711600</v>
      </c>
      <c r="G252" s="18">
        <v>-3758.32</v>
      </c>
      <c r="H252" s="18">
        <v>-0.51</v>
      </c>
    </row>
    <row r="253" spans="2:8">
      <c r="B253" s="16" t="s">
        <v>2241</v>
      </c>
      <c r="C253" s="164" t="s">
        <v>129</v>
      </c>
      <c r="D253" s="16" t="s">
        <v>178</v>
      </c>
      <c r="E253" s="16" t="s">
        <v>543</v>
      </c>
      <c r="F253" s="18">
        <v>-331000</v>
      </c>
      <c r="G253" s="18">
        <v>-3763.64</v>
      </c>
      <c r="H253" s="18">
        <v>-0.51</v>
      </c>
    </row>
    <row r="254" spans="2:8">
      <c r="B254" s="16" t="s">
        <v>2242</v>
      </c>
      <c r="C254" s="164" t="s">
        <v>129</v>
      </c>
      <c r="D254" s="16" t="s">
        <v>130</v>
      </c>
      <c r="E254" s="16" t="s">
        <v>409</v>
      </c>
      <c r="F254" s="18">
        <v>-3210000</v>
      </c>
      <c r="G254" s="18">
        <v>-3778.17</v>
      </c>
      <c r="H254" s="18">
        <v>-0.51</v>
      </c>
    </row>
    <row r="255" spans="2:8">
      <c r="B255" s="16" t="s">
        <v>2243</v>
      </c>
      <c r="C255" s="164" t="s">
        <v>129</v>
      </c>
      <c r="D255" s="16" t="s">
        <v>153</v>
      </c>
      <c r="E255" s="16" t="s">
        <v>592</v>
      </c>
      <c r="F255" s="18">
        <v>-6447000</v>
      </c>
      <c r="G255" s="18">
        <v>-3787.61</v>
      </c>
      <c r="H255" s="18">
        <v>-0.51</v>
      </c>
    </row>
    <row r="256" spans="2:8">
      <c r="B256" s="16" t="s">
        <v>2244</v>
      </c>
      <c r="C256" s="164" t="s">
        <v>129</v>
      </c>
      <c r="D256" s="16" t="s">
        <v>149</v>
      </c>
      <c r="E256" s="16" t="s">
        <v>490</v>
      </c>
      <c r="F256" s="18">
        <v>-316200</v>
      </c>
      <c r="G256" s="18">
        <v>-3793.29</v>
      </c>
      <c r="H256" s="18">
        <v>-0.51</v>
      </c>
    </row>
    <row r="257" spans="2:8">
      <c r="B257" s="16" t="s">
        <v>2245</v>
      </c>
      <c r="C257" s="164" t="s">
        <v>129</v>
      </c>
      <c r="D257" s="16" t="s">
        <v>160</v>
      </c>
      <c r="E257" s="16" t="s">
        <v>786</v>
      </c>
      <c r="F257" s="18">
        <v>-1128600</v>
      </c>
      <c r="G257" s="18">
        <v>-4291.5</v>
      </c>
      <c r="H257" s="18">
        <v>-0.57999999999999996</v>
      </c>
    </row>
    <row r="258" spans="2:8">
      <c r="B258" s="16" t="s">
        <v>2246</v>
      </c>
      <c r="C258" s="164" t="s">
        <v>129</v>
      </c>
      <c r="D258" s="16" t="s">
        <v>485</v>
      </c>
      <c r="E258" s="16" t="s">
        <v>588</v>
      </c>
      <c r="F258" s="18">
        <v>-318500</v>
      </c>
      <c r="G258" s="18">
        <v>-4514.1000000000004</v>
      </c>
      <c r="H258" s="18">
        <v>-0.61</v>
      </c>
    </row>
    <row r="259" spans="2:8">
      <c r="B259" s="16" t="s">
        <v>2247</v>
      </c>
      <c r="C259" s="164" t="s">
        <v>129</v>
      </c>
      <c r="D259" s="16" t="s">
        <v>289</v>
      </c>
      <c r="E259" s="16" t="s">
        <v>290</v>
      </c>
      <c r="F259" s="18">
        <v>-23040</v>
      </c>
      <c r="G259" s="18">
        <v>-4612.91</v>
      </c>
      <c r="H259" s="18">
        <v>-0.62</v>
      </c>
    </row>
    <row r="260" spans="2:8">
      <c r="B260" s="16" t="s">
        <v>2248</v>
      </c>
      <c r="C260" s="164" t="s">
        <v>129</v>
      </c>
      <c r="D260" s="16" t="s">
        <v>285</v>
      </c>
      <c r="E260" s="16" t="s">
        <v>847</v>
      </c>
      <c r="F260" s="18">
        <v>-5676000</v>
      </c>
      <c r="G260" s="18">
        <v>-4642.97</v>
      </c>
      <c r="H260" s="18">
        <v>-0.63</v>
      </c>
    </row>
    <row r="261" spans="2:8">
      <c r="B261" s="16" t="s">
        <v>850</v>
      </c>
      <c r="C261" s="164" t="s">
        <v>129</v>
      </c>
      <c r="D261" s="16" t="s">
        <v>130</v>
      </c>
      <c r="E261" s="16" t="s">
        <v>401</v>
      </c>
      <c r="F261" s="18">
        <v>-1976400</v>
      </c>
      <c r="G261" s="18">
        <v>-4795.7299999999996</v>
      </c>
      <c r="H261" s="18">
        <v>-0.65</v>
      </c>
    </row>
    <row r="262" spans="2:8">
      <c r="B262" s="16" t="s">
        <v>968</v>
      </c>
      <c r="C262" s="164" t="s">
        <v>129</v>
      </c>
      <c r="D262" s="16" t="s">
        <v>130</v>
      </c>
      <c r="E262" s="16" t="s">
        <v>941</v>
      </c>
      <c r="F262" s="18">
        <v>-13472000</v>
      </c>
      <c r="G262" s="18">
        <v>-4856.66</v>
      </c>
      <c r="H262" s="18">
        <v>-0.66</v>
      </c>
    </row>
    <row r="263" spans="2:8">
      <c r="B263" s="16" t="s">
        <v>2249</v>
      </c>
      <c r="C263" s="164" t="s">
        <v>129</v>
      </c>
      <c r="D263" s="16" t="s">
        <v>248</v>
      </c>
      <c r="E263" s="16" t="s">
        <v>313</v>
      </c>
      <c r="F263" s="18">
        <v>-1211375</v>
      </c>
      <c r="G263" s="18">
        <v>-5035.08</v>
      </c>
      <c r="H263" s="18">
        <v>-0.68</v>
      </c>
    </row>
    <row r="264" spans="2:8">
      <c r="B264" s="16" t="s">
        <v>2250</v>
      </c>
      <c r="C264" s="164" t="s">
        <v>129</v>
      </c>
      <c r="D264" s="16" t="s">
        <v>171</v>
      </c>
      <c r="E264" s="16" t="s">
        <v>172</v>
      </c>
      <c r="F264" s="18">
        <v>-678600</v>
      </c>
      <c r="G264" s="18">
        <v>-5528.55</v>
      </c>
      <c r="H264" s="18">
        <v>-0.75</v>
      </c>
    </row>
    <row r="265" spans="2:8">
      <c r="B265" s="16" t="s">
        <v>2251</v>
      </c>
      <c r="C265" s="164" t="s">
        <v>129</v>
      </c>
      <c r="D265" s="16" t="s">
        <v>143</v>
      </c>
      <c r="E265" s="16" t="s">
        <v>939</v>
      </c>
      <c r="F265" s="18">
        <v>-1384000</v>
      </c>
      <c r="G265" s="18">
        <v>-5583.06</v>
      </c>
      <c r="H265" s="18">
        <v>-0.76</v>
      </c>
    </row>
    <row r="266" spans="2:8">
      <c r="B266" s="16" t="s">
        <v>2252</v>
      </c>
      <c r="C266" s="164" t="s">
        <v>129</v>
      </c>
      <c r="D266" s="16" t="s">
        <v>143</v>
      </c>
      <c r="E266" s="16" t="s">
        <v>223</v>
      </c>
      <c r="F266" s="18">
        <v>-8440000</v>
      </c>
      <c r="G266" s="18">
        <v>-5836.26</v>
      </c>
      <c r="H266" s="18">
        <v>-0.79</v>
      </c>
    </row>
    <row r="267" spans="2:8">
      <c r="B267" s="16" t="s">
        <v>2253</v>
      </c>
      <c r="C267" s="164" t="s">
        <v>129</v>
      </c>
      <c r="D267" s="16" t="s">
        <v>497</v>
      </c>
      <c r="E267" s="16" t="s">
        <v>498</v>
      </c>
      <c r="F267" s="18">
        <v>-4860850</v>
      </c>
      <c r="G267" s="18">
        <v>-5981.28</v>
      </c>
      <c r="H267" s="18">
        <v>-0.81</v>
      </c>
    </row>
    <row r="268" spans="2:8">
      <c r="B268" s="16" t="s">
        <v>2254</v>
      </c>
      <c r="C268" s="164" t="s">
        <v>129</v>
      </c>
      <c r="D268" s="16" t="s">
        <v>141</v>
      </c>
      <c r="E268" s="16" t="s">
        <v>280</v>
      </c>
      <c r="F268" s="18">
        <v>-182600</v>
      </c>
      <c r="G268" s="18">
        <v>-6227.66</v>
      </c>
      <c r="H268" s="18">
        <v>-0.84</v>
      </c>
    </row>
    <row r="269" spans="2:8">
      <c r="B269" s="16" t="s">
        <v>2255</v>
      </c>
      <c r="C269" s="164" t="s">
        <v>129</v>
      </c>
      <c r="D269" s="16" t="s">
        <v>165</v>
      </c>
      <c r="E269" s="16" t="s">
        <v>166</v>
      </c>
      <c r="F269" s="18">
        <v>-775000</v>
      </c>
      <c r="G269" s="18">
        <v>-6330.2</v>
      </c>
      <c r="H269" s="18">
        <v>-0.86</v>
      </c>
    </row>
    <row r="270" spans="2:8">
      <c r="B270" s="16" t="s">
        <v>2256</v>
      </c>
      <c r="C270" s="164" t="s">
        <v>129</v>
      </c>
      <c r="D270" s="16" t="s">
        <v>382</v>
      </c>
      <c r="E270" s="16" t="s">
        <v>383</v>
      </c>
      <c r="F270" s="18">
        <v>-2400950</v>
      </c>
      <c r="G270" s="18">
        <v>-6511.38</v>
      </c>
      <c r="H270" s="18">
        <v>-0.88</v>
      </c>
    </row>
    <row r="271" spans="2:8">
      <c r="B271" s="16" t="s">
        <v>2257</v>
      </c>
      <c r="C271" s="164" t="s">
        <v>129</v>
      </c>
      <c r="D271" s="16" t="s">
        <v>132</v>
      </c>
      <c r="E271" s="16" t="s">
        <v>133</v>
      </c>
      <c r="F271" s="18">
        <v>-249500</v>
      </c>
      <c r="G271" s="18">
        <v>-6604.76</v>
      </c>
      <c r="H271" s="18">
        <v>-0.89</v>
      </c>
    </row>
    <row r="272" spans="2:8">
      <c r="B272" s="16" t="s">
        <v>2258</v>
      </c>
      <c r="C272" s="164" t="s">
        <v>129</v>
      </c>
      <c r="D272" s="16" t="s">
        <v>168</v>
      </c>
      <c r="E272" s="16" t="s">
        <v>938</v>
      </c>
      <c r="F272" s="18">
        <v>-4395000</v>
      </c>
      <c r="G272" s="18">
        <v>-7124.3</v>
      </c>
      <c r="H272" s="18">
        <v>-0.96</v>
      </c>
    </row>
    <row r="273" spans="2:8">
      <c r="B273" s="16" t="s">
        <v>2259</v>
      </c>
      <c r="C273" s="164" t="s">
        <v>129</v>
      </c>
      <c r="D273" s="16" t="s">
        <v>200</v>
      </c>
      <c r="E273" s="16" t="s">
        <v>308</v>
      </c>
      <c r="F273" s="18">
        <v>-266700</v>
      </c>
      <c r="G273" s="18">
        <v>-7618.15</v>
      </c>
      <c r="H273" s="18">
        <v>-1.03</v>
      </c>
    </row>
    <row r="274" spans="2:8">
      <c r="B274" s="16" t="s">
        <v>2260</v>
      </c>
      <c r="C274" s="164" t="s">
        <v>129</v>
      </c>
      <c r="D274" s="16" t="s">
        <v>132</v>
      </c>
      <c r="E274" s="16" t="s">
        <v>404</v>
      </c>
      <c r="F274" s="18">
        <v>-10598250</v>
      </c>
      <c r="G274" s="18">
        <v>-7630.74</v>
      </c>
      <c r="H274" s="18">
        <v>-1.03</v>
      </c>
    </row>
    <row r="275" spans="2:8">
      <c r="B275" s="16" t="s">
        <v>2261</v>
      </c>
      <c r="C275" s="164" t="s">
        <v>129</v>
      </c>
      <c r="D275" s="16" t="s">
        <v>130</v>
      </c>
      <c r="E275" s="16" t="s">
        <v>138</v>
      </c>
      <c r="F275" s="18">
        <v>-396800</v>
      </c>
      <c r="G275" s="18">
        <v>-7639</v>
      </c>
      <c r="H275" s="18">
        <v>-1.03</v>
      </c>
    </row>
    <row r="276" spans="2:8">
      <c r="B276" s="16" t="s">
        <v>2262</v>
      </c>
      <c r="C276" s="164" t="s">
        <v>129</v>
      </c>
      <c r="D276" s="16" t="s">
        <v>178</v>
      </c>
      <c r="E276" s="16" t="s">
        <v>376</v>
      </c>
      <c r="F276" s="18">
        <v>-337875</v>
      </c>
      <c r="G276" s="18">
        <v>-8619.5300000000007</v>
      </c>
      <c r="H276" s="18">
        <v>-1.17</v>
      </c>
    </row>
    <row r="277" spans="2:8">
      <c r="B277" s="16" t="s">
        <v>2263</v>
      </c>
      <c r="C277" s="164" t="s">
        <v>129</v>
      </c>
      <c r="D277" s="16" t="s">
        <v>143</v>
      </c>
      <c r="E277" s="16" t="s">
        <v>279</v>
      </c>
      <c r="F277" s="18">
        <v>-120250</v>
      </c>
      <c r="G277" s="18">
        <v>-8815.89</v>
      </c>
      <c r="H277" s="18">
        <v>-1.19</v>
      </c>
    </row>
    <row r="278" spans="2:8">
      <c r="B278" s="16" t="s">
        <v>2264</v>
      </c>
      <c r="C278" s="164" t="s">
        <v>129</v>
      </c>
      <c r="D278" s="16" t="s">
        <v>185</v>
      </c>
      <c r="E278" s="16" t="s">
        <v>193</v>
      </c>
      <c r="F278" s="18">
        <v>-1545500</v>
      </c>
      <c r="G278" s="18">
        <v>-8919.08</v>
      </c>
      <c r="H278" s="18">
        <v>-1.21</v>
      </c>
    </row>
    <row r="279" spans="2:8">
      <c r="B279" s="16" t="s">
        <v>2265</v>
      </c>
      <c r="C279" s="164" t="s">
        <v>129</v>
      </c>
      <c r="D279" s="16" t="s">
        <v>240</v>
      </c>
      <c r="E279" s="16" t="s">
        <v>365</v>
      </c>
      <c r="F279" s="18">
        <v>-1335100</v>
      </c>
      <c r="G279" s="18">
        <v>-10312.98</v>
      </c>
      <c r="H279" s="18">
        <v>-1.4</v>
      </c>
    </row>
    <row r="280" spans="2:8">
      <c r="B280" s="16" t="s">
        <v>2266</v>
      </c>
      <c r="C280" s="164" t="s">
        <v>129</v>
      </c>
      <c r="D280" s="16" t="s">
        <v>135</v>
      </c>
      <c r="E280" s="16" t="s">
        <v>291</v>
      </c>
      <c r="F280" s="18">
        <v>-1091400</v>
      </c>
      <c r="G280" s="18">
        <v>-11817.68</v>
      </c>
      <c r="H280" s="18">
        <v>-1.6</v>
      </c>
    </row>
    <row r="281" spans="2:8">
      <c r="B281" s="16" t="s">
        <v>2267</v>
      </c>
      <c r="C281" s="164" t="s">
        <v>129</v>
      </c>
      <c r="D281" s="16" t="s">
        <v>263</v>
      </c>
      <c r="E281" s="16" t="s">
        <v>412</v>
      </c>
      <c r="F281" s="18">
        <v>-4644000</v>
      </c>
      <c r="G281" s="18">
        <v>-11856.13</v>
      </c>
      <c r="H281" s="18">
        <v>-1.61</v>
      </c>
    </row>
    <row r="282" spans="2:8">
      <c r="B282" s="16" t="s">
        <v>2268</v>
      </c>
      <c r="C282" s="164" t="s">
        <v>129</v>
      </c>
      <c r="D282" s="16" t="s">
        <v>267</v>
      </c>
      <c r="E282" s="16" t="s">
        <v>288</v>
      </c>
      <c r="F282" s="18">
        <v>-7204800</v>
      </c>
      <c r="G282" s="18">
        <v>-11866.31</v>
      </c>
      <c r="H282" s="18">
        <v>-1.61</v>
      </c>
    </row>
    <row r="283" spans="2:8">
      <c r="B283" s="16" t="s">
        <v>2269</v>
      </c>
      <c r="C283" s="164" t="s">
        <v>129</v>
      </c>
      <c r="D283" s="16" t="s">
        <v>200</v>
      </c>
      <c r="E283" s="16" t="s">
        <v>462</v>
      </c>
      <c r="F283" s="18">
        <v>-2771625</v>
      </c>
      <c r="G283" s="18">
        <v>-13101.47</v>
      </c>
      <c r="H283" s="18">
        <v>-1.77</v>
      </c>
    </row>
    <row r="284" spans="2:8">
      <c r="B284" s="16" t="s">
        <v>2270</v>
      </c>
      <c r="C284" s="164" t="s">
        <v>129</v>
      </c>
      <c r="D284" s="16" t="s">
        <v>135</v>
      </c>
      <c r="E284" s="16" t="s">
        <v>137</v>
      </c>
      <c r="F284" s="18">
        <v>-432900</v>
      </c>
      <c r="G284" s="18">
        <v>-13977.48</v>
      </c>
      <c r="H284" s="18">
        <v>-1.89</v>
      </c>
    </row>
    <row r="285" spans="2:8">
      <c r="B285" s="16" t="s">
        <v>2271</v>
      </c>
      <c r="C285" s="164" t="s">
        <v>129</v>
      </c>
      <c r="D285" s="16" t="s">
        <v>267</v>
      </c>
      <c r="E285" s="16" t="s">
        <v>372</v>
      </c>
      <c r="F285" s="18">
        <v>-6318000</v>
      </c>
      <c r="G285" s="18">
        <v>-15043.16</v>
      </c>
      <c r="H285" s="18">
        <v>-2.04</v>
      </c>
    </row>
    <row r="286" spans="2:8">
      <c r="B286" s="16" t="s">
        <v>2272</v>
      </c>
      <c r="C286" s="164" t="s">
        <v>129</v>
      </c>
      <c r="D286" s="16" t="s">
        <v>173</v>
      </c>
      <c r="E286" s="16" t="s">
        <v>301</v>
      </c>
      <c r="F286" s="18">
        <v>-4066200</v>
      </c>
      <c r="G286" s="18">
        <v>-16799.509999999998</v>
      </c>
      <c r="H286" s="18">
        <v>-2.27</v>
      </c>
    </row>
    <row r="287" spans="2:8">
      <c r="B287" s="16" t="s">
        <v>2273</v>
      </c>
      <c r="C287" s="164" t="s">
        <v>129</v>
      </c>
      <c r="D287" s="16" t="s">
        <v>194</v>
      </c>
      <c r="E287" s="16" t="s">
        <v>464</v>
      </c>
      <c r="F287" s="18">
        <v>-2115000</v>
      </c>
      <c r="G287" s="18">
        <v>-17900.3</v>
      </c>
      <c r="H287" s="18">
        <v>-2.42</v>
      </c>
    </row>
    <row r="288" spans="2:8">
      <c r="B288" s="16" t="s">
        <v>2274</v>
      </c>
      <c r="C288" s="164" t="s">
        <v>129</v>
      </c>
      <c r="D288" s="16" t="s">
        <v>135</v>
      </c>
      <c r="E288" s="16" t="s">
        <v>283</v>
      </c>
      <c r="F288" s="18">
        <v>-1985900</v>
      </c>
      <c r="G288" s="18">
        <v>-18744.91</v>
      </c>
      <c r="H288" s="18">
        <v>-2.54</v>
      </c>
    </row>
    <row r="289" spans="2:8">
      <c r="B289" s="16" t="s">
        <v>2275</v>
      </c>
      <c r="C289" s="164" t="s">
        <v>129</v>
      </c>
      <c r="D289" s="16" t="s">
        <v>130</v>
      </c>
      <c r="E289" s="16" t="s">
        <v>131</v>
      </c>
      <c r="F289" s="18">
        <v>-2107875</v>
      </c>
      <c r="G289" s="18">
        <v>-18776.95</v>
      </c>
      <c r="H289" s="18">
        <v>-2.54</v>
      </c>
    </row>
    <row r="290" spans="2:8">
      <c r="B290" s="16" t="s">
        <v>2276</v>
      </c>
      <c r="C290" s="164" t="s">
        <v>129</v>
      </c>
      <c r="D290" s="16" t="s">
        <v>200</v>
      </c>
      <c r="E290" s="16" t="s">
        <v>282</v>
      </c>
      <c r="F290" s="18">
        <v>-222600</v>
      </c>
      <c r="G290" s="18">
        <v>-20313.47</v>
      </c>
      <c r="H290" s="18">
        <v>-2.75</v>
      </c>
    </row>
    <row r="291" spans="2:8">
      <c r="B291" s="16" t="s">
        <v>2277</v>
      </c>
      <c r="C291" s="164" t="s">
        <v>129</v>
      </c>
      <c r="D291" s="16" t="s">
        <v>936</v>
      </c>
      <c r="E291" s="16" t="s">
        <v>937</v>
      </c>
      <c r="F291" s="18">
        <v>-760000</v>
      </c>
      <c r="G291" s="18">
        <v>-24374.720000000001</v>
      </c>
      <c r="H291" s="18">
        <v>-3.3</v>
      </c>
    </row>
    <row r="292" spans="2:8">
      <c r="B292" s="17" t="s">
        <v>207</v>
      </c>
      <c r="C292" s="164"/>
      <c r="G292" s="162">
        <f>SUM(G16:G153)</f>
        <v>492724.2699999999</v>
      </c>
      <c r="H292" s="162">
        <f>SUM(H16:H153)</f>
        <v>66.740000000000038</v>
      </c>
    </row>
    <row r="293" spans="2:8">
      <c r="B293" s="230" t="s">
        <v>101</v>
      </c>
      <c r="C293" s="231" t="s">
        <v>124</v>
      </c>
      <c r="D293" s="230" t="s">
        <v>102</v>
      </c>
      <c r="E293" s="230" t="s">
        <v>103</v>
      </c>
      <c r="F293" s="232" t="s">
        <v>104</v>
      </c>
      <c r="G293" s="232" t="s">
        <v>105</v>
      </c>
      <c r="H293" s="232" t="s">
        <v>106</v>
      </c>
    </row>
    <row r="294" spans="2:8">
      <c r="B294" s="17" t="s">
        <v>107</v>
      </c>
      <c r="C294" s="164"/>
    </row>
    <row r="295" spans="2:8">
      <c r="B295" s="17" t="s">
        <v>128</v>
      </c>
      <c r="C295" s="164"/>
    </row>
    <row r="296" spans="2:8">
      <c r="B296" s="17" t="s">
        <v>325</v>
      </c>
      <c r="C296" s="164"/>
    </row>
    <row r="297" spans="2:8">
      <c r="B297" s="16" t="s">
        <v>2900</v>
      </c>
      <c r="C297" s="164">
        <v>5.83</v>
      </c>
      <c r="D297" s="16" t="s">
        <v>327</v>
      </c>
      <c r="E297" s="16" t="s">
        <v>753</v>
      </c>
      <c r="F297" s="18">
        <v>10000000</v>
      </c>
      <c r="G297" s="18">
        <v>10028.280000000001</v>
      </c>
      <c r="H297" s="18">
        <v>1.36</v>
      </c>
    </row>
    <row r="298" spans="2:8">
      <c r="B298" s="16" t="s">
        <v>2903</v>
      </c>
      <c r="C298" s="164">
        <v>6.22</v>
      </c>
      <c r="D298" s="16" t="s">
        <v>327</v>
      </c>
      <c r="E298" s="16" t="s">
        <v>652</v>
      </c>
      <c r="F298" s="18">
        <v>5200000</v>
      </c>
      <c r="G298" s="18">
        <v>5235.49</v>
      </c>
      <c r="H298" s="18">
        <v>0.71</v>
      </c>
    </row>
    <row r="299" spans="2:8">
      <c r="B299" s="16" t="s">
        <v>2898</v>
      </c>
      <c r="C299" s="164">
        <v>6.3</v>
      </c>
      <c r="D299" s="16" t="s">
        <v>327</v>
      </c>
      <c r="E299" s="16" t="s">
        <v>971</v>
      </c>
      <c r="F299" s="18">
        <v>4000000</v>
      </c>
      <c r="G299" s="18">
        <v>3919.03</v>
      </c>
      <c r="H299" s="18">
        <v>0.53</v>
      </c>
    </row>
    <row r="300" spans="2:8">
      <c r="B300" s="16" t="s">
        <v>2906</v>
      </c>
      <c r="C300" s="164">
        <v>6.39</v>
      </c>
      <c r="D300" s="16" t="s">
        <v>327</v>
      </c>
      <c r="E300" s="16" t="s">
        <v>972</v>
      </c>
      <c r="F300" s="18">
        <v>3500000</v>
      </c>
      <c r="G300" s="18">
        <v>3599.14</v>
      </c>
      <c r="H300" s="18">
        <v>0.49</v>
      </c>
    </row>
    <row r="301" spans="2:8">
      <c r="B301" s="16" t="s">
        <v>2901</v>
      </c>
      <c r="C301" s="164">
        <v>6.26</v>
      </c>
      <c r="D301" s="16" t="s">
        <v>327</v>
      </c>
      <c r="E301" s="16" t="s">
        <v>503</v>
      </c>
      <c r="F301" s="18">
        <v>3500000</v>
      </c>
      <c r="G301" s="18">
        <v>3521.4</v>
      </c>
      <c r="H301" s="18">
        <v>0.48</v>
      </c>
    </row>
    <row r="302" spans="2:8">
      <c r="B302" s="16" t="s">
        <v>2897</v>
      </c>
      <c r="C302" s="164">
        <v>6.16</v>
      </c>
      <c r="D302" s="16" t="s">
        <v>327</v>
      </c>
      <c r="E302" s="16" t="s">
        <v>974</v>
      </c>
      <c r="F302" s="18">
        <v>3500000</v>
      </c>
      <c r="G302" s="18">
        <v>3454.08</v>
      </c>
      <c r="H302" s="18">
        <v>0.47</v>
      </c>
    </row>
    <row r="303" spans="2:8">
      <c r="B303" s="16" t="s">
        <v>2902</v>
      </c>
      <c r="C303" s="164">
        <v>6.36</v>
      </c>
      <c r="D303" s="16" t="s">
        <v>327</v>
      </c>
      <c r="E303" s="16" t="s">
        <v>507</v>
      </c>
      <c r="F303" s="18">
        <v>2800000</v>
      </c>
      <c r="G303" s="18">
        <v>2835.56</v>
      </c>
      <c r="H303" s="18">
        <v>0.38</v>
      </c>
    </row>
    <row r="304" spans="2:8">
      <c r="B304" s="16" t="s">
        <v>2904</v>
      </c>
      <c r="C304" s="164">
        <v>6.36</v>
      </c>
      <c r="D304" s="16" t="s">
        <v>327</v>
      </c>
      <c r="E304" s="16" t="s">
        <v>664</v>
      </c>
      <c r="F304" s="18">
        <v>2000000</v>
      </c>
      <c r="G304" s="18">
        <v>2032</v>
      </c>
      <c r="H304" s="18">
        <v>0.28000000000000003</v>
      </c>
    </row>
    <row r="305" spans="2:8">
      <c r="B305" s="16" t="s">
        <v>2899</v>
      </c>
      <c r="C305" s="164">
        <v>6.15</v>
      </c>
      <c r="D305" s="16" t="s">
        <v>327</v>
      </c>
      <c r="E305" s="16" t="s">
        <v>975</v>
      </c>
      <c r="F305" s="18">
        <v>500000</v>
      </c>
      <c r="G305" s="18">
        <v>500.41</v>
      </c>
      <c r="H305" s="18">
        <v>7.0000000000000007E-2</v>
      </c>
    </row>
    <row r="306" spans="2:8">
      <c r="B306" s="16" t="s">
        <v>2905</v>
      </c>
      <c r="C306" s="164">
        <v>5.33</v>
      </c>
      <c r="D306" s="16" t="s">
        <v>327</v>
      </c>
      <c r="E306" s="16" t="s">
        <v>751</v>
      </c>
      <c r="F306" s="18">
        <v>200000</v>
      </c>
      <c r="G306" s="18">
        <v>200.3</v>
      </c>
      <c r="H306" s="18">
        <v>0.03</v>
      </c>
    </row>
    <row r="307" spans="2:8">
      <c r="B307" s="17" t="s">
        <v>337</v>
      </c>
      <c r="C307" s="233"/>
      <c r="D307" s="17"/>
      <c r="E307" s="17"/>
      <c r="F307" s="162"/>
      <c r="G307" s="162">
        <f>SUM(G293:G306)</f>
        <v>35325.69</v>
      </c>
      <c r="H307" s="162">
        <f>SUM(H293:H306)</f>
        <v>4.8000000000000016</v>
      </c>
    </row>
    <row r="308" spans="2:8">
      <c r="B308" s="17" t="s">
        <v>976</v>
      </c>
      <c r="C308" s="164"/>
    </row>
    <row r="309" spans="2:8">
      <c r="B309" s="16" t="s">
        <v>1726</v>
      </c>
      <c r="C309" s="164">
        <v>6.48</v>
      </c>
      <c r="D309" s="16" t="s">
        <v>340</v>
      </c>
      <c r="E309" s="16" t="s">
        <v>977</v>
      </c>
      <c r="F309" s="18">
        <v>1000</v>
      </c>
      <c r="G309" s="18">
        <v>9931.91</v>
      </c>
      <c r="H309" s="18">
        <v>1.34</v>
      </c>
    </row>
    <row r="310" spans="2:8">
      <c r="B310" s="16" t="s">
        <v>2278</v>
      </c>
      <c r="C310" s="164">
        <v>5.76</v>
      </c>
      <c r="D310" s="16" t="s">
        <v>340</v>
      </c>
      <c r="E310" s="16" t="s">
        <v>978</v>
      </c>
      <c r="F310" s="18">
        <v>600</v>
      </c>
      <c r="G310" s="18">
        <v>8384.83</v>
      </c>
      <c r="H310" s="18">
        <v>1.1399999999999999</v>
      </c>
    </row>
    <row r="311" spans="2:8">
      <c r="B311" s="16" t="s">
        <v>2279</v>
      </c>
      <c r="C311" s="164">
        <v>5.66</v>
      </c>
      <c r="D311" s="16" t="s">
        <v>340</v>
      </c>
      <c r="E311" s="16" t="s">
        <v>979</v>
      </c>
      <c r="F311" s="18">
        <v>500</v>
      </c>
      <c r="G311" s="18">
        <v>4998.93</v>
      </c>
      <c r="H311" s="18">
        <v>0.68</v>
      </c>
    </row>
    <row r="312" spans="2:8">
      <c r="B312" s="16" t="s">
        <v>880</v>
      </c>
      <c r="C312" s="164">
        <v>7.09</v>
      </c>
      <c r="D312" s="16" t="s">
        <v>340</v>
      </c>
      <c r="E312" s="16" t="s">
        <v>881</v>
      </c>
      <c r="F312" s="18">
        <v>400</v>
      </c>
      <c r="G312" s="18">
        <v>3857.56</v>
      </c>
      <c r="H312" s="18">
        <v>0.52</v>
      </c>
    </row>
    <row r="313" spans="2:8">
      <c r="B313" s="16" t="s">
        <v>2280</v>
      </c>
      <c r="C313" s="164">
        <v>6.15</v>
      </c>
      <c r="D313" s="16" t="s">
        <v>340</v>
      </c>
      <c r="E313" s="16" t="s">
        <v>980</v>
      </c>
      <c r="F313" s="18">
        <v>250</v>
      </c>
      <c r="G313" s="18">
        <v>2487.0700000000002</v>
      </c>
      <c r="H313" s="18">
        <v>0.34</v>
      </c>
    </row>
    <row r="314" spans="2:8">
      <c r="B314" s="16" t="s">
        <v>981</v>
      </c>
      <c r="C314" s="164">
        <v>7.02</v>
      </c>
      <c r="D314" s="16" t="s">
        <v>340</v>
      </c>
      <c r="E314" s="16" t="s">
        <v>982</v>
      </c>
      <c r="F314" s="18">
        <v>250</v>
      </c>
      <c r="G314" s="18">
        <v>2402.79</v>
      </c>
      <c r="H314" s="18">
        <v>0.33</v>
      </c>
    </row>
    <row r="315" spans="2:8">
      <c r="B315" s="16" t="s">
        <v>2281</v>
      </c>
      <c r="C315" s="164">
        <v>6.68</v>
      </c>
      <c r="D315" s="16" t="s">
        <v>340</v>
      </c>
      <c r="E315" s="16" t="s">
        <v>983</v>
      </c>
      <c r="F315" s="18">
        <v>50</v>
      </c>
      <c r="G315" s="18">
        <v>506.08</v>
      </c>
      <c r="H315" s="18">
        <v>7.0000000000000007E-2</v>
      </c>
    </row>
    <row r="316" spans="2:8">
      <c r="B316" s="16" t="s">
        <v>1342</v>
      </c>
      <c r="C316" s="164">
        <v>6.71</v>
      </c>
      <c r="D316" s="16" t="s">
        <v>340</v>
      </c>
      <c r="E316" s="16" t="s">
        <v>689</v>
      </c>
      <c r="F316" s="18">
        <v>50</v>
      </c>
      <c r="G316" s="18">
        <v>500.61</v>
      </c>
      <c r="H316" s="18">
        <v>7.0000000000000007E-2</v>
      </c>
    </row>
    <row r="317" spans="2:8">
      <c r="B317" s="17" t="s">
        <v>1479</v>
      </c>
      <c r="C317" s="233"/>
      <c r="D317" s="17"/>
      <c r="E317" s="17"/>
      <c r="F317" s="162"/>
      <c r="G317" s="162">
        <f>SUM(G308:G316)</f>
        <v>33069.78</v>
      </c>
      <c r="H317" s="162">
        <f>SUM(H308:H316)</f>
        <v>4.4900000000000011</v>
      </c>
    </row>
    <row r="318" spans="2:8">
      <c r="B318" s="17" t="s">
        <v>515</v>
      </c>
      <c r="C318" s="164"/>
    </row>
    <row r="319" spans="2:8">
      <c r="B319" s="16" t="s">
        <v>2282</v>
      </c>
      <c r="C319" s="164">
        <v>5.84</v>
      </c>
      <c r="D319" s="16" t="s">
        <v>109</v>
      </c>
      <c r="E319" s="16" t="s">
        <v>984</v>
      </c>
      <c r="F319" s="18">
        <v>1500</v>
      </c>
      <c r="G319" s="18">
        <v>7417.01</v>
      </c>
      <c r="H319" s="18">
        <v>1</v>
      </c>
    </row>
    <row r="320" spans="2:8">
      <c r="B320" s="17" t="s">
        <v>110</v>
      </c>
      <c r="C320" s="233"/>
      <c r="D320" s="17"/>
      <c r="E320" s="17"/>
      <c r="F320" s="162"/>
      <c r="G320" s="162">
        <f>SUM(G318:G319)</f>
        <v>7417.01</v>
      </c>
      <c r="H320" s="162">
        <f>SUM(H318:H319)</f>
        <v>1</v>
      </c>
    </row>
    <row r="321" spans="2:12">
      <c r="B321" s="17" t="s">
        <v>455</v>
      </c>
      <c r="C321" s="164"/>
    </row>
    <row r="322" spans="2:12" ht="15">
      <c r="B322" s="16" t="s">
        <v>20</v>
      </c>
      <c r="C322" s="164" t="s">
        <v>129</v>
      </c>
      <c r="D322" s="16" t="s">
        <v>456</v>
      </c>
      <c r="E322" s="16" t="s">
        <v>747</v>
      </c>
      <c r="F322" s="18">
        <v>2135976.3220000002</v>
      </c>
      <c r="G322" s="18">
        <v>83140.490000000005</v>
      </c>
      <c r="H322" s="18">
        <v>11.26</v>
      </c>
      <c r="K322" s="377"/>
      <c r="L322" s="378"/>
    </row>
    <row r="323" spans="2:12" ht="15">
      <c r="B323" s="16" t="s">
        <v>99</v>
      </c>
      <c r="C323" s="164" t="s">
        <v>129</v>
      </c>
      <c r="D323" s="16" t="s">
        <v>456</v>
      </c>
      <c r="E323" s="16" t="s">
        <v>969</v>
      </c>
      <c r="F323" s="18">
        <v>816867.69200000004</v>
      </c>
      <c r="G323" s="18">
        <v>27958.91</v>
      </c>
      <c r="H323" s="18">
        <v>3.79</v>
      </c>
      <c r="K323" s="377"/>
      <c r="L323" s="378"/>
    </row>
    <row r="324" spans="2:12" ht="15">
      <c r="B324" s="16" t="s">
        <v>30</v>
      </c>
      <c r="C324" s="164" t="s">
        <v>129</v>
      </c>
      <c r="D324" s="16" t="s">
        <v>456</v>
      </c>
      <c r="E324" s="16" t="s">
        <v>970</v>
      </c>
      <c r="F324" s="18">
        <v>698149</v>
      </c>
      <c r="G324" s="18">
        <v>23031.33</v>
      </c>
      <c r="H324" s="18">
        <v>3.12</v>
      </c>
      <c r="K324" s="377"/>
      <c r="L324" s="378"/>
    </row>
    <row r="325" spans="2:12" ht="15">
      <c r="B325" s="16" t="s">
        <v>32</v>
      </c>
      <c r="C325" s="164" t="s">
        <v>129</v>
      </c>
      <c r="D325" s="16" t="s">
        <v>456</v>
      </c>
      <c r="E325" s="16" t="s">
        <v>650</v>
      </c>
      <c r="F325" s="18">
        <v>63216933.203000002</v>
      </c>
      <c r="G325" s="18">
        <v>7659.43</v>
      </c>
      <c r="H325" s="18">
        <v>1.04</v>
      </c>
      <c r="K325" s="377"/>
      <c r="L325" s="378"/>
    </row>
    <row r="326" spans="2:12">
      <c r="B326" s="17" t="s">
        <v>993</v>
      </c>
      <c r="C326" s="234"/>
      <c r="D326" s="17"/>
      <c r="E326" s="17"/>
      <c r="F326" s="162"/>
      <c r="G326" s="162">
        <f>SUM(G322:G325)</f>
        <v>141790.16</v>
      </c>
      <c r="H326" s="162">
        <f>SUM(H322:H325)</f>
        <v>19.21</v>
      </c>
      <c r="L326" s="378"/>
    </row>
    <row r="327" spans="2:12">
      <c r="B327" s="17" t="s">
        <v>111</v>
      </c>
      <c r="C327" s="234"/>
      <c r="D327" s="17"/>
      <c r="E327" s="17"/>
      <c r="F327" s="162"/>
      <c r="G327" s="162">
        <v>31645.13</v>
      </c>
      <c r="H327" s="162">
        <v>4.29</v>
      </c>
    </row>
    <row r="328" spans="2:12">
      <c r="B328" s="17" t="s">
        <v>112</v>
      </c>
      <c r="C328" s="234"/>
      <c r="D328" s="17"/>
      <c r="E328" s="17"/>
      <c r="F328" s="162"/>
      <c r="G328" s="162">
        <v>741972.04</v>
      </c>
      <c r="H328" s="162">
        <v>100.48</v>
      </c>
    </row>
    <row r="329" spans="2:12">
      <c r="B329" s="17" t="s">
        <v>209</v>
      </c>
      <c r="C329" s="234"/>
      <c r="D329" s="17"/>
      <c r="E329" s="17"/>
      <c r="F329" s="162"/>
      <c r="G329" s="162">
        <v>-3486.160400310062</v>
      </c>
      <c r="H329" s="162">
        <v>-0.48000000000000398</v>
      </c>
    </row>
    <row r="330" spans="2:12">
      <c r="B330" s="17" t="s">
        <v>114</v>
      </c>
      <c r="C330" s="234"/>
      <c r="D330" s="17"/>
      <c r="E330" s="17"/>
      <c r="F330" s="162"/>
      <c r="G330" s="162">
        <v>738485.87959968997</v>
      </c>
      <c r="H330" s="162">
        <v>100</v>
      </c>
    </row>
    <row r="331" spans="2:12">
      <c r="B331" s="16" t="s">
        <v>115</v>
      </c>
    </row>
    <row r="332" spans="2:12">
      <c r="B332" s="16" t="s">
        <v>116</v>
      </c>
    </row>
    <row r="333" spans="2:12">
      <c r="B333" s="16" t="s">
        <v>117</v>
      </c>
      <c r="C333" s="235">
        <v>44804</v>
      </c>
    </row>
    <row r="334" spans="2:12">
      <c r="B334" s="17" t="s">
        <v>2896</v>
      </c>
    </row>
    <row r="335" spans="2:12" ht="25.5">
      <c r="B335" s="236" t="s">
        <v>118</v>
      </c>
      <c r="C335" s="168" t="s">
        <v>119</v>
      </c>
    </row>
    <row r="336" spans="2:12">
      <c r="B336" s="17"/>
    </row>
    <row r="337" spans="2:3">
      <c r="B337" s="17" t="s">
        <v>120</v>
      </c>
    </row>
    <row r="338" spans="2:3">
      <c r="B338" s="17" t="s">
        <v>210</v>
      </c>
    </row>
    <row r="339" spans="2:3">
      <c r="B339" s="17" t="s">
        <v>121</v>
      </c>
    </row>
    <row r="340" spans="2:3">
      <c r="B340" s="17" t="s">
        <v>985</v>
      </c>
      <c r="C340" s="234"/>
    </row>
    <row r="341" spans="2:3">
      <c r="B341" s="17" t="s">
        <v>986</v>
      </c>
      <c r="C341" s="234"/>
    </row>
    <row r="342" spans="2:3">
      <c r="B342" s="17" t="s">
        <v>987</v>
      </c>
      <c r="C342" s="234"/>
    </row>
    <row r="343" spans="2:3">
      <c r="B343" s="17" t="s">
        <v>988</v>
      </c>
      <c r="C343" s="234"/>
    </row>
    <row r="344" spans="2:3">
      <c r="B344" s="17" t="s">
        <v>989</v>
      </c>
      <c r="C344" s="234"/>
    </row>
    <row r="345" spans="2:3">
      <c r="B345" s="17" t="s">
        <v>990</v>
      </c>
      <c r="C345" s="234"/>
    </row>
    <row r="346" spans="2:3">
      <c r="B346" s="17" t="s">
        <v>991</v>
      </c>
      <c r="C346" s="234"/>
    </row>
    <row r="347" spans="2:3">
      <c r="B347" s="17" t="s">
        <v>992</v>
      </c>
      <c r="C347" s="234"/>
    </row>
    <row r="348" spans="2:3">
      <c r="B348" s="17" t="s">
        <v>2927</v>
      </c>
      <c r="C348" s="233"/>
    </row>
    <row r="349" spans="2:3">
      <c r="B349" s="17" t="s">
        <v>122</v>
      </c>
      <c r="C349" s="164"/>
    </row>
    <row r="350" spans="2:3">
      <c r="B350" s="17" t="s">
        <v>2948</v>
      </c>
      <c r="C350" s="164"/>
    </row>
    <row r="351" spans="2:3">
      <c r="B351" s="17" t="s">
        <v>123</v>
      </c>
      <c r="C351" s="164"/>
    </row>
    <row r="353" spans="2:6" ht="14.25">
      <c r="B353" s="300" t="s">
        <v>2002</v>
      </c>
      <c r="C353" s="266"/>
    </row>
    <row r="354" spans="2:6" ht="25.5">
      <c r="B354" s="238" t="s">
        <v>1993</v>
      </c>
      <c r="C354" s="238" t="s">
        <v>1994</v>
      </c>
    </row>
    <row r="355" spans="2:6">
      <c r="B355" s="301" t="s">
        <v>1995</v>
      </c>
      <c r="C355" s="302">
        <v>0</v>
      </c>
    </row>
    <row r="356" spans="2:6">
      <c r="B356" s="301" t="s">
        <v>1996</v>
      </c>
      <c r="C356" s="302">
        <v>0</v>
      </c>
    </row>
    <row r="357" spans="2:6">
      <c r="B357" s="301" t="s">
        <v>1997</v>
      </c>
      <c r="C357" s="302">
        <v>35200</v>
      </c>
    </row>
    <row r="358" spans="2:6">
      <c r="B358" s="301" t="s">
        <v>1998</v>
      </c>
      <c r="C358" s="302">
        <v>0</v>
      </c>
    </row>
    <row r="359" spans="2:6">
      <c r="B359" s="301" t="s">
        <v>1999</v>
      </c>
      <c r="C359" s="302">
        <v>141744.37034309999</v>
      </c>
    </row>
    <row r="360" spans="2:6">
      <c r="B360" s="301" t="s">
        <v>2000</v>
      </c>
      <c r="C360" s="302">
        <v>0</v>
      </c>
    </row>
    <row r="361" spans="2:6">
      <c r="B361" s="303" t="s">
        <v>2001</v>
      </c>
      <c r="C361" s="304">
        <f>SUM(C355:C360)</f>
        <v>176944.37034309999</v>
      </c>
    </row>
    <row r="363" spans="2:6" ht="15">
      <c r="B363" s="169" t="s">
        <v>2472</v>
      </c>
      <c r="C363" s="170">
        <v>44804</v>
      </c>
      <c r="D363" s="161"/>
      <c r="E363" s="161"/>
      <c r="F363" s="178"/>
    </row>
    <row r="364" spans="2:6" ht="45">
      <c r="B364" s="285" t="s">
        <v>2473</v>
      </c>
      <c r="C364" s="285" t="s">
        <v>2474</v>
      </c>
      <c r="D364" s="127" t="s">
        <v>2475</v>
      </c>
      <c r="E364" s="285" t="s">
        <v>2476</v>
      </c>
      <c r="F364" s="352" t="s">
        <v>2477</v>
      </c>
    </row>
    <row r="365" spans="2:6" ht="15">
      <c r="B365" s="108" t="s">
        <v>2492</v>
      </c>
      <c r="C365" s="109">
        <v>-147050</v>
      </c>
      <c r="D365" s="106">
        <v>795.08019999999999</v>
      </c>
      <c r="E365" s="107">
        <v>833.8</v>
      </c>
      <c r="F365" s="379">
        <v>176944.37034309999</v>
      </c>
    </row>
    <row r="366" spans="2:6" ht="15">
      <c r="B366" s="108" t="s">
        <v>2493</v>
      </c>
      <c r="C366" s="109">
        <v>-107250</v>
      </c>
      <c r="D366" s="106">
        <v>2314.0241999999998</v>
      </c>
      <c r="E366" s="107">
        <v>2313.65</v>
      </c>
      <c r="F366" s="361"/>
    </row>
    <row r="367" spans="2:6" ht="15">
      <c r="B367" s="108" t="s">
        <v>2494</v>
      </c>
      <c r="C367" s="109">
        <v>-760000</v>
      </c>
      <c r="D367" s="106">
        <v>3086.1502999999998</v>
      </c>
      <c r="E367" s="107">
        <v>3207.2</v>
      </c>
      <c r="F367" s="361"/>
    </row>
    <row r="368" spans="2:6" ht="15">
      <c r="B368" s="108" t="s">
        <v>2495</v>
      </c>
      <c r="C368" s="109">
        <v>-2115000</v>
      </c>
      <c r="D368" s="106">
        <v>871.07550000000003</v>
      </c>
      <c r="E368" s="107">
        <v>846.35</v>
      </c>
      <c r="F368" s="361"/>
    </row>
    <row r="369" spans="2:6" ht="15">
      <c r="B369" s="108" t="s">
        <v>2496</v>
      </c>
      <c r="C369" s="109">
        <v>-811200</v>
      </c>
      <c r="D369" s="106">
        <v>286.5992</v>
      </c>
      <c r="E369" s="107">
        <v>306.85000000000002</v>
      </c>
      <c r="F369" s="361"/>
    </row>
    <row r="370" spans="2:6" ht="15">
      <c r="B370" s="108" t="s">
        <v>2497</v>
      </c>
      <c r="C370" s="109">
        <v>-94000</v>
      </c>
      <c r="D370" s="106">
        <v>518.49549999999999</v>
      </c>
      <c r="E370" s="107">
        <v>512.4</v>
      </c>
      <c r="F370" s="361"/>
    </row>
    <row r="371" spans="2:6" ht="15">
      <c r="B371" s="108" t="s">
        <v>2498</v>
      </c>
      <c r="C371" s="109">
        <v>-4066200</v>
      </c>
      <c r="D371" s="106">
        <v>407.87950000000001</v>
      </c>
      <c r="E371" s="107">
        <v>413.15</v>
      </c>
      <c r="F371" s="361"/>
    </row>
    <row r="372" spans="2:6" ht="15">
      <c r="B372" s="108" t="s">
        <v>2499</v>
      </c>
      <c r="C372" s="109">
        <v>-11250</v>
      </c>
      <c r="D372" s="106">
        <v>4139.9160000000002</v>
      </c>
      <c r="E372" s="107">
        <v>4341.3500000000004</v>
      </c>
      <c r="F372" s="361"/>
    </row>
    <row r="373" spans="2:6" ht="15">
      <c r="B373" s="108" t="s">
        <v>2500</v>
      </c>
      <c r="C373" s="109">
        <v>-38500</v>
      </c>
      <c r="D373" s="106">
        <v>244.084</v>
      </c>
      <c r="E373" s="107">
        <v>252.65</v>
      </c>
      <c r="F373" s="361"/>
    </row>
    <row r="374" spans="2:6" ht="15">
      <c r="B374" s="108" t="s">
        <v>2501</v>
      </c>
      <c r="C374" s="109">
        <v>-535000</v>
      </c>
      <c r="D374" s="106">
        <v>151.3903</v>
      </c>
      <c r="E374" s="107">
        <v>155</v>
      </c>
      <c r="F374" s="361"/>
    </row>
    <row r="375" spans="2:6" ht="15">
      <c r="B375" s="108" t="s">
        <v>2502</v>
      </c>
      <c r="C375" s="109">
        <v>-182600</v>
      </c>
      <c r="D375" s="106">
        <v>3397.2442000000001</v>
      </c>
      <c r="E375" s="107">
        <v>3410.55</v>
      </c>
      <c r="F375" s="361"/>
    </row>
    <row r="376" spans="2:6" ht="15">
      <c r="B376" s="108" t="s">
        <v>2503</v>
      </c>
      <c r="C376" s="109">
        <v>-3375</v>
      </c>
      <c r="D376" s="106">
        <v>9198.6167000000005</v>
      </c>
      <c r="E376" s="107">
        <v>9228.85</v>
      </c>
      <c r="F376" s="361"/>
    </row>
    <row r="377" spans="2:6" ht="15">
      <c r="B377" s="108" t="s">
        <v>2504</v>
      </c>
      <c r="C377" s="109">
        <v>-125000</v>
      </c>
      <c r="D377" s="106">
        <v>645.21820000000002</v>
      </c>
      <c r="E377" s="107">
        <v>638</v>
      </c>
      <c r="F377" s="361"/>
    </row>
    <row r="378" spans="2:6" ht="15">
      <c r="B378" s="108" t="s">
        <v>2505</v>
      </c>
      <c r="C378" s="109">
        <v>-554000</v>
      </c>
      <c r="D378" s="106">
        <v>566.3922</v>
      </c>
      <c r="E378" s="107">
        <v>548.35</v>
      </c>
      <c r="F378" s="361"/>
    </row>
    <row r="379" spans="2:6" ht="15">
      <c r="B379" s="108" t="s">
        <v>2506</v>
      </c>
      <c r="C379" s="109">
        <v>-9600</v>
      </c>
      <c r="D379" s="106">
        <v>748.13789999999995</v>
      </c>
      <c r="E379" s="107">
        <v>754.6</v>
      </c>
      <c r="F379" s="361"/>
    </row>
    <row r="380" spans="2:6" ht="15">
      <c r="B380" s="108" t="s">
        <v>2507</v>
      </c>
      <c r="C380" s="109">
        <v>-120250</v>
      </c>
      <c r="D380" s="106">
        <v>7396.5517</v>
      </c>
      <c r="E380" s="107">
        <v>7331.3</v>
      </c>
      <c r="F380" s="361"/>
    </row>
    <row r="381" spans="2:6" ht="15">
      <c r="B381" s="108" t="s">
        <v>2508</v>
      </c>
      <c r="C381" s="109">
        <v>-5950</v>
      </c>
      <c r="D381" s="106">
        <v>17061.542000000001</v>
      </c>
      <c r="E381" s="107">
        <v>17069</v>
      </c>
      <c r="F381" s="361"/>
    </row>
    <row r="382" spans="2:6" ht="15">
      <c r="B382" s="108" t="s">
        <v>2509</v>
      </c>
      <c r="C382" s="109">
        <v>-46800</v>
      </c>
      <c r="D382" s="106">
        <v>2035.4168999999999</v>
      </c>
      <c r="E382" s="107">
        <v>2059</v>
      </c>
      <c r="F382" s="361"/>
    </row>
    <row r="383" spans="2:6" ht="15">
      <c r="B383" s="108" t="s">
        <v>2510</v>
      </c>
      <c r="C383" s="109">
        <v>-116800</v>
      </c>
      <c r="D383" s="106">
        <v>355.49509999999998</v>
      </c>
      <c r="E383" s="107">
        <v>352.95</v>
      </c>
      <c r="F383" s="361"/>
    </row>
    <row r="384" spans="2:6" ht="15">
      <c r="B384" s="108" t="s">
        <v>2511</v>
      </c>
      <c r="C384" s="109">
        <v>-1306800</v>
      </c>
      <c r="D384" s="106">
        <v>285.17349999999999</v>
      </c>
      <c r="E384" s="107">
        <v>280.25</v>
      </c>
      <c r="F384" s="361"/>
    </row>
    <row r="385" spans="2:6" ht="15">
      <c r="B385" s="108" t="s">
        <v>2512</v>
      </c>
      <c r="C385" s="109">
        <v>-76050</v>
      </c>
      <c r="D385" s="106">
        <v>120.5228</v>
      </c>
      <c r="E385" s="107">
        <v>131.4</v>
      </c>
      <c r="F385" s="361"/>
    </row>
    <row r="386" spans="2:6" ht="15">
      <c r="B386" s="108" t="s">
        <v>2513</v>
      </c>
      <c r="C386" s="109">
        <v>-142725</v>
      </c>
      <c r="D386" s="106">
        <v>1896.4909</v>
      </c>
      <c r="E386" s="107">
        <v>1947.55</v>
      </c>
      <c r="F386" s="361"/>
    </row>
    <row r="387" spans="2:6" ht="15">
      <c r="B387" s="108" t="s">
        <v>2514</v>
      </c>
      <c r="C387" s="109">
        <v>-262900</v>
      </c>
      <c r="D387" s="106">
        <v>669.19640000000004</v>
      </c>
      <c r="E387" s="107">
        <v>675.75</v>
      </c>
      <c r="F387" s="361"/>
    </row>
    <row r="388" spans="2:6" ht="15">
      <c r="B388" s="108" t="s">
        <v>2515</v>
      </c>
      <c r="C388" s="109">
        <v>-6447000</v>
      </c>
      <c r="D388" s="106">
        <v>55.822000000000003</v>
      </c>
      <c r="E388" s="107">
        <v>58.75</v>
      </c>
      <c r="F388" s="361"/>
    </row>
    <row r="389" spans="2:6" ht="15">
      <c r="B389" s="108" t="s">
        <v>2478</v>
      </c>
      <c r="C389" s="109">
        <v>-511200</v>
      </c>
      <c r="D389" s="106">
        <v>332.9588</v>
      </c>
      <c r="E389" s="107">
        <v>330.85</v>
      </c>
      <c r="F389" s="361"/>
    </row>
    <row r="390" spans="2:6" ht="15">
      <c r="B390" s="108" t="s">
        <v>2516</v>
      </c>
      <c r="C390" s="109">
        <v>-1094800</v>
      </c>
      <c r="D390" s="106">
        <v>309.43380000000002</v>
      </c>
      <c r="E390" s="107">
        <v>311.14999999999998</v>
      </c>
      <c r="F390" s="361"/>
    </row>
    <row r="391" spans="2:6" ht="15">
      <c r="B391" s="108" t="s">
        <v>2517</v>
      </c>
      <c r="C391" s="109">
        <v>-16800</v>
      </c>
      <c r="D391" s="106">
        <v>17386.808499999999</v>
      </c>
      <c r="E391" s="107">
        <v>17598.150000000001</v>
      </c>
      <c r="F391" s="361"/>
    </row>
    <row r="392" spans="2:6" ht="15">
      <c r="B392" s="108" t="s">
        <v>2518</v>
      </c>
      <c r="C392" s="109">
        <v>-34800</v>
      </c>
      <c r="D392" s="106">
        <v>3688.3775999999998</v>
      </c>
      <c r="E392" s="107">
        <v>3766.7</v>
      </c>
      <c r="F392" s="361"/>
    </row>
    <row r="393" spans="2:6" ht="15">
      <c r="B393" s="108" t="s">
        <v>2519</v>
      </c>
      <c r="C393" s="109">
        <v>-1976400</v>
      </c>
      <c r="D393" s="106">
        <v>236.73589999999999</v>
      </c>
      <c r="E393" s="107">
        <v>242.65</v>
      </c>
      <c r="F393" s="361"/>
    </row>
    <row r="394" spans="2:6" ht="15">
      <c r="B394" s="108" t="s">
        <v>2479</v>
      </c>
      <c r="C394" s="109">
        <v>-447000</v>
      </c>
      <c r="D394" s="106">
        <v>330.8938</v>
      </c>
      <c r="E394" s="107">
        <v>351.65</v>
      </c>
      <c r="F394" s="361"/>
    </row>
    <row r="395" spans="2:6" ht="15">
      <c r="B395" s="108" t="s">
        <v>2520</v>
      </c>
      <c r="C395" s="109">
        <v>-101250</v>
      </c>
      <c r="D395" s="106">
        <v>785.94209999999998</v>
      </c>
      <c r="E395" s="107">
        <v>793.05</v>
      </c>
      <c r="F395" s="361"/>
    </row>
    <row r="396" spans="2:6" ht="15">
      <c r="B396" s="108" t="s">
        <v>2521</v>
      </c>
      <c r="C396" s="109">
        <v>-16800</v>
      </c>
      <c r="D396" s="106">
        <v>230.03360000000001</v>
      </c>
      <c r="E396" s="107">
        <v>235.5</v>
      </c>
      <c r="F396" s="361"/>
    </row>
    <row r="397" spans="2:6" ht="15">
      <c r="B397" s="108" t="s">
        <v>2522</v>
      </c>
      <c r="C397" s="109">
        <v>-27300</v>
      </c>
      <c r="D397" s="106">
        <v>1643.8715</v>
      </c>
      <c r="E397" s="107">
        <v>1680.8</v>
      </c>
      <c r="F397" s="361"/>
    </row>
    <row r="398" spans="2:6" ht="15">
      <c r="B398" s="108" t="s">
        <v>2480</v>
      </c>
      <c r="C398" s="109">
        <v>-5000</v>
      </c>
      <c r="D398" s="106">
        <v>669.81610000000001</v>
      </c>
      <c r="E398" s="107">
        <v>698.75</v>
      </c>
      <c r="F398" s="361"/>
    </row>
    <row r="399" spans="2:6" ht="15">
      <c r="B399" s="108" t="s">
        <v>2523</v>
      </c>
      <c r="C399" s="109">
        <v>-32200</v>
      </c>
      <c r="D399" s="106">
        <v>1060.9454000000001</v>
      </c>
      <c r="E399" s="107">
        <v>1060.4000000000001</v>
      </c>
      <c r="F399" s="361"/>
    </row>
    <row r="400" spans="2:6" ht="15">
      <c r="B400" s="108" t="s">
        <v>2524</v>
      </c>
      <c r="C400" s="109">
        <v>-316200</v>
      </c>
      <c r="D400" s="106">
        <v>1200.9516000000001</v>
      </c>
      <c r="E400" s="107">
        <v>1199.6500000000001</v>
      </c>
      <c r="F400" s="361"/>
    </row>
    <row r="401" spans="2:6" ht="15">
      <c r="B401" s="108" t="s">
        <v>2525</v>
      </c>
      <c r="C401" s="109">
        <v>-10000</v>
      </c>
      <c r="D401" s="106">
        <v>590.21280000000002</v>
      </c>
      <c r="E401" s="107">
        <v>585.45000000000005</v>
      </c>
      <c r="F401" s="361"/>
    </row>
    <row r="402" spans="2:6" ht="15">
      <c r="B402" s="108" t="s">
        <v>2526</v>
      </c>
      <c r="C402" s="109">
        <v>-24500</v>
      </c>
      <c r="D402" s="106">
        <v>2115.0340000000001</v>
      </c>
      <c r="E402" s="107">
        <v>1991.05</v>
      </c>
      <c r="F402" s="361"/>
    </row>
    <row r="403" spans="2:6" ht="15">
      <c r="B403" s="108" t="s">
        <v>2527</v>
      </c>
      <c r="C403" s="109">
        <v>-931500</v>
      </c>
      <c r="D403" s="106">
        <v>207.5248</v>
      </c>
      <c r="E403" s="107">
        <v>212.85</v>
      </c>
      <c r="F403" s="361"/>
    </row>
    <row r="404" spans="2:6" ht="15">
      <c r="B404" s="108" t="s">
        <v>2528</v>
      </c>
      <c r="C404" s="109">
        <v>-6300</v>
      </c>
      <c r="D404" s="106">
        <v>3554.3285999999998</v>
      </c>
      <c r="E404" s="107">
        <v>3638.35</v>
      </c>
      <c r="F404" s="361"/>
    </row>
    <row r="405" spans="2:6" ht="15">
      <c r="B405" s="108" t="s">
        <v>2529</v>
      </c>
      <c r="C405" s="109">
        <v>-341550</v>
      </c>
      <c r="D405" s="106">
        <v>386.70119999999997</v>
      </c>
      <c r="E405" s="107">
        <v>392.35</v>
      </c>
      <c r="F405" s="361"/>
    </row>
    <row r="406" spans="2:6" ht="15">
      <c r="B406" s="108" t="s">
        <v>2530</v>
      </c>
      <c r="C406" s="109">
        <v>-22050</v>
      </c>
      <c r="D406" s="106">
        <v>3370.7534999999998</v>
      </c>
      <c r="E406" s="107">
        <v>3379.25</v>
      </c>
      <c r="F406" s="361"/>
    </row>
    <row r="407" spans="2:6" ht="15">
      <c r="B407" s="108" t="s">
        <v>2531</v>
      </c>
      <c r="C407" s="109">
        <v>-273600</v>
      </c>
      <c r="D407" s="106">
        <v>160.6317</v>
      </c>
      <c r="E407" s="107">
        <v>161.6</v>
      </c>
      <c r="F407" s="361"/>
    </row>
    <row r="408" spans="2:6" ht="15">
      <c r="B408" s="108" t="s">
        <v>2532</v>
      </c>
      <c r="C408" s="109">
        <v>-3210000</v>
      </c>
      <c r="D408" s="106">
        <v>107.8687</v>
      </c>
      <c r="E408" s="107">
        <v>117.7</v>
      </c>
      <c r="F408" s="361"/>
    </row>
    <row r="409" spans="2:6" ht="15">
      <c r="B409" s="108" t="s">
        <v>2533</v>
      </c>
      <c r="C409" s="109">
        <v>-2677900</v>
      </c>
      <c r="D409" s="106">
        <v>134.22210000000001</v>
      </c>
      <c r="E409" s="107">
        <v>136.69999999999999</v>
      </c>
      <c r="F409" s="361"/>
    </row>
    <row r="410" spans="2:6" ht="15">
      <c r="B410" s="108" t="s">
        <v>2534</v>
      </c>
      <c r="C410" s="109">
        <v>-586500</v>
      </c>
      <c r="D410" s="106">
        <v>380.67070000000001</v>
      </c>
      <c r="E410" s="107">
        <v>371.2</v>
      </c>
      <c r="F410" s="361"/>
    </row>
    <row r="411" spans="2:6" ht="15">
      <c r="B411" s="108" t="s">
        <v>2535</v>
      </c>
      <c r="C411" s="109">
        <v>-1192500</v>
      </c>
      <c r="D411" s="106">
        <v>34.886400000000002</v>
      </c>
      <c r="E411" s="107">
        <v>36.15</v>
      </c>
      <c r="F411" s="361"/>
    </row>
    <row r="412" spans="2:6" ht="15">
      <c r="B412" s="108" t="s">
        <v>2536</v>
      </c>
      <c r="C412" s="109">
        <v>-344000</v>
      </c>
      <c r="D412" s="106">
        <v>902.32010000000002</v>
      </c>
      <c r="E412" s="107">
        <v>927.65</v>
      </c>
      <c r="F412" s="361"/>
    </row>
    <row r="413" spans="2:6" ht="15">
      <c r="B413" s="108" t="s">
        <v>2537</v>
      </c>
      <c r="C413" s="109">
        <v>-318500</v>
      </c>
      <c r="D413" s="106">
        <v>1339.6543999999999</v>
      </c>
      <c r="E413" s="107">
        <v>1417.3</v>
      </c>
      <c r="F413" s="361"/>
    </row>
    <row r="414" spans="2:6" ht="15">
      <c r="B414" s="108" t="s">
        <v>2538</v>
      </c>
      <c r="C414" s="109">
        <v>-12350</v>
      </c>
      <c r="D414" s="106">
        <v>1603.3397</v>
      </c>
      <c r="E414" s="107">
        <v>1685.1</v>
      </c>
      <c r="F414" s="361"/>
    </row>
    <row r="415" spans="2:6" ht="15">
      <c r="B415" s="108" t="s">
        <v>2539</v>
      </c>
      <c r="C415" s="109">
        <v>-418600</v>
      </c>
      <c r="D415" s="106">
        <v>733.37270000000001</v>
      </c>
      <c r="E415" s="107">
        <v>743.55</v>
      </c>
      <c r="F415" s="361"/>
    </row>
    <row r="416" spans="2:6" ht="15">
      <c r="B416" s="108" t="s">
        <v>2540</v>
      </c>
      <c r="C416" s="109">
        <v>-165000</v>
      </c>
      <c r="D416" s="106">
        <v>240.42259999999999</v>
      </c>
      <c r="E416" s="107">
        <v>241.3</v>
      </c>
      <c r="F416" s="361"/>
    </row>
    <row r="417" spans="2:6" ht="15">
      <c r="B417" s="108" t="s">
        <v>2541</v>
      </c>
      <c r="C417" s="109">
        <v>-1985900</v>
      </c>
      <c r="D417" s="106">
        <v>960.26070000000004</v>
      </c>
      <c r="E417" s="107">
        <v>943.9</v>
      </c>
      <c r="F417" s="361"/>
    </row>
    <row r="418" spans="2:6" ht="15">
      <c r="B418" s="108" t="s">
        <v>2542</v>
      </c>
      <c r="C418" s="109">
        <v>-33900</v>
      </c>
      <c r="D418" s="106">
        <v>2122.1750999999999</v>
      </c>
      <c r="E418" s="107">
        <v>2083.0500000000002</v>
      </c>
      <c r="F418" s="361"/>
    </row>
    <row r="419" spans="2:6" ht="15">
      <c r="B419" s="108" t="s">
        <v>2543</v>
      </c>
      <c r="C419" s="109">
        <v>-74800</v>
      </c>
      <c r="D419" s="106">
        <v>1481.6973</v>
      </c>
      <c r="E419" s="107">
        <v>1492.45</v>
      </c>
      <c r="F419" s="361"/>
    </row>
    <row r="420" spans="2:6" ht="15">
      <c r="B420" s="108" t="s">
        <v>2544</v>
      </c>
      <c r="C420" s="109">
        <v>-1545500</v>
      </c>
      <c r="D420" s="106">
        <v>573.08519999999999</v>
      </c>
      <c r="E420" s="107">
        <v>577.1</v>
      </c>
      <c r="F420" s="361"/>
    </row>
    <row r="421" spans="2:6" ht="15">
      <c r="B421" s="108" t="s">
        <v>2545</v>
      </c>
      <c r="C421" s="109">
        <v>-266700</v>
      </c>
      <c r="D421" s="106">
        <v>2831.3883999999998</v>
      </c>
      <c r="E421" s="107">
        <v>2856.45</v>
      </c>
      <c r="F421" s="361"/>
    </row>
    <row r="422" spans="2:6" ht="15">
      <c r="B422" s="108" t="s">
        <v>2546</v>
      </c>
      <c r="C422" s="109">
        <v>-149150</v>
      </c>
      <c r="D422" s="106">
        <v>2250.8209999999999</v>
      </c>
      <c r="E422" s="107">
        <v>2303.6</v>
      </c>
      <c r="F422" s="361"/>
    </row>
    <row r="423" spans="2:6" ht="15">
      <c r="B423" s="108" t="s">
        <v>2547</v>
      </c>
      <c r="C423" s="109">
        <v>-415800</v>
      </c>
      <c r="D423" s="106">
        <v>245.98490000000001</v>
      </c>
      <c r="E423" s="107">
        <v>244.5</v>
      </c>
      <c r="F423" s="361"/>
    </row>
    <row r="424" spans="2:6" ht="15">
      <c r="B424" s="108" t="s">
        <v>2548</v>
      </c>
      <c r="C424" s="109">
        <v>-35100</v>
      </c>
      <c r="D424" s="106">
        <v>2419.3771999999999</v>
      </c>
      <c r="E424" s="107">
        <v>2455</v>
      </c>
      <c r="F424" s="361"/>
    </row>
    <row r="425" spans="2:6" ht="15">
      <c r="B425" s="108" t="s">
        <v>2549</v>
      </c>
      <c r="C425" s="109">
        <v>-2107875</v>
      </c>
      <c r="D425" s="106">
        <v>862.72640000000001</v>
      </c>
      <c r="E425" s="107">
        <v>890.8</v>
      </c>
      <c r="F425" s="361"/>
    </row>
    <row r="426" spans="2:6" ht="15">
      <c r="B426" s="108" t="s">
        <v>2550</v>
      </c>
      <c r="C426" s="109">
        <v>-283900</v>
      </c>
      <c r="D426" s="106">
        <v>1263.3757000000001</v>
      </c>
      <c r="E426" s="107">
        <v>1292.45</v>
      </c>
      <c r="F426" s="361"/>
    </row>
    <row r="427" spans="2:6" ht="15">
      <c r="B427" s="108" t="s">
        <v>2551</v>
      </c>
      <c r="C427" s="109">
        <v>-30000</v>
      </c>
      <c r="D427" s="106">
        <v>49.106900000000003</v>
      </c>
      <c r="E427" s="107">
        <v>49.4</v>
      </c>
      <c r="F427" s="361"/>
    </row>
    <row r="428" spans="2:6" ht="15">
      <c r="B428" s="108" t="s">
        <v>2552</v>
      </c>
      <c r="C428" s="109">
        <v>-8440000</v>
      </c>
      <c r="D428" s="106">
        <v>64.6203</v>
      </c>
      <c r="E428" s="107">
        <v>69.150000000000006</v>
      </c>
      <c r="F428" s="361"/>
    </row>
    <row r="429" spans="2:6" ht="15">
      <c r="B429" s="108" t="s">
        <v>2553</v>
      </c>
      <c r="C429" s="109">
        <v>-49300</v>
      </c>
      <c r="D429" s="106">
        <v>220.28530000000001</v>
      </c>
      <c r="E429" s="107">
        <v>229.15</v>
      </c>
      <c r="F429" s="361"/>
    </row>
    <row r="430" spans="2:6" ht="15">
      <c r="B430" s="108" t="s">
        <v>2554</v>
      </c>
      <c r="C430" s="109">
        <v>-2300000</v>
      </c>
      <c r="D430" s="106">
        <v>131.94479999999999</v>
      </c>
      <c r="E430" s="107">
        <v>137.5</v>
      </c>
      <c r="F430" s="361"/>
    </row>
    <row r="431" spans="2:6" ht="15">
      <c r="B431" s="108" t="s">
        <v>2555</v>
      </c>
      <c r="C431" s="109">
        <v>-4395000</v>
      </c>
      <c r="D431" s="106">
        <v>159.0283</v>
      </c>
      <c r="E431" s="107">
        <v>162.1</v>
      </c>
      <c r="F431" s="361"/>
    </row>
    <row r="432" spans="2:6" ht="15">
      <c r="B432" s="108" t="s">
        <v>2556</v>
      </c>
      <c r="C432" s="109">
        <v>-1190512</v>
      </c>
      <c r="D432" s="106">
        <v>272.68150000000003</v>
      </c>
      <c r="E432" s="107">
        <v>286.7</v>
      </c>
      <c r="F432" s="361"/>
    </row>
    <row r="433" spans="2:6" ht="15">
      <c r="B433" s="108" t="s">
        <v>2557</v>
      </c>
      <c r="C433" s="109">
        <v>-10598250</v>
      </c>
      <c r="D433" s="106">
        <v>71.501900000000006</v>
      </c>
      <c r="E433" s="107">
        <v>72</v>
      </c>
      <c r="F433" s="361"/>
    </row>
    <row r="434" spans="2:6" ht="15">
      <c r="B434" s="108" t="s">
        <v>2481</v>
      </c>
      <c r="C434" s="109">
        <v>-1211375</v>
      </c>
      <c r="D434" s="106">
        <v>371.23200000000003</v>
      </c>
      <c r="E434" s="107">
        <v>415.65</v>
      </c>
      <c r="F434" s="361"/>
    </row>
    <row r="435" spans="2:6" ht="15">
      <c r="B435" s="108" t="s">
        <v>2558</v>
      </c>
      <c r="C435" s="109">
        <v>-6300</v>
      </c>
      <c r="D435" s="106">
        <v>1083.3977</v>
      </c>
      <c r="E435" s="107">
        <v>1113.4000000000001</v>
      </c>
      <c r="F435" s="361"/>
    </row>
    <row r="436" spans="2:6" ht="15">
      <c r="B436" s="108" t="s">
        <v>2559</v>
      </c>
      <c r="C436" s="109">
        <v>-10375</v>
      </c>
      <c r="D436" s="106">
        <v>4583.6548000000003</v>
      </c>
      <c r="E436" s="107">
        <v>4325.2</v>
      </c>
      <c r="F436" s="361"/>
    </row>
    <row r="437" spans="2:6" ht="15">
      <c r="B437" s="108" t="s">
        <v>2560</v>
      </c>
      <c r="C437" s="109">
        <v>-18300</v>
      </c>
      <c r="D437" s="106">
        <v>1483.1171999999999</v>
      </c>
      <c r="E437" s="107">
        <v>1502.45</v>
      </c>
      <c r="F437" s="361"/>
    </row>
    <row r="438" spans="2:6" ht="15">
      <c r="B438" s="108" t="s">
        <v>2561</v>
      </c>
      <c r="C438" s="109">
        <v>-72000</v>
      </c>
      <c r="D438" s="106">
        <v>593.07249999999999</v>
      </c>
      <c r="E438" s="107">
        <v>595.9</v>
      </c>
      <c r="F438" s="361"/>
    </row>
    <row r="439" spans="2:6" ht="15">
      <c r="B439" s="108" t="s">
        <v>2562</v>
      </c>
      <c r="C439" s="109">
        <v>-174900</v>
      </c>
      <c r="D439" s="106">
        <v>1993.9791</v>
      </c>
      <c r="E439" s="107">
        <v>2022.75</v>
      </c>
      <c r="F439" s="361"/>
    </row>
    <row r="440" spans="2:6" ht="15">
      <c r="B440" s="108" t="s">
        <v>2563</v>
      </c>
      <c r="C440" s="109">
        <v>-12800</v>
      </c>
      <c r="D440" s="106">
        <v>314.12169999999998</v>
      </c>
      <c r="E440" s="107">
        <v>321.64999999999998</v>
      </c>
      <c r="F440" s="361"/>
    </row>
    <row r="441" spans="2:6" ht="15">
      <c r="B441" s="108" t="s">
        <v>2564</v>
      </c>
      <c r="C441" s="109">
        <v>-348750</v>
      </c>
      <c r="D441" s="106">
        <v>588.78769999999997</v>
      </c>
      <c r="E441" s="107">
        <v>620.04999999999995</v>
      </c>
      <c r="F441" s="361"/>
    </row>
    <row r="442" spans="2:6" ht="15">
      <c r="B442" s="108" t="s">
        <v>2565</v>
      </c>
      <c r="C442" s="109">
        <v>-396800</v>
      </c>
      <c r="D442" s="106">
        <v>1882.9753000000001</v>
      </c>
      <c r="E442" s="107">
        <v>1925.15</v>
      </c>
      <c r="F442" s="361"/>
    </row>
    <row r="443" spans="2:6" ht="15">
      <c r="B443" s="108" t="s">
        <v>2566</v>
      </c>
      <c r="C443" s="109">
        <v>-2784288</v>
      </c>
      <c r="D443" s="106">
        <v>78.668099999999995</v>
      </c>
      <c r="E443" s="107">
        <v>79.900000000000006</v>
      </c>
      <c r="F443" s="361"/>
    </row>
    <row r="444" spans="2:6" ht="15">
      <c r="B444" s="108" t="s">
        <v>2567</v>
      </c>
      <c r="C444" s="109">
        <v>-44550</v>
      </c>
      <c r="D444" s="106">
        <v>4715.7951000000003</v>
      </c>
      <c r="E444" s="107">
        <v>4660.3999999999996</v>
      </c>
      <c r="F444" s="361"/>
    </row>
    <row r="445" spans="2:6" ht="15">
      <c r="B445" s="108" t="s">
        <v>2568</v>
      </c>
      <c r="C445" s="109">
        <v>-2700</v>
      </c>
      <c r="D445" s="106">
        <v>579.41759999999999</v>
      </c>
      <c r="E445" s="107">
        <v>581.5</v>
      </c>
      <c r="F445" s="361"/>
    </row>
    <row r="446" spans="2:6" ht="15">
      <c r="B446" s="108" t="s">
        <v>2482</v>
      </c>
      <c r="C446" s="109">
        <v>-1384000</v>
      </c>
      <c r="D446" s="106">
        <v>384.77190000000002</v>
      </c>
      <c r="E446" s="107">
        <v>403.4</v>
      </c>
      <c r="F446" s="361"/>
    </row>
    <row r="447" spans="2:6" ht="15">
      <c r="B447" s="108" t="s">
        <v>2569</v>
      </c>
      <c r="C447" s="109">
        <v>-27200</v>
      </c>
      <c r="D447" s="106">
        <v>669.7011</v>
      </c>
      <c r="E447" s="107">
        <v>673.3</v>
      </c>
      <c r="F447" s="361"/>
    </row>
    <row r="448" spans="2:6" ht="15">
      <c r="B448" s="108" t="s">
        <v>2570</v>
      </c>
      <c r="C448" s="109">
        <v>-287200</v>
      </c>
      <c r="D448" s="106">
        <v>865.88289999999995</v>
      </c>
      <c r="E448" s="107">
        <v>873.25</v>
      </c>
      <c r="F448" s="361"/>
    </row>
    <row r="449" spans="2:6" ht="15">
      <c r="B449" s="108" t="s">
        <v>2571</v>
      </c>
      <c r="C449" s="109">
        <v>-31500</v>
      </c>
      <c r="D449" s="106">
        <v>1270.8079</v>
      </c>
      <c r="E449" s="107">
        <v>1315.25</v>
      </c>
      <c r="F449" s="361"/>
    </row>
    <row r="450" spans="2:6" ht="15">
      <c r="B450" s="108" t="s">
        <v>2572</v>
      </c>
      <c r="C450" s="109">
        <v>-420000</v>
      </c>
      <c r="D450" s="106">
        <v>198.31450000000001</v>
      </c>
      <c r="E450" s="107">
        <v>207.05</v>
      </c>
      <c r="F450" s="361"/>
    </row>
    <row r="451" spans="2:6" ht="15">
      <c r="B451" s="108" t="s">
        <v>2573</v>
      </c>
      <c r="C451" s="109">
        <v>-1146000</v>
      </c>
      <c r="D451" s="106">
        <v>102.54649999999999</v>
      </c>
      <c r="E451" s="107">
        <v>106.5</v>
      </c>
      <c r="F451" s="361"/>
    </row>
    <row r="452" spans="2:6" ht="15">
      <c r="B452" s="108" t="s">
        <v>2574</v>
      </c>
      <c r="C452" s="109">
        <v>-711600</v>
      </c>
      <c r="D452" s="106">
        <v>518.04330000000004</v>
      </c>
      <c r="E452" s="107">
        <v>528.15</v>
      </c>
      <c r="F452" s="361"/>
    </row>
    <row r="453" spans="2:6" ht="15">
      <c r="B453" s="108" t="s">
        <v>2575</v>
      </c>
      <c r="C453" s="109">
        <v>-222600</v>
      </c>
      <c r="D453" s="106">
        <v>8752.8862000000008</v>
      </c>
      <c r="E453" s="107">
        <v>9125.5499999999993</v>
      </c>
      <c r="F453" s="361"/>
    </row>
    <row r="454" spans="2:6" ht="15">
      <c r="B454" s="108" t="s">
        <v>2576</v>
      </c>
      <c r="C454" s="109">
        <v>-11700</v>
      </c>
      <c r="D454" s="106">
        <v>817.1241</v>
      </c>
      <c r="E454" s="107">
        <v>826.65</v>
      </c>
      <c r="F454" s="361"/>
    </row>
    <row r="455" spans="2:6" ht="15">
      <c r="B455" s="108" t="s">
        <v>2577</v>
      </c>
      <c r="C455" s="109">
        <v>-18600</v>
      </c>
      <c r="D455" s="106">
        <v>1431.2691</v>
      </c>
      <c r="E455" s="107">
        <v>1444.15</v>
      </c>
      <c r="F455" s="361"/>
    </row>
    <row r="456" spans="2:6" ht="15">
      <c r="B456" s="108" t="s">
        <v>2578</v>
      </c>
      <c r="C456" s="109">
        <v>-46200</v>
      </c>
      <c r="D456" s="106">
        <v>3390.8629999999998</v>
      </c>
      <c r="E456" s="107">
        <v>3328.15</v>
      </c>
      <c r="F456" s="361"/>
    </row>
    <row r="457" spans="2:6" ht="15">
      <c r="B457" s="108" t="s">
        <v>2579</v>
      </c>
      <c r="C457" s="109">
        <v>-169400</v>
      </c>
      <c r="D457" s="106">
        <v>2296.2885000000001</v>
      </c>
      <c r="E457" s="107">
        <v>2145.1</v>
      </c>
      <c r="F457" s="361"/>
    </row>
    <row r="458" spans="2:6" ht="15">
      <c r="B458" s="108" t="s">
        <v>2580</v>
      </c>
      <c r="C458" s="109">
        <v>-260000</v>
      </c>
      <c r="D458" s="106">
        <v>1286.0877</v>
      </c>
      <c r="E458" s="107">
        <v>1280.7</v>
      </c>
      <c r="F458" s="361"/>
    </row>
    <row r="459" spans="2:6" ht="15">
      <c r="B459" s="108" t="s">
        <v>2581</v>
      </c>
      <c r="C459" s="109">
        <v>-4216000</v>
      </c>
      <c r="D459" s="106">
        <v>78.282899999999998</v>
      </c>
      <c r="E459" s="107">
        <v>79.45</v>
      </c>
      <c r="F459" s="361"/>
    </row>
    <row r="460" spans="2:6" ht="15">
      <c r="B460" s="108" t="s">
        <v>2582</v>
      </c>
      <c r="C460" s="109">
        <v>-16650</v>
      </c>
      <c r="D460" s="106">
        <v>4268.6050999999998</v>
      </c>
      <c r="E460" s="107">
        <v>4292.6000000000004</v>
      </c>
      <c r="F460" s="361"/>
    </row>
    <row r="461" spans="2:6" ht="15">
      <c r="B461" s="108" t="s">
        <v>2583</v>
      </c>
      <c r="C461" s="109">
        <v>-23040</v>
      </c>
      <c r="D461" s="106">
        <v>19641.418799999999</v>
      </c>
      <c r="E461" s="107">
        <v>20021.3</v>
      </c>
      <c r="F461" s="361"/>
    </row>
    <row r="462" spans="2:6" ht="15">
      <c r="B462" s="108" t="s">
        <v>2584</v>
      </c>
      <c r="C462" s="109">
        <v>-4860850</v>
      </c>
      <c r="D462" s="106">
        <v>118.8554</v>
      </c>
      <c r="E462" s="107">
        <v>123.05</v>
      </c>
      <c r="F462" s="361"/>
    </row>
    <row r="463" spans="2:6" ht="15">
      <c r="B463" s="108" t="s">
        <v>2483</v>
      </c>
      <c r="C463" s="109">
        <v>-7204800</v>
      </c>
      <c r="D463" s="106">
        <v>154.80279999999999</v>
      </c>
      <c r="E463" s="107">
        <v>164.7</v>
      </c>
      <c r="F463" s="361"/>
    </row>
    <row r="464" spans="2:6" ht="15">
      <c r="B464" s="108" t="s">
        <v>2585</v>
      </c>
      <c r="C464" s="109">
        <v>-16100</v>
      </c>
      <c r="D464" s="106">
        <v>997.07449999999994</v>
      </c>
      <c r="E464" s="107">
        <v>1011.5</v>
      </c>
      <c r="F464" s="361"/>
    </row>
    <row r="465" spans="2:6" ht="15">
      <c r="B465" s="108" t="s">
        <v>2586</v>
      </c>
      <c r="C465" s="109">
        <v>-550550</v>
      </c>
      <c r="D465" s="106">
        <v>138.61539999999999</v>
      </c>
      <c r="E465" s="107">
        <v>139.35</v>
      </c>
      <c r="F465" s="361"/>
    </row>
    <row r="466" spans="2:6" ht="15">
      <c r="B466" s="108" t="s">
        <v>2587</v>
      </c>
      <c r="C466" s="109">
        <v>-32400</v>
      </c>
      <c r="D466" s="106">
        <v>3281.9043000000001</v>
      </c>
      <c r="E466" s="107">
        <v>3190.35</v>
      </c>
      <c r="F466" s="361"/>
    </row>
    <row r="467" spans="2:6" ht="15">
      <c r="B467" s="108" t="s">
        <v>2588</v>
      </c>
      <c r="C467" s="109">
        <v>-10950</v>
      </c>
      <c r="D467" s="106">
        <v>3673.0223000000001</v>
      </c>
      <c r="E467" s="107">
        <v>3542.55</v>
      </c>
      <c r="F467" s="361"/>
    </row>
    <row r="468" spans="2:6" ht="15">
      <c r="B468" s="108" t="s">
        <v>2589</v>
      </c>
      <c r="C468" s="109">
        <v>-13250</v>
      </c>
      <c r="D468" s="106">
        <v>3379.8481999999999</v>
      </c>
      <c r="E468" s="107">
        <v>3452.8</v>
      </c>
      <c r="F468" s="361"/>
    </row>
    <row r="469" spans="2:6" ht="15">
      <c r="B469" s="108" t="s">
        <v>2590</v>
      </c>
      <c r="C469" s="109">
        <v>-2250</v>
      </c>
      <c r="D469" s="106">
        <v>2699.3863000000001</v>
      </c>
      <c r="E469" s="107">
        <v>2752.05</v>
      </c>
      <c r="F469" s="361"/>
    </row>
    <row r="470" spans="2:6" ht="15">
      <c r="B470" s="108" t="s">
        <v>2591</v>
      </c>
      <c r="C470" s="109">
        <v>-322850</v>
      </c>
      <c r="D470" s="106">
        <v>1069.6541</v>
      </c>
      <c r="E470" s="107">
        <v>1071.8</v>
      </c>
      <c r="F470" s="361"/>
    </row>
    <row r="471" spans="2:6" ht="15">
      <c r="B471" s="108" t="s">
        <v>2592</v>
      </c>
      <c r="C471" s="109">
        <v>-2244400</v>
      </c>
      <c r="D471" s="106">
        <v>117.1035</v>
      </c>
      <c r="E471" s="107">
        <v>118.1</v>
      </c>
      <c r="F471" s="361"/>
    </row>
    <row r="472" spans="2:6" ht="15">
      <c r="B472" s="108" t="s">
        <v>2484</v>
      </c>
      <c r="C472" s="109">
        <v>-1185300</v>
      </c>
      <c r="D472" s="106">
        <v>212.7296</v>
      </c>
      <c r="E472" s="107">
        <v>231.1</v>
      </c>
      <c r="F472" s="361"/>
    </row>
    <row r="473" spans="2:6" ht="15">
      <c r="B473" s="108" t="s">
        <v>2593</v>
      </c>
      <c r="C473" s="109">
        <v>-13472000</v>
      </c>
      <c r="D473" s="106">
        <v>34.674799999999998</v>
      </c>
      <c r="E473" s="107">
        <v>36.049999999999997</v>
      </c>
      <c r="F473" s="361"/>
    </row>
    <row r="474" spans="2:6" ht="15">
      <c r="B474" s="108" t="s">
        <v>2594</v>
      </c>
      <c r="C474" s="109">
        <v>-3000000</v>
      </c>
      <c r="D474" s="106">
        <v>109.879</v>
      </c>
      <c r="E474" s="107">
        <v>123.2</v>
      </c>
      <c r="F474" s="361"/>
    </row>
    <row r="475" spans="2:6" ht="15">
      <c r="B475" s="108" t="s">
        <v>2595</v>
      </c>
      <c r="C475" s="109">
        <v>-1416000</v>
      </c>
      <c r="D475" s="106">
        <v>105.96380000000001</v>
      </c>
      <c r="E475" s="107">
        <v>109.2</v>
      </c>
      <c r="F475" s="361"/>
    </row>
    <row r="476" spans="2:6" ht="15">
      <c r="B476" s="108" t="s">
        <v>2485</v>
      </c>
      <c r="C476" s="109">
        <v>-249500</v>
      </c>
      <c r="D476" s="106">
        <v>2593.9108999999999</v>
      </c>
      <c r="E476" s="107">
        <v>2647.2</v>
      </c>
      <c r="F476" s="361"/>
    </row>
    <row r="477" spans="2:6" ht="15">
      <c r="B477" s="108" t="s">
        <v>2486</v>
      </c>
      <c r="C477" s="109">
        <v>-1048500</v>
      </c>
      <c r="D477" s="106">
        <v>128.3732</v>
      </c>
      <c r="E477" s="107">
        <v>123.8</v>
      </c>
      <c r="F477" s="361"/>
    </row>
    <row r="478" spans="2:6" ht="15">
      <c r="B478" s="108" t="s">
        <v>2596</v>
      </c>
      <c r="C478" s="109">
        <v>-20000</v>
      </c>
      <c r="D478" s="106">
        <v>923.14139999999998</v>
      </c>
      <c r="E478" s="107">
        <v>927.9</v>
      </c>
      <c r="F478" s="361"/>
    </row>
    <row r="479" spans="2:6" ht="15">
      <c r="B479" s="108" t="s">
        <v>2597</v>
      </c>
      <c r="C479" s="109">
        <v>-81675</v>
      </c>
      <c r="D479" s="106">
        <v>2892.3598999999999</v>
      </c>
      <c r="E479" s="107">
        <v>2902.8</v>
      </c>
      <c r="F479" s="361"/>
    </row>
    <row r="480" spans="2:6" ht="15">
      <c r="B480" s="108" t="s">
        <v>2598</v>
      </c>
      <c r="C480" s="109">
        <v>-337875</v>
      </c>
      <c r="D480" s="106">
        <v>2416.8640999999998</v>
      </c>
      <c r="E480" s="107">
        <v>2551.1</v>
      </c>
      <c r="F480" s="361"/>
    </row>
    <row r="481" spans="2:6" ht="15">
      <c r="B481" s="108" t="s">
        <v>2599</v>
      </c>
      <c r="C481" s="109">
        <v>-165000</v>
      </c>
      <c r="D481" s="106">
        <v>528.05190000000005</v>
      </c>
      <c r="E481" s="107">
        <v>534.1</v>
      </c>
      <c r="F481" s="361"/>
    </row>
    <row r="482" spans="2:6" ht="15">
      <c r="B482" s="108" t="s">
        <v>2487</v>
      </c>
      <c r="C482" s="109">
        <v>-5676000</v>
      </c>
      <c r="D482" s="106">
        <v>79.633099999999999</v>
      </c>
      <c r="E482" s="107">
        <v>81.8</v>
      </c>
      <c r="F482" s="361"/>
    </row>
    <row r="483" spans="2:6" ht="15">
      <c r="B483" s="108" t="s">
        <v>2600</v>
      </c>
      <c r="C483" s="109">
        <v>-76300</v>
      </c>
      <c r="D483" s="106">
        <v>892.97709999999995</v>
      </c>
      <c r="E483" s="107">
        <v>896.8</v>
      </c>
      <c r="F483" s="361"/>
    </row>
    <row r="484" spans="2:6" ht="15">
      <c r="B484" s="108" t="s">
        <v>2601</v>
      </c>
      <c r="C484" s="109">
        <v>-136500</v>
      </c>
      <c r="D484" s="106">
        <v>490.9864</v>
      </c>
      <c r="E484" s="107">
        <v>503.1</v>
      </c>
      <c r="F484" s="361"/>
    </row>
    <row r="485" spans="2:6" ht="15">
      <c r="B485" s="108" t="s">
        <v>2602</v>
      </c>
      <c r="C485" s="109">
        <v>-331000</v>
      </c>
      <c r="D485" s="106">
        <v>1109.4967999999999</v>
      </c>
      <c r="E485" s="107">
        <v>1137.05</v>
      </c>
      <c r="F485" s="361"/>
    </row>
    <row r="486" spans="2:6" ht="15">
      <c r="B486" s="108" t="s">
        <v>2603</v>
      </c>
      <c r="C486" s="109">
        <v>-83000</v>
      </c>
      <c r="D486" s="106">
        <v>1157.5782999999999</v>
      </c>
      <c r="E486" s="107">
        <v>1205.8</v>
      </c>
      <c r="F486" s="361"/>
    </row>
    <row r="487" spans="2:6" ht="15">
      <c r="B487" s="108" t="s">
        <v>2604</v>
      </c>
      <c r="C487" s="109">
        <v>-432900</v>
      </c>
      <c r="D487" s="106">
        <v>3307.8476999999998</v>
      </c>
      <c r="E487" s="107">
        <v>3228.8</v>
      </c>
      <c r="F487" s="361"/>
    </row>
    <row r="488" spans="2:6" ht="15">
      <c r="B488" s="108" t="s">
        <v>2605</v>
      </c>
      <c r="C488" s="109">
        <v>-678600</v>
      </c>
      <c r="D488" s="106">
        <v>802.63530000000003</v>
      </c>
      <c r="E488" s="107">
        <v>814.7</v>
      </c>
      <c r="F488" s="361"/>
    </row>
    <row r="489" spans="2:6" ht="15">
      <c r="B489" s="108" t="s">
        <v>2606</v>
      </c>
      <c r="C489" s="109">
        <v>-2771625</v>
      </c>
      <c r="D489" s="106">
        <v>464.87349999999998</v>
      </c>
      <c r="E489" s="107">
        <v>472.7</v>
      </c>
      <c r="F489" s="361"/>
    </row>
    <row r="490" spans="2:6" ht="15">
      <c r="B490" s="108" t="s">
        <v>2607</v>
      </c>
      <c r="C490" s="109">
        <v>-6318000</v>
      </c>
      <c r="D490" s="106">
        <v>233.74889999999999</v>
      </c>
      <c r="E490" s="107">
        <v>238.1</v>
      </c>
      <c r="F490" s="361"/>
    </row>
    <row r="491" spans="2:6" ht="15">
      <c r="B491" s="108" t="s">
        <v>2608</v>
      </c>
      <c r="C491" s="109">
        <v>-93500</v>
      </c>
      <c r="D491" s="106">
        <v>108.6601</v>
      </c>
      <c r="E491" s="107">
        <v>109.05</v>
      </c>
      <c r="F491" s="361"/>
    </row>
    <row r="492" spans="2:6" ht="15">
      <c r="B492" s="108" t="s">
        <v>2609</v>
      </c>
      <c r="C492" s="109">
        <v>-1091400</v>
      </c>
      <c r="D492" s="106">
        <v>1084.7717</v>
      </c>
      <c r="E492" s="107">
        <v>1082.8</v>
      </c>
      <c r="F492" s="361"/>
    </row>
    <row r="493" spans="2:6" ht="15">
      <c r="B493" s="108" t="s">
        <v>2610</v>
      </c>
      <c r="C493" s="109">
        <v>-1500</v>
      </c>
      <c r="D493" s="106">
        <v>1541.0327</v>
      </c>
      <c r="E493" s="107">
        <v>1559.35</v>
      </c>
      <c r="F493" s="361"/>
    </row>
    <row r="494" spans="2:6" ht="15">
      <c r="B494" s="108" t="s">
        <v>2611</v>
      </c>
      <c r="C494" s="109">
        <v>-227650</v>
      </c>
      <c r="D494" s="106">
        <v>1344.9072000000001</v>
      </c>
      <c r="E494" s="107">
        <v>1412.2</v>
      </c>
      <c r="F494" s="361"/>
    </row>
    <row r="495" spans="2:6" ht="15">
      <c r="B495" s="108" t="s">
        <v>2612</v>
      </c>
      <c r="C495" s="109">
        <v>-17300</v>
      </c>
      <c r="D495" s="106">
        <v>6573.0546000000004</v>
      </c>
      <c r="E495" s="107">
        <v>6698.9</v>
      </c>
      <c r="F495" s="361"/>
    </row>
    <row r="496" spans="2:6" ht="15">
      <c r="B496" s="108" t="s">
        <v>2613</v>
      </c>
      <c r="C496" s="109">
        <v>-775000</v>
      </c>
      <c r="D496" s="106">
        <v>789.21050000000002</v>
      </c>
      <c r="E496" s="107">
        <v>816.8</v>
      </c>
      <c r="F496" s="361"/>
    </row>
    <row r="497" spans="2:6" ht="15">
      <c r="B497" s="108" t="s">
        <v>2614</v>
      </c>
      <c r="C497" s="109">
        <v>-1335100</v>
      </c>
      <c r="D497" s="106">
        <v>762.78300000000002</v>
      </c>
      <c r="E497" s="107">
        <v>772.45</v>
      </c>
      <c r="F497" s="361"/>
    </row>
    <row r="498" spans="2:6" ht="15">
      <c r="B498" s="108" t="s">
        <v>2615</v>
      </c>
      <c r="C498" s="109">
        <v>-2400950</v>
      </c>
      <c r="D498" s="106">
        <v>264.71010000000001</v>
      </c>
      <c r="E498" s="107">
        <v>271.2</v>
      </c>
      <c r="F498" s="361"/>
    </row>
    <row r="499" spans="2:6" ht="15">
      <c r="B499" s="108" t="s">
        <v>2616</v>
      </c>
      <c r="C499" s="109">
        <v>-32900</v>
      </c>
      <c r="D499" s="106">
        <v>1811.3040000000001</v>
      </c>
      <c r="E499" s="107">
        <v>1836.95</v>
      </c>
      <c r="F499" s="361"/>
    </row>
    <row r="500" spans="2:6" ht="15">
      <c r="B500" s="108" t="s">
        <v>2617</v>
      </c>
      <c r="C500" s="109">
        <v>-711000</v>
      </c>
      <c r="D500" s="106">
        <v>424.71429999999998</v>
      </c>
      <c r="E500" s="107">
        <v>416.25</v>
      </c>
      <c r="F500" s="361"/>
    </row>
    <row r="501" spans="2:6" ht="15">
      <c r="B501" s="108" t="s">
        <v>2618</v>
      </c>
      <c r="C501" s="109">
        <v>-4644000</v>
      </c>
      <c r="D501" s="106">
        <v>253.88640000000001</v>
      </c>
      <c r="E501" s="107">
        <v>255.3</v>
      </c>
      <c r="F501" s="361"/>
    </row>
    <row r="502" spans="2:6" ht="15">
      <c r="B502" s="108" t="s">
        <v>2619</v>
      </c>
      <c r="C502" s="109">
        <v>-1128600</v>
      </c>
      <c r="D502" s="106">
        <v>387.70209999999997</v>
      </c>
      <c r="E502" s="107">
        <v>380.25</v>
      </c>
      <c r="F502" s="110"/>
    </row>
    <row r="505" spans="2:6" ht="15">
      <c r="B505" s="380" t="s">
        <v>2488</v>
      </c>
      <c r="C505" s="363">
        <v>0.66739999999999999</v>
      </c>
    </row>
    <row r="507" spans="2:6" ht="15">
      <c r="B507" s="286" t="s">
        <v>2491</v>
      </c>
      <c r="C507" s="364"/>
    </row>
    <row r="508" spans="2:6" ht="15.75">
      <c r="B508" s="290" t="s">
        <v>2489</v>
      </c>
      <c r="C508" s="291" t="s">
        <v>2490</v>
      </c>
    </row>
    <row r="509" spans="2:6" ht="15">
      <c r="B509" s="108" t="s">
        <v>2620</v>
      </c>
      <c r="C509" s="159">
        <v>372</v>
      </c>
    </row>
    <row r="510" spans="2:6" ht="15">
      <c r="B510" s="108" t="s">
        <v>2621</v>
      </c>
      <c r="C510" s="159">
        <v>1218</v>
      </c>
    </row>
    <row r="511" spans="2:6" ht="15">
      <c r="B511" s="108" t="s">
        <v>2622</v>
      </c>
      <c r="C511" s="159">
        <v>75</v>
      </c>
    </row>
    <row r="512" spans="2:6" ht="15">
      <c r="B512" s="108" t="s">
        <v>2623</v>
      </c>
      <c r="C512" s="159">
        <v>948</v>
      </c>
    </row>
    <row r="513" spans="2:3" ht="15">
      <c r="B513" s="108" t="s">
        <v>2624</v>
      </c>
      <c r="C513" s="159">
        <v>722</v>
      </c>
    </row>
    <row r="514" spans="2:3" ht="15">
      <c r="B514" s="108" t="s">
        <v>2625</v>
      </c>
      <c r="C514" s="159">
        <v>38</v>
      </c>
    </row>
    <row r="515" spans="2:3" ht="15">
      <c r="B515" s="108" t="s">
        <v>2626</v>
      </c>
      <c r="C515" s="159">
        <v>327</v>
      </c>
    </row>
    <row r="516" spans="2:3" ht="15">
      <c r="B516" s="108" t="s">
        <v>2627</v>
      </c>
      <c r="C516" s="159">
        <v>634</v>
      </c>
    </row>
    <row r="517" spans="2:3" ht="15">
      <c r="B517" s="108" t="s">
        <v>2628</v>
      </c>
      <c r="C517" s="159">
        <v>167</v>
      </c>
    </row>
    <row r="518" spans="2:3" ht="15">
      <c r="B518" s="108" t="s">
        <v>2629</v>
      </c>
      <c r="C518" s="159">
        <v>496</v>
      </c>
    </row>
    <row r="519" spans="2:3" ht="15">
      <c r="B519" s="108" t="s">
        <v>2630</v>
      </c>
      <c r="C519" s="159">
        <v>364</v>
      </c>
    </row>
    <row r="520" spans="2:3" ht="15">
      <c r="B520" s="108" t="s">
        <v>2631</v>
      </c>
      <c r="C520" s="159">
        <v>574</v>
      </c>
    </row>
    <row r="521" spans="2:3" ht="15">
      <c r="B521" s="108" t="s">
        <v>2632</v>
      </c>
      <c r="C521" s="159">
        <v>61</v>
      </c>
    </row>
    <row r="522" spans="2:3" ht="15">
      <c r="B522" s="108" t="s">
        <v>2633</v>
      </c>
      <c r="C522" s="159">
        <v>1024</v>
      </c>
    </row>
    <row r="523" spans="2:3" ht="15">
      <c r="B523" s="108" t="s">
        <v>2634</v>
      </c>
      <c r="C523" s="159">
        <v>299</v>
      </c>
    </row>
    <row r="524" spans="2:3" ht="15">
      <c r="B524" s="108" t="s">
        <v>2635</v>
      </c>
      <c r="C524" s="159">
        <v>332</v>
      </c>
    </row>
    <row r="525" spans="2:3" ht="15">
      <c r="B525" s="108" t="s">
        <v>2636</v>
      </c>
      <c r="C525" s="159">
        <v>302</v>
      </c>
    </row>
    <row r="526" spans="2:3" ht="15">
      <c r="B526" s="108" t="s">
        <v>2637</v>
      </c>
      <c r="C526" s="159">
        <v>187</v>
      </c>
    </row>
    <row r="527" spans="2:3" ht="15">
      <c r="B527" s="108" t="s">
        <v>2638</v>
      </c>
      <c r="C527" s="159">
        <v>609</v>
      </c>
    </row>
    <row r="528" spans="2:3" ht="15">
      <c r="B528" s="108" t="s">
        <v>2639</v>
      </c>
      <c r="C528" s="159">
        <v>569</v>
      </c>
    </row>
    <row r="529" spans="2:3" ht="15">
      <c r="B529" s="108" t="s">
        <v>2640</v>
      </c>
      <c r="C529" s="159">
        <v>472</v>
      </c>
    </row>
    <row r="530" spans="2:3" ht="15">
      <c r="B530" s="108" t="s">
        <v>2641</v>
      </c>
      <c r="C530" s="159">
        <v>602</v>
      </c>
    </row>
    <row r="531" spans="2:3" ht="15">
      <c r="B531" s="108" t="s">
        <v>2642</v>
      </c>
      <c r="C531" s="159">
        <v>3373</v>
      </c>
    </row>
    <row r="532" spans="2:3" ht="15">
      <c r="B532" s="108" t="s">
        <v>2643</v>
      </c>
      <c r="C532" s="159">
        <v>221</v>
      </c>
    </row>
    <row r="533" spans="2:3" ht="15">
      <c r="B533" s="108" t="s">
        <v>2644</v>
      </c>
      <c r="C533" s="159">
        <v>3184</v>
      </c>
    </row>
    <row r="534" spans="2:3" ht="15">
      <c r="B534" s="108" t="s">
        <v>2645</v>
      </c>
      <c r="C534" s="159">
        <v>989</v>
      </c>
    </row>
    <row r="535" spans="2:3" ht="15">
      <c r="B535" s="108" t="s">
        <v>2646</v>
      </c>
      <c r="C535" s="159">
        <v>1</v>
      </c>
    </row>
    <row r="536" spans="2:3" ht="15">
      <c r="B536" s="108" t="s">
        <v>2647</v>
      </c>
      <c r="C536" s="159">
        <v>899</v>
      </c>
    </row>
    <row r="537" spans="2:3" ht="15">
      <c r="B537" s="108" t="s">
        <v>2648</v>
      </c>
      <c r="C537" s="159">
        <v>9</v>
      </c>
    </row>
    <row r="538" spans="2:3" ht="15">
      <c r="B538" s="108" t="s">
        <v>2649</v>
      </c>
      <c r="C538" s="159">
        <v>417</v>
      </c>
    </row>
    <row r="539" spans="2:3" ht="15">
      <c r="B539" s="108" t="s">
        <v>2650</v>
      </c>
      <c r="C539" s="159">
        <v>784</v>
      </c>
    </row>
    <row r="540" spans="2:3" ht="15">
      <c r="B540" s="108" t="s">
        <v>2651</v>
      </c>
      <c r="C540" s="159">
        <v>623</v>
      </c>
    </row>
    <row r="541" spans="2:3" ht="15">
      <c r="B541" s="108" t="s">
        <v>2652</v>
      </c>
      <c r="C541" s="159">
        <v>57</v>
      </c>
    </row>
    <row r="542" spans="2:3" ht="15">
      <c r="B542" s="108" t="s">
        <v>2653</v>
      </c>
      <c r="C542" s="159">
        <v>541</v>
      </c>
    </row>
    <row r="543" spans="2:3" ht="15">
      <c r="B543" s="108" t="s">
        <v>2654</v>
      </c>
      <c r="C543" s="159">
        <v>304</v>
      </c>
    </row>
    <row r="544" spans="2:3" ht="15">
      <c r="B544" s="108" t="s">
        <v>2655</v>
      </c>
      <c r="C544" s="159">
        <v>569</v>
      </c>
    </row>
    <row r="545" spans="2:3" ht="15">
      <c r="B545" s="108" t="s">
        <v>2656</v>
      </c>
      <c r="C545" s="159">
        <v>179</v>
      </c>
    </row>
    <row r="546" spans="2:3" ht="15">
      <c r="B546" s="108" t="s">
        <v>2657</v>
      </c>
      <c r="C546" s="159">
        <v>2186</v>
      </c>
    </row>
    <row r="547" spans="2:3" ht="15">
      <c r="B547" s="108" t="s">
        <v>2658</v>
      </c>
      <c r="C547" s="159">
        <v>519</v>
      </c>
    </row>
    <row r="548" spans="2:3" ht="15">
      <c r="B548" s="108" t="s">
        <v>2659</v>
      </c>
      <c r="C548" s="159">
        <v>137</v>
      </c>
    </row>
    <row r="549" spans="2:3" ht="15">
      <c r="B549" s="108" t="s">
        <v>2660</v>
      </c>
      <c r="C549" s="159">
        <v>406</v>
      </c>
    </row>
    <row r="550" spans="2:3" ht="15">
      <c r="B550" s="108" t="s">
        <v>2661</v>
      </c>
      <c r="C550" s="159">
        <v>315</v>
      </c>
    </row>
    <row r="551" spans="2:3" ht="15">
      <c r="B551" s="108" t="s">
        <v>2662</v>
      </c>
      <c r="C551" s="159">
        <v>793</v>
      </c>
    </row>
    <row r="552" spans="2:3" ht="15">
      <c r="B552" s="108" t="s">
        <v>2663</v>
      </c>
      <c r="C552" s="159">
        <v>489</v>
      </c>
    </row>
    <row r="553" spans="2:3" ht="15">
      <c r="B553" s="108" t="s">
        <v>2664</v>
      </c>
      <c r="C553" s="159">
        <v>54</v>
      </c>
    </row>
    <row r="554" spans="2:3" ht="15">
      <c r="B554" s="108" t="s">
        <v>2665</v>
      </c>
      <c r="C554" s="159">
        <v>363</v>
      </c>
    </row>
    <row r="555" spans="2:3" ht="15">
      <c r="B555" s="108" t="s">
        <v>2666</v>
      </c>
      <c r="C555" s="159">
        <v>73</v>
      </c>
    </row>
    <row r="556" spans="2:3" ht="15">
      <c r="B556" s="108" t="s">
        <v>2667</v>
      </c>
      <c r="C556" s="159">
        <v>235500</v>
      </c>
    </row>
    <row r="557" spans="2:3" ht="15">
      <c r="B557" s="108" t="s">
        <v>2668</v>
      </c>
      <c r="C557" s="159">
        <v>530</v>
      </c>
    </row>
    <row r="558" spans="2:3" ht="15">
      <c r="B558" s="108" t="s">
        <v>2669</v>
      </c>
      <c r="C558" s="159">
        <v>162</v>
      </c>
    </row>
    <row r="559" spans="2:3" ht="15">
      <c r="B559" s="108" t="s">
        <v>2670</v>
      </c>
      <c r="C559" s="159">
        <v>2385</v>
      </c>
    </row>
    <row r="560" spans="2:3" ht="15">
      <c r="B560" s="108" t="s">
        <v>2671</v>
      </c>
      <c r="C560" s="159">
        <v>199</v>
      </c>
    </row>
    <row r="561" spans="2:3" ht="15">
      <c r="B561" s="108" t="s">
        <v>2672</v>
      </c>
      <c r="C561" s="159">
        <v>119</v>
      </c>
    </row>
    <row r="562" spans="2:3" ht="15">
      <c r="B562" s="108" t="s">
        <v>2673</v>
      </c>
      <c r="C562" s="159">
        <v>1033</v>
      </c>
    </row>
    <row r="563" spans="2:3" ht="15">
      <c r="B563" s="108" t="s">
        <v>2674</v>
      </c>
      <c r="C563" s="159">
        <v>1569</v>
      </c>
    </row>
    <row r="564" spans="2:3" ht="15">
      <c r="B564" s="108" t="s">
        <v>2675</v>
      </c>
      <c r="C564" s="159">
        <v>282</v>
      </c>
    </row>
    <row r="565" spans="2:3" ht="15">
      <c r="B565" s="108" t="s">
        <v>2676</v>
      </c>
      <c r="C565" s="159">
        <v>328</v>
      </c>
    </row>
    <row r="566" spans="2:3" ht="15">
      <c r="B566" s="108" t="s">
        <v>2677</v>
      </c>
      <c r="C566" s="159">
        <v>217</v>
      </c>
    </row>
    <row r="567" spans="2:3" ht="15">
      <c r="B567" s="108" t="s">
        <v>2678</v>
      </c>
      <c r="C567" s="159">
        <v>377</v>
      </c>
    </row>
    <row r="568" spans="2:3" ht="15">
      <c r="B568" s="108" t="s">
        <v>2679</v>
      </c>
      <c r="C568" s="159">
        <v>154</v>
      </c>
    </row>
    <row r="569" spans="2:3" ht="15">
      <c r="B569" s="108" t="s">
        <v>2680</v>
      </c>
      <c r="C569" s="159">
        <v>1858</v>
      </c>
    </row>
    <row r="570" spans="2:3" ht="15">
      <c r="B570" s="108" t="s">
        <v>2681</v>
      </c>
      <c r="C570" s="159">
        <v>1519</v>
      </c>
    </row>
    <row r="571" spans="2:3" ht="15">
      <c r="B571" s="108" t="s">
        <v>2682</v>
      </c>
      <c r="C571" s="159">
        <v>929</v>
      </c>
    </row>
    <row r="572" spans="2:3" ht="15">
      <c r="B572" s="108" t="s">
        <v>2683</v>
      </c>
      <c r="C572" s="159">
        <v>626</v>
      </c>
    </row>
    <row r="573" spans="2:3" ht="15">
      <c r="B573" s="108" t="s">
        <v>2684</v>
      </c>
      <c r="C573" s="159">
        <v>1159</v>
      </c>
    </row>
    <row r="574" spans="2:3" ht="15">
      <c r="B574" s="108" t="s">
        <v>2685</v>
      </c>
      <c r="C574" s="159">
        <v>193</v>
      </c>
    </row>
    <row r="575" spans="2:3" ht="15">
      <c r="B575" s="108" t="s">
        <v>2686</v>
      </c>
      <c r="C575" s="159">
        <v>766</v>
      </c>
    </row>
    <row r="576" spans="2:3" ht="15">
      <c r="B576" s="108" t="s">
        <v>2687</v>
      </c>
      <c r="C576" s="159">
        <v>102</v>
      </c>
    </row>
    <row r="577" spans="2:3" ht="15">
      <c r="B577" s="108" t="s">
        <v>2688</v>
      </c>
      <c r="C577" s="159">
        <v>770</v>
      </c>
    </row>
    <row r="578" spans="2:3" ht="15">
      <c r="B578" s="108" t="s">
        <v>2689</v>
      </c>
      <c r="C578" s="159">
        <v>95</v>
      </c>
    </row>
    <row r="579" spans="2:3" ht="15">
      <c r="B579" s="108" t="s">
        <v>2690</v>
      </c>
      <c r="C579" s="159">
        <v>686</v>
      </c>
    </row>
    <row r="580" spans="2:3" ht="15">
      <c r="B580" s="108" t="s">
        <v>2691</v>
      </c>
      <c r="C580" s="159">
        <v>624</v>
      </c>
    </row>
    <row r="581" spans="2:3" ht="15">
      <c r="B581" s="108" t="s">
        <v>2692</v>
      </c>
      <c r="C581" s="159">
        <v>2297</v>
      </c>
    </row>
    <row r="582" spans="2:3" ht="15">
      <c r="B582" s="108" t="s">
        <v>2693</v>
      </c>
      <c r="C582" s="159">
        <v>397</v>
      </c>
    </row>
    <row r="583" spans="2:3" ht="15">
      <c r="B583" s="108" t="s">
        <v>2694</v>
      </c>
      <c r="C583" s="159">
        <v>798</v>
      </c>
    </row>
    <row r="584" spans="2:3" ht="15">
      <c r="B584" s="108" t="s">
        <v>2695</v>
      </c>
      <c r="C584" s="159">
        <v>244</v>
      </c>
    </row>
    <row r="585" spans="2:3" ht="15">
      <c r="B585" s="108" t="s">
        <v>2696</v>
      </c>
      <c r="C585" s="159">
        <v>34200</v>
      </c>
    </row>
    <row r="586" spans="2:3" ht="15">
      <c r="B586" s="108" t="s">
        <v>2697</v>
      </c>
      <c r="C586" s="159">
        <v>948</v>
      </c>
    </row>
    <row r="587" spans="2:3" ht="15">
      <c r="B587" s="108" t="s">
        <v>2698</v>
      </c>
      <c r="C587" s="159">
        <v>8620000</v>
      </c>
    </row>
    <row r="588" spans="2:3" ht="15">
      <c r="B588" s="108" t="s">
        <v>2699</v>
      </c>
      <c r="C588" s="159">
        <v>95</v>
      </c>
    </row>
    <row r="589" spans="2:3" ht="15">
      <c r="B589" s="108" t="s">
        <v>2700</v>
      </c>
      <c r="C589" s="159">
        <v>291</v>
      </c>
    </row>
    <row r="590" spans="2:3" ht="15">
      <c r="B590" s="108" t="s">
        <v>2701</v>
      </c>
      <c r="C590" s="159">
        <v>715</v>
      </c>
    </row>
    <row r="591" spans="2:3" ht="15">
      <c r="B591" s="108" t="s">
        <v>2702</v>
      </c>
      <c r="C591" s="159">
        <v>169</v>
      </c>
    </row>
    <row r="592" spans="2:3" ht="15">
      <c r="B592" s="108" t="s">
        <v>2703</v>
      </c>
      <c r="C592" s="159">
        <v>146</v>
      </c>
    </row>
    <row r="593" spans="2:3" ht="15">
      <c r="B593" s="108" t="s">
        <v>2704</v>
      </c>
      <c r="C593" s="159">
        <v>482</v>
      </c>
    </row>
    <row r="594" spans="2:3" ht="15">
      <c r="B594" s="108" t="s">
        <v>2705</v>
      </c>
      <c r="C594" s="159">
        <v>140</v>
      </c>
    </row>
    <row r="595" spans="2:3" ht="15">
      <c r="B595" s="108" t="s">
        <v>2706</v>
      </c>
      <c r="C595" s="159">
        <v>13</v>
      </c>
    </row>
    <row r="596" spans="2:3" ht="15">
      <c r="B596" s="108" t="s">
        <v>2707</v>
      </c>
      <c r="C596" s="159">
        <v>7</v>
      </c>
    </row>
    <row r="597" spans="2:3" ht="15">
      <c r="B597" s="108" t="s">
        <v>2708</v>
      </c>
      <c r="C597" s="159">
        <v>94</v>
      </c>
    </row>
    <row r="598" spans="2:3" ht="15">
      <c r="B598" s="108" t="s">
        <v>2709</v>
      </c>
      <c r="C598" s="159">
        <v>178</v>
      </c>
    </row>
    <row r="599" spans="2:3" ht="15">
      <c r="B599" s="108" t="s">
        <v>2710</v>
      </c>
      <c r="C599" s="159">
        <v>714</v>
      </c>
    </row>
    <row r="600" spans="2:3" ht="15">
      <c r="B600" s="108" t="s">
        <v>2711</v>
      </c>
      <c r="C600" s="159">
        <v>624</v>
      </c>
    </row>
    <row r="601" spans="2:3" ht="15">
      <c r="B601" s="108" t="s">
        <v>2712</v>
      </c>
      <c r="C601" s="159">
        <v>1081</v>
      </c>
    </row>
    <row r="602" spans="2:3" ht="15">
      <c r="B602" s="108" t="s">
        <v>2713</v>
      </c>
      <c r="C602" s="159">
        <v>301</v>
      </c>
    </row>
    <row r="603" spans="2:3" ht="15">
      <c r="B603" s="108" t="s">
        <v>2714</v>
      </c>
      <c r="C603" s="159">
        <v>534</v>
      </c>
    </row>
    <row r="604" spans="2:3" ht="15">
      <c r="B604" s="108" t="s">
        <v>2715</v>
      </c>
      <c r="C604" s="159">
        <v>49</v>
      </c>
    </row>
    <row r="605" spans="2:3" ht="15">
      <c r="B605" s="108" t="s">
        <v>2716</v>
      </c>
      <c r="C605" s="159">
        <v>3765</v>
      </c>
    </row>
    <row r="606" spans="2:3" ht="15">
      <c r="B606" s="108" t="s">
        <v>2717</v>
      </c>
      <c r="C606" s="159">
        <v>291</v>
      </c>
    </row>
    <row r="607" spans="2:3" ht="15">
      <c r="B607" s="108" t="s">
        <v>2718</v>
      </c>
      <c r="C607" s="159">
        <v>2</v>
      </c>
    </row>
    <row r="608" spans="2:3" ht="15">
      <c r="B608" s="108" t="s">
        <v>2719</v>
      </c>
      <c r="C608" s="159">
        <v>95</v>
      </c>
    </row>
    <row r="609" spans="2:3" ht="15">
      <c r="B609" s="108" t="s">
        <v>2720</v>
      </c>
      <c r="C609" s="159">
        <v>736</v>
      </c>
    </row>
    <row r="610" spans="2:3" ht="15">
      <c r="B610" s="108" t="s">
        <v>2721</v>
      </c>
      <c r="C610" s="159">
        <v>368</v>
      </c>
    </row>
    <row r="611" spans="2:3" ht="15">
      <c r="B611" s="108" t="s">
        <v>2722</v>
      </c>
      <c r="C611" s="159">
        <v>306</v>
      </c>
    </row>
    <row r="612" spans="2:3" ht="15">
      <c r="B612" s="108" t="s">
        <v>2723</v>
      </c>
      <c r="C612" s="159">
        <v>10</v>
      </c>
    </row>
    <row r="613" spans="2:3" ht="15">
      <c r="B613" s="108" t="s">
        <v>2724</v>
      </c>
      <c r="C613" s="159">
        <v>235</v>
      </c>
    </row>
    <row r="614" spans="2:3" ht="15">
      <c r="B614" s="108" t="s">
        <v>2725</v>
      </c>
      <c r="C614" s="159">
        <v>659</v>
      </c>
    </row>
    <row r="615" spans="2:3" ht="15">
      <c r="B615" s="108" t="s">
        <v>2726</v>
      </c>
      <c r="C615" s="159">
        <v>90</v>
      </c>
    </row>
    <row r="616" spans="2:3" ht="15">
      <c r="B616" s="108" t="s">
        <v>2727</v>
      </c>
      <c r="C616" s="159">
        <v>1468</v>
      </c>
    </row>
    <row r="617" spans="2:3" ht="15">
      <c r="B617" s="108" t="s">
        <v>2728</v>
      </c>
      <c r="C617" s="159">
        <v>532</v>
      </c>
    </row>
    <row r="618" spans="2:3" ht="15">
      <c r="B618" s="108" t="s">
        <v>2729</v>
      </c>
      <c r="C618" s="159">
        <v>357</v>
      </c>
    </row>
    <row r="619" spans="2:3" ht="15">
      <c r="B619" s="108" t="s">
        <v>2730</v>
      </c>
      <c r="C619" s="159">
        <v>445</v>
      </c>
    </row>
    <row r="620" spans="2:3" ht="15">
      <c r="B620" s="108" t="s">
        <v>2731</v>
      </c>
      <c r="C620" s="159">
        <v>38</v>
      </c>
    </row>
    <row r="621" spans="2:3" ht="15">
      <c r="B621" s="108" t="s">
        <v>2732</v>
      </c>
      <c r="C621" s="159">
        <v>157</v>
      </c>
    </row>
    <row r="622" spans="2:3" ht="15">
      <c r="B622" s="108" t="s">
        <v>2733</v>
      </c>
      <c r="C622" s="159">
        <v>374</v>
      </c>
    </row>
    <row r="623" spans="2:3" ht="15">
      <c r="B623" s="108" t="s">
        <v>2734</v>
      </c>
      <c r="C623" s="159">
        <v>3738</v>
      </c>
    </row>
    <row r="624" spans="2:3" ht="15">
      <c r="B624" s="108" t="s">
        <v>2735</v>
      </c>
      <c r="C624" s="159">
        <v>306</v>
      </c>
    </row>
    <row r="625" spans="2:3" ht="15">
      <c r="B625" s="108" t="s">
        <v>2736</v>
      </c>
      <c r="C625" s="159">
        <v>497</v>
      </c>
    </row>
    <row r="626" spans="2:3" ht="15">
      <c r="B626" s="108" t="s">
        <v>2737</v>
      </c>
      <c r="C626" s="159">
        <v>376</v>
      </c>
    </row>
    <row r="627" spans="2:3" ht="15">
      <c r="B627" s="108" t="s">
        <v>2738</v>
      </c>
      <c r="C627" s="159">
        <v>392</v>
      </c>
    </row>
    <row r="628" spans="2:3" ht="15">
      <c r="B628" s="108" t="s">
        <v>2739</v>
      </c>
      <c r="C628" s="159">
        <v>43</v>
      </c>
    </row>
    <row r="629" spans="2:3" ht="15">
      <c r="B629" s="108" t="s">
        <v>2740</v>
      </c>
      <c r="C629" s="159">
        <v>221</v>
      </c>
    </row>
    <row r="630" spans="2:3" ht="15">
      <c r="B630" s="108" t="s">
        <v>2741</v>
      </c>
      <c r="C630" s="159">
        <v>230</v>
      </c>
    </row>
    <row r="631" spans="2:3" ht="15">
      <c r="B631" s="108" t="s">
        <v>2742</v>
      </c>
      <c r="C631" s="159">
        <v>170</v>
      </c>
    </row>
    <row r="632" spans="2:3" ht="15">
      <c r="B632" s="108" t="s">
        <v>2743</v>
      </c>
      <c r="C632" s="159">
        <v>430</v>
      </c>
    </row>
    <row r="633" spans="2:3" ht="15">
      <c r="B633" s="108" t="s">
        <v>2744</v>
      </c>
      <c r="C633" s="159">
        <v>40</v>
      </c>
    </row>
    <row r="634" spans="2:3" ht="15">
      <c r="B634" s="108" t="s">
        <v>2745</v>
      </c>
      <c r="C634" s="159">
        <v>69</v>
      </c>
    </row>
    <row r="635" spans="2:3" ht="15">
      <c r="B635" s="108" t="s">
        <v>2746</v>
      </c>
      <c r="C635" s="159">
        <v>22</v>
      </c>
    </row>
    <row r="636" spans="2:3" ht="15">
      <c r="B636" s="108" t="s">
        <v>2747</v>
      </c>
      <c r="C636" s="159">
        <v>111</v>
      </c>
    </row>
    <row r="637" spans="2:3" ht="15">
      <c r="B637" s="108" t="s">
        <v>2748</v>
      </c>
      <c r="C637" s="159">
        <v>155</v>
      </c>
    </row>
    <row r="638" spans="2:3" ht="15">
      <c r="B638" s="108" t="s">
        <v>2749</v>
      </c>
      <c r="C638" s="159">
        <v>354</v>
      </c>
    </row>
    <row r="639" spans="2:3" ht="15">
      <c r="B639" s="108" t="s">
        <v>2750</v>
      </c>
      <c r="C639" s="159">
        <v>284</v>
      </c>
    </row>
    <row r="640" spans="2:3" ht="15">
      <c r="B640" s="108" t="s">
        <v>2751</v>
      </c>
      <c r="C640" s="159">
        <v>113</v>
      </c>
    </row>
    <row r="641" spans="2:3" ht="15">
      <c r="B641" s="108" t="s">
        <v>2752</v>
      </c>
      <c r="C641" s="159">
        <v>136</v>
      </c>
    </row>
    <row r="642" spans="2:3" ht="15">
      <c r="B642" s="108" t="s">
        <v>2753</v>
      </c>
      <c r="C642" s="159">
        <v>151</v>
      </c>
    </row>
    <row r="643" spans="2:3" ht="15">
      <c r="B643" s="108" t="s">
        <v>2754</v>
      </c>
      <c r="C643" s="159">
        <v>638</v>
      </c>
    </row>
    <row r="644" spans="2:3" ht="15">
      <c r="B644" s="108" t="s">
        <v>2755</v>
      </c>
      <c r="C644" s="159">
        <v>29</v>
      </c>
    </row>
    <row r="645" spans="2:3" ht="15">
      <c r="B645" s="108" t="s">
        <v>2756</v>
      </c>
      <c r="C645" s="159">
        <v>1</v>
      </c>
    </row>
    <row r="646" spans="2:3" ht="15">
      <c r="B646" s="108" t="s">
        <v>2757</v>
      </c>
      <c r="C646" s="159">
        <v>931</v>
      </c>
    </row>
    <row r="647" spans="2:3" ht="15">
      <c r="B647" s="108" t="s">
        <v>2758</v>
      </c>
      <c r="C647" s="159">
        <v>35</v>
      </c>
    </row>
    <row r="648" spans="2:3" ht="15">
      <c r="B648" s="108" t="s">
        <v>2759</v>
      </c>
      <c r="C648" s="159">
        <v>281</v>
      </c>
    </row>
    <row r="649" spans="2:3" ht="15">
      <c r="B649" s="108" t="s">
        <v>2760</v>
      </c>
      <c r="C649" s="159">
        <v>22</v>
      </c>
    </row>
    <row r="650" spans="2:3" ht="15">
      <c r="B650" s="108" t="s">
        <v>2761</v>
      </c>
      <c r="C650" s="159">
        <v>206</v>
      </c>
    </row>
    <row r="651" spans="2:3" ht="15">
      <c r="B651" s="108" t="s">
        <v>2762</v>
      </c>
      <c r="C651" s="159">
        <v>53</v>
      </c>
    </row>
    <row r="652" spans="2:3" ht="15">
      <c r="B652" s="108" t="s">
        <v>2763</v>
      </c>
      <c r="C652" s="159">
        <v>30</v>
      </c>
    </row>
    <row r="653" spans="2:3" ht="15">
      <c r="B653" s="108" t="s">
        <v>2764</v>
      </c>
      <c r="C653" s="159">
        <v>59</v>
      </c>
    </row>
    <row r="654" spans="2:3" ht="15">
      <c r="B654" s="108" t="s">
        <v>2765</v>
      </c>
      <c r="C654" s="159">
        <v>52</v>
      </c>
    </row>
    <row r="655" spans="2:3" ht="15">
      <c r="B655" s="108" t="s">
        <v>2766</v>
      </c>
      <c r="C655" s="159">
        <v>256800</v>
      </c>
    </row>
    <row r="656" spans="2:3" ht="15">
      <c r="B656" s="108" t="s">
        <v>2767</v>
      </c>
      <c r="C656" s="159">
        <v>67</v>
      </c>
    </row>
    <row r="657" spans="2:3" ht="15">
      <c r="B657" s="108" t="s">
        <v>2768</v>
      </c>
      <c r="C657" s="159">
        <v>191</v>
      </c>
    </row>
    <row r="658" spans="2:3" ht="15">
      <c r="B658" s="108" t="s">
        <v>2769</v>
      </c>
      <c r="C658" s="159">
        <v>45</v>
      </c>
    </row>
    <row r="659" spans="2:3" ht="15">
      <c r="B659" s="108" t="s">
        <v>2770</v>
      </c>
      <c r="C659" s="159">
        <v>221</v>
      </c>
    </row>
    <row r="660" spans="2:3" ht="15">
      <c r="B660" s="108" t="s">
        <v>2771</v>
      </c>
      <c r="C660" s="159">
        <v>53</v>
      </c>
    </row>
    <row r="661" spans="2:3" ht="15">
      <c r="B661" s="108" t="s">
        <v>2772</v>
      </c>
      <c r="C661" s="159">
        <v>106</v>
      </c>
    </row>
    <row r="662" spans="2:3" ht="15">
      <c r="B662" s="108" t="s">
        <v>2773</v>
      </c>
      <c r="C662" s="159">
        <v>216</v>
      </c>
    </row>
    <row r="663" spans="2:3" ht="15">
      <c r="B663" s="108" t="s">
        <v>2774</v>
      </c>
      <c r="C663" s="159">
        <v>24</v>
      </c>
    </row>
    <row r="664" spans="2:3" ht="15">
      <c r="B664" s="108" t="s">
        <v>2775</v>
      </c>
      <c r="C664" s="159">
        <v>2</v>
      </c>
    </row>
    <row r="665" spans="2:3" ht="15">
      <c r="B665" s="108" t="s">
        <v>2776</v>
      </c>
      <c r="C665" s="159">
        <v>40</v>
      </c>
    </row>
    <row r="666" spans="2:3" ht="15">
      <c r="B666" s="108" t="s">
        <v>2777</v>
      </c>
      <c r="C666" s="159">
        <v>36</v>
      </c>
    </row>
    <row r="667" spans="2:3" ht="15">
      <c r="B667" s="108" t="s">
        <v>2778</v>
      </c>
      <c r="C667" s="159">
        <v>5</v>
      </c>
    </row>
    <row r="668" spans="2:3" ht="15">
      <c r="B668" s="108" t="s">
        <v>2779</v>
      </c>
      <c r="C668" s="159">
        <v>145</v>
      </c>
    </row>
    <row r="669" spans="2:3" ht="15">
      <c r="B669" s="108" t="s">
        <v>2780</v>
      </c>
      <c r="C669" s="159">
        <v>35</v>
      </c>
    </row>
    <row r="670" spans="2:3" ht="15">
      <c r="B670" s="108" t="s">
        <v>2781</v>
      </c>
      <c r="C670" s="159">
        <v>768</v>
      </c>
    </row>
    <row r="671" spans="2:3" ht="15">
      <c r="B671" s="108" t="s">
        <v>2782</v>
      </c>
      <c r="C671" s="159">
        <v>1</v>
      </c>
    </row>
    <row r="672" spans="2:3" ht="15">
      <c r="B672" s="108" t="s">
        <v>2783</v>
      </c>
      <c r="C672" s="159">
        <v>7</v>
      </c>
    </row>
    <row r="673" spans="2:3" ht="15">
      <c r="B673" s="108" t="s">
        <v>2784</v>
      </c>
      <c r="C673" s="159">
        <v>94</v>
      </c>
    </row>
    <row r="674" spans="2:3" ht="15">
      <c r="B674" s="108" t="s">
        <v>2785</v>
      </c>
      <c r="C674" s="159">
        <v>22</v>
      </c>
    </row>
    <row r="675" spans="2:3" ht="15">
      <c r="B675" s="108" t="s">
        <v>2786</v>
      </c>
      <c r="C675" s="159">
        <v>103</v>
      </c>
    </row>
    <row r="676" spans="2:3" ht="15">
      <c r="B676" s="108" t="s">
        <v>2787</v>
      </c>
      <c r="C676" s="159">
        <v>5</v>
      </c>
    </row>
    <row r="677" spans="2:3" ht="15">
      <c r="B677" s="108" t="s">
        <v>2788</v>
      </c>
      <c r="C677" s="159">
        <v>291</v>
      </c>
    </row>
    <row r="678" spans="2:3" ht="15">
      <c r="B678" s="108" t="s">
        <v>2789</v>
      </c>
      <c r="C678" s="159">
        <v>70</v>
      </c>
    </row>
    <row r="679" spans="2:3" ht="15">
      <c r="B679" s="108" t="s">
        <v>2790</v>
      </c>
      <c r="C679" s="159">
        <v>3</v>
      </c>
    </row>
    <row r="680" spans="2:3" ht="15">
      <c r="B680" s="108" t="s">
        <v>2791</v>
      </c>
      <c r="C680" s="159">
        <v>72</v>
      </c>
    </row>
    <row r="681" spans="2:3" ht="15">
      <c r="B681" s="108" t="s">
        <v>2792</v>
      </c>
      <c r="C681" s="159">
        <v>53</v>
      </c>
    </row>
    <row r="682" spans="2:3" ht="15">
      <c r="B682" s="108" t="s">
        <v>2793</v>
      </c>
      <c r="C682" s="159">
        <v>107</v>
      </c>
    </row>
    <row r="683" spans="2:3" ht="15">
      <c r="B683" s="108" t="s">
        <v>2794</v>
      </c>
      <c r="C683" s="159">
        <v>193</v>
      </c>
    </row>
    <row r="684" spans="2:3" ht="15">
      <c r="B684" s="108" t="s">
        <v>2795</v>
      </c>
      <c r="C684" s="159">
        <v>67</v>
      </c>
    </row>
    <row r="685" spans="2:3" ht="15">
      <c r="B685" s="108" t="s">
        <v>2796</v>
      </c>
      <c r="C685" s="159">
        <v>21500</v>
      </c>
    </row>
    <row r="686" spans="2:3" ht="15">
      <c r="B686" s="108" t="s">
        <v>2797</v>
      </c>
      <c r="C686" s="159">
        <v>39</v>
      </c>
    </row>
    <row r="687" spans="2:3" ht="15">
      <c r="B687" s="108" t="s">
        <v>2798</v>
      </c>
      <c r="C687" s="159">
        <v>56</v>
      </c>
    </row>
    <row r="688" spans="2:3" ht="15">
      <c r="B688" s="108" t="s">
        <v>2799</v>
      </c>
      <c r="C688" s="159">
        <v>239</v>
      </c>
    </row>
    <row r="689" spans="2:3" ht="15">
      <c r="B689" s="108" t="s">
        <v>2800</v>
      </c>
      <c r="C689" s="159">
        <v>30</v>
      </c>
    </row>
    <row r="690" spans="2:3" ht="15">
      <c r="B690" s="108" t="s">
        <v>2801</v>
      </c>
      <c r="C690" s="159">
        <v>217</v>
      </c>
    </row>
    <row r="691" spans="2:3" ht="15">
      <c r="B691" s="108" t="s">
        <v>2802</v>
      </c>
      <c r="C691" s="159">
        <v>113</v>
      </c>
    </row>
    <row r="692" spans="2:3" ht="15">
      <c r="B692" s="108" t="s">
        <v>2803</v>
      </c>
      <c r="C692" s="159">
        <v>1303</v>
      </c>
    </row>
    <row r="693" spans="2:3" ht="15">
      <c r="B693" s="108" t="s">
        <v>2804</v>
      </c>
      <c r="C693" s="159">
        <v>534</v>
      </c>
    </row>
    <row r="694" spans="2:3" ht="15">
      <c r="B694" s="108" t="s">
        <v>2805</v>
      </c>
      <c r="C694" s="159">
        <v>61</v>
      </c>
    </row>
    <row r="695" spans="2:3" ht="15">
      <c r="B695" s="108" t="s">
        <v>2806</v>
      </c>
      <c r="C695" s="159">
        <v>51</v>
      </c>
    </row>
    <row r="696" spans="2:3" ht="15">
      <c r="B696" s="108" t="s">
        <v>2807</v>
      </c>
      <c r="C696" s="159">
        <v>16</v>
      </c>
    </row>
    <row r="697" spans="2:3" ht="15">
      <c r="B697" s="108" t="s">
        <v>2808</v>
      </c>
      <c r="C697" s="159">
        <v>221</v>
      </c>
    </row>
    <row r="698" spans="2:3" ht="15">
      <c r="B698" s="108" t="s">
        <v>2809</v>
      </c>
      <c r="C698" s="159">
        <v>6</v>
      </c>
    </row>
    <row r="699" spans="2:3" ht="15">
      <c r="B699" s="108" t="s">
        <v>2810</v>
      </c>
      <c r="C699" s="159">
        <v>65</v>
      </c>
    </row>
    <row r="700" spans="2:3" ht="15">
      <c r="B700" s="108" t="s">
        <v>2811</v>
      </c>
      <c r="C700" s="159">
        <v>142</v>
      </c>
    </row>
    <row r="701" spans="2:3" ht="15">
      <c r="B701" s="108" t="s">
        <v>2812</v>
      </c>
      <c r="C701" s="159">
        <v>37</v>
      </c>
    </row>
    <row r="702" spans="2:3" ht="15">
      <c r="B702" s="108" t="s">
        <v>2813</v>
      </c>
      <c r="C702" s="159">
        <v>93</v>
      </c>
    </row>
    <row r="703" spans="2:3" ht="15">
      <c r="B703" s="108" t="s">
        <v>2814</v>
      </c>
      <c r="C703" s="159">
        <v>5</v>
      </c>
    </row>
    <row r="704" spans="2:3" ht="15">
      <c r="B704" s="108" t="s">
        <v>2815</v>
      </c>
      <c r="C704" s="159">
        <v>220</v>
      </c>
    </row>
    <row r="705" spans="2:3" ht="15">
      <c r="B705" s="108" t="s">
        <v>2816</v>
      </c>
      <c r="C705" s="159">
        <v>83</v>
      </c>
    </row>
    <row r="706" spans="2:3" ht="15">
      <c r="B706" s="108" t="s">
        <v>2817</v>
      </c>
      <c r="C706" s="159">
        <v>166</v>
      </c>
    </row>
    <row r="707" spans="2:3" ht="15">
      <c r="B707" s="108" t="s">
        <v>2818</v>
      </c>
      <c r="C707" s="159">
        <v>37</v>
      </c>
    </row>
    <row r="708" spans="2:3" ht="15">
      <c r="B708" s="108" t="s">
        <v>2819</v>
      </c>
      <c r="C708" s="159">
        <v>8</v>
      </c>
    </row>
    <row r="709" spans="2:3" ht="15">
      <c r="B709" s="108" t="s">
        <v>2820</v>
      </c>
      <c r="C709" s="159">
        <v>2600</v>
      </c>
    </row>
    <row r="710" spans="2:3" ht="15">
      <c r="B710" s="108" t="s">
        <v>2821</v>
      </c>
      <c r="C710" s="159">
        <v>2</v>
      </c>
    </row>
    <row r="711" spans="2:3" ht="15">
      <c r="B711" s="108" t="s">
        <v>2822</v>
      </c>
      <c r="C711" s="159">
        <v>3</v>
      </c>
    </row>
    <row r="712" spans="2:3" ht="15">
      <c r="B712" s="108" t="s">
        <v>2823</v>
      </c>
      <c r="C712" s="159">
        <v>12</v>
      </c>
    </row>
    <row r="713" spans="2:3" ht="15">
      <c r="B713" s="108" t="s">
        <v>2824</v>
      </c>
      <c r="C713" s="159">
        <v>64</v>
      </c>
    </row>
    <row r="714" spans="2:3" ht="15">
      <c r="B714" s="108" t="s">
        <v>2825</v>
      </c>
      <c r="C714" s="159">
        <v>5</v>
      </c>
    </row>
    <row r="715" spans="2:3" ht="15">
      <c r="B715" s="108" t="s">
        <v>2826</v>
      </c>
      <c r="C715" s="159">
        <v>65</v>
      </c>
    </row>
    <row r="716" spans="2:3" ht="15">
      <c r="B716" s="108" t="s">
        <v>2827</v>
      </c>
      <c r="C716" s="159">
        <v>8</v>
      </c>
    </row>
    <row r="717" spans="2:3" ht="15">
      <c r="B717" s="108" t="s">
        <v>2828</v>
      </c>
      <c r="C717" s="159">
        <v>17</v>
      </c>
    </row>
    <row r="718" spans="2:3" ht="15">
      <c r="B718" s="108" t="s">
        <v>2829</v>
      </c>
      <c r="C718" s="159">
        <v>62</v>
      </c>
    </row>
    <row r="719" spans="2:3" ht="15">
      <c r="B719" s="108" t="s">
        <v>2830</v>
      </c>
      <c r="C719" s="159">
        <v>35</v>
      </c>
    </row>
    <row r="720" spans="2:3" ht="15">
      <c r="B720" s="108" t="s">
        <v>2831</v>
      </c>
      <c r="C720" s="159">
        <v>15</v>
      </c>
    </row>
    <row r="721" spans="2:3" ht="15">
      <c r="B721" s="108" t="s">
        <v>2832</v>
      </c>
      <c r="C721" s="159">
        <v>174</v>
      </c>
    </row>
    <row r="722" spans="2:3" ht="15">
      <c r="B722" s="108" t="s">
        <v>2833</v>
      </c>
      <c r="C722" s="159">
        <v>184</v>
      </c>
    </row>
    <row r="723" spans="2:3" ht="15">
      <c r="B723" s="108" t="s">
        <v>2834</v>
      </c>
      <c r="C723" s="159">
        <v>74</v>
      </c>
    </row>
    <row r="724" spans="2:3" ht="15">
      <c r="B724" s="108" t="s">
        <v>2835</v>
      </c>
      <c r="C724" s="159">
        <v>143</v>
      </c>
    </row>
    <row r="725" spans="2:3" ht="15">
      <c r="B725" s="108" t="s">
        <v>2836</v>
      </c>
      <c r="C725" s="159">
        <v>104</v>
      </c>
    </row>
    <row r="726" spans="2:3" ht="15">
      <c r="B726" s="108" t="s">
        <v>2837</v>
      </c>
      <c r="C726" s="159">
        <v>237</v>
      </c>
    </row>
    <row r="727" spans="2:3" ht="15">
      <c r="B727" s="108" t="s">
        <v>2838</v>
      </c>
      <c r="C727" s="159">
        <v>7</v>
      </c>
    </row>
    <row r="728" spans="2:3" ht="15">
      <c r="B728" s="108" t="s">
        <v>2839</v>
      </c>
      <c r="C728" s="159">
        <v>128</v>
      </c>
    </row>
    <row r="729" spans="2:3" ht="15">
      <c r="B729" s="108" t="s">
        <v>2840</v>
      </c>
      <c r="C729" s="159">
        <v>1</v>
      </c>
    </row>
    <row r="730" spans="2:3" ht="15">
      <c r="B730" s="108" t="s">
        <v>2841</v>
      </c>
      <c r="C730" s="159">
        <v>46</v>
      </c>
    </row>
    <row r="731" spans="2:3" ht="15">
      <c r="B731" s="108" t="s">
        <v>2842</v>
      </c>
      <c r="C731" s="159">
        <v>32</v>
      </c>
    </row>
    <row r="732" spans="2:3" ht="15">
      <c r="B732" s="108" t="s">
        <v>2843</v>
      </c>
      <c r="C732" s="159">
        <v>4</v>
      </c>
    </row>
    <row r="733" spans="2:3" ht="15">
      <c r="B733" s="108" t="s">
        <v>2844</v>
      </c>
      <c r="C733" s="159">
        <v>168</v>
      </c>
    </row>
    <row r="734" spans="2:3" ht="15">
      <c r="B734" s="108" t="s">
        <v>2845</v>
      </c>
      <c r="C734" s="159">
        <v>163</v>
      </c>
    </row>
    <row r="735" spans="2:3" ht="15">
      <c r="B735" s="108" t="s">
        <v>2846</v>
      </c>
      <c r="C735" s="159">
        <v>2</v>
      </c>
    </row>
    <row r="736" spans="2:3" ht="15">
      <c r="B736" s="108" t="s">
        <v>2847</v>
      </c>
      <c r="C736" s="159">
        <v>5</v>
      </c>
    </row>
    <row r="737" spans="2:3" ht="15">
      <c r="B737" s="108" t="s">
        <v>2848</v>
      </c>
      <c r="C737" s="159">
        <v>91</v>
      </c>
    </row>
    <row r="738" spans="2:3" ht="15">
      <c r="B738" s="108" t="s">
        <v>2849</v>
      </c>
      <c r="C738" s="159">
        <v>13</v>
      </c>
    </row>
    <row r="739" spans="2:3" ht="15">
      <c r="B739" s="108" t="s">
        <v>2850</v>
      </c>
      <c r="C739" s="159">
        <v>1</v>
      </c>
    </row>
    <row r="740" spans="2:3" ht="15">
      <c r="B740" s="108" t="s">
        <v>2851</v>
      </c>
      <c r="C740" s="159">
        <v>21</v>
      </c>
    </row>
    <row r="741" spans="2:3" ht="15">
      <c r="B741" s="108" t="s">
        <v>2852</v>
      </c>
      <c r="C741" s="159">
        <v>2</v>
      </c>
    </row>
    <row r="742" spans="2:3" ht="15">
      <c r="B742" s="108" t="s">
        <v>2853</v>
      </c>
      <c r="C742" s="159">
        <v>18</v>
      </c>
    </row>
    <row r="743" spans="2:3" ht="15">
      <c r="B743" s="108" t="s">
        <v>2854</v>
      </c>
      <c r="C743" s="159">
        <v>3</v>
      </c>
    </row>
    <row r="744" spans="2:3" ht="15">
      <c r="B744" s="108" t="s">
        <v>2855</v>
      </c>
      <c r="C744" s="159">
        <v>38</v>
      </c>
    </row>
    <row r="745" spans="2:3" ht="15">
      <c r="B745" s="108" t="s">
        <v>2856</v>
      </c>
      <c r="C745" s="159">
        <v>3</v>
      </c>
    </row>
    <row r="746" spans="2:3" ht="15">
      <c r="B746" s="108" t="s">
        <v>2857</v>
      </c>
      <c r="C746" s="159">
        <v>4</v>
      </c>
    </row>
    <row r="747" spans="2:3" ht="15">
      <c r="B747" s="108" t="s">
        <v>2858</v>
      </c>
      <c r="C747" s="159">
        <v>6</v>
      </c>
    </row>
    <row r="748" spans="2:3" ht="15">
      <c r="B748" s="108" t="s">
        <v>2859</v>
      </c>
      <c r="C748" s="159">
        <v>63</v>
      </c>
    </row>
    <row r="749" spans="2:3" ht="15">
      <c r="B749" s="108" t="s">
        <v>2860</v>
      </c>
      <c r="C749" s="159">
        <v>1</v>
      </c>
    </row>
    <row r="752" spans="2:3" ht="15.75">
      <c r="B752" s="290" t="s">
        <v>2861</v>
      </c>
      <c r="C752" s="291" t="s">
        <v>2490</v>
      </c>
    </row>
    <row r="753" spans="2:3" ht="15">
      <c r="B753" s="108" t="s">
        <v>2620</v>
      </c>
      <c r="C753" s="159">
        <v>372</v>
      </c>
    </row>
    <row r="754" spans="2:3" ht="15">
      <c r="B754" s="108" t="s">
        <v>2621</v>
      </c>
      <c r="C754" s="159">
        <v>1218</v>
      </c>
    </row>
    <row r="755" spans="2:3" ht="15">
      <c r="B755" s="108" t="s">
        <v>2622</v>
      </c>
      <c r="C755" s="159">
        <v>75</v>
      </c>
    </row>
    <row r="756" spans="2:3" ht="15">
      <c r="B756" s="108" t="s">
        <v>2623</v>
      </c>
      <c r="C756" s="159">
        <v>948</v>
      </c>
    </row>
    <row r="757" spans="2:3" ht="15">
      <c r="B757" s="108" t="s">
        <v>2624</v>
      </c>
      <c r="C757" s="159">
        <v>722</v>
      </c>
    </row>
    <row r="758" spans="2:3" ht="15">
      <c r="B758" s="108" t="s">
        <v>2625</v>
      </c>
      <c r="C758" s="159">
        <v>38</v>
      </c>
    </row>
    <row r="759" spans="2:3" ht="15">
      <c r="B759" s="108" t="s">
        <v>2626</v>
      </c>
      <c r="C759" s="159">
        <v>327</v>
      </c>
    </row>
    <row r="760" spans="2:3" ht="15">
      <c r="B760" s="108" t="s">
        <v>2627</v>
      </c>
      <c r="C760" s="159">
        <v>634</v>
      </c>
    </row>
    <row r="761" spans="2:3" ht="15">
      <c r="B761" s="108" t="s">
        <v>2628</v>
      </c>
      <c r="C761" s="159">
        <v>167</v>
      </c>
    </row>
    <row r="762" spans="2:3" ht="15">
      <c r="B762" s="108" t="s">
        <v>2629</v>
      </c>
      <c r="C762" s="159">
        <v>496</v>
      </c>
    </row>
    <row r="763" spans="2:3" ht="15">
      <c r="B763" s="108" t="s">
        <v>2630</v>
      </c>
      <c r="C763" s="159">
        <v>364</v>
      </c>
    </row>
    <row r="764" spans="2:3" ht="15">
      <c r="B764" s="108" t="s">
        <v>2631</v>
      </c>
      <c r="C764" s="159">
        <v>574</v>
      </c>
    </row>
    <row r="765" spans="2:3" ht="15">
      <c r="B765" s="108" t="s">
        <v>2632</v>
      </c>
      <c r="C765" s="159">
        <v>61</v>
      </c>
    </row>
    <row r="766" spans="2:3" ht="15">
      <c r="B766" s="108" t="s">
        <v>2633</v>
      </c>
      <c r="C766" s="159">
        <v>1024</v>
      </c>
    </row>
    <row r="767" spans="2:3" ht="15">
      <c r="B767" s="108" t="s">
        <v>2634</v>
      </c>
      <c r="C767" s="159">
        <v>299</v>
      </c>
    </row>
    <row r="768" spans="2:3" ht="15">
      <c r="B768" s="108" t="s">
        <v>2635</v>
      </c>
      <c r="C768" s="159">
        <v>332</v>
      </c>
    </row>
    <row r="769" spans="2:3" ht="15">
      <c r="B769" s="108" t="s">
        <v>2636</v>
      </c>
      <c r="C769" s="159">
        <v>302</v>
      </c>
    </row>
    <row r="770" spans="2:3" ht="15">
      <c r="B770" s="108" t="s">
        <v>2637</v>
      </c>
      <c r="C770" s="159">
        <v>187</v>
      </c>
    </row>
    <row r="771" spans="2:3" ht="15">
      <c r="B771" s="108" t="s">
        <v>2638</v>
      </c>
      <c r="C771" s="159">
        <v>609</v>
      </c>
    </row>
    <row r="772" spans="2:3" ht="15">
      <c r="B772" s="108" t="s">
        <v>2639</v>
      </c>
      <c r="C772" s="159">
        <v>569</v>
      </c>
    </row>
    <row r="773" spans="2:3" ht="15">
      <c r="B773" s="108" t="s">
        <v>2640</v>
      </c>
      <c r="C773" s="159">
        <v>472</v>
      </c>
    </row>
    <row r="774" spans="2:3" ht="15">
      <c r="B774" s="108" t="s">
        <v>2641</v>
      </c>
      <c r="C774" s="159">
        <v>602</v>
      </c>
    </row>
    <row r="775" spans="2:3" ht="15">
      <c r="B775" s="108" t="s">
        <v>2642</v>
      </c>
      <c r="C775" s="159">
        <v>3373</v>
      </c>
    </row>
    <row r="776" spans="2:3" ht="15">
      <c r="B776" s="108" t="s">
        <v>2643</v>
      </c>
      <c r="C776" s="159">
        <v>221</v>
      </c>
    </row>
    <row r="777" spans="2:3" ht="15">
      <c r="B777" s="108" t="s">
        <v>2644</v>
      </c>
      <c r="C777" s="159">
        <v>3184</v>
      </c>
    </row>
    <row r="778" spans="2:3" ht="15">
      <c r="B778" s="108" t="s">
        <v>2645</v>
      </c>
      <c r="C778" s="159">
        <v>989</v>
      </c>
    </row>
    <row r="779" spans="2:3" ht="15">
      <c r="B779" s="108" t="s">
        <v>2646</v>
      </c>
      <c r="C779" s="159">
        <v>1</v>
      </c>
    </row>
    <row r="780" spans="2:3" ht="15">
      <c r="B780" s="108" t="s">
        <v>2647</v>
      </c>
      <c r="C780" s="159">
        <v>899</v>
      </c>
    </row>
    <row r="781" spans="2:3" ht="15">
      <c r="B781" s="108" t="s">
        <v>2648</v>
      </c>
      <c r="C781" s="159">
        <v>9</v>
      </c>
    </row>
    <row r="782" spans="2:3" ht="15">
      <c r="B782" s="108" t="s">
        <v>2649</v>
      </c>
      <c r="C782" s="159">
        <v>417</v>
      </c>
    </row>
    <row r="783" spans="2:3" ht="15">
      <c r="B783" s="108" t="s">
        <v>2650</v>
      </c>
      <c r="C783" s="159">
        <v>784</v>
      </c>
    </row>
    <row r="784" spans="2:3" ht="15">
      <c r="B784" s="108" t="s">
        <v>2651</v>
      </c>
      <c r="C784" s="159">
        <v>623</v>
      </c>
    </row>
    <row r="785" spans="2:3" ht="15">
      <c r="B785" s="108" t="s">
        <v>2652</v>
      </c>
      <c r="C785" s="159">
        <v>57</v>
      </c>
    </row>
    <row r="786" spans="2:3" ht="15">
      <c r="B786" s="108" t="s">
        <v>2653</v>
      </c>
      <c r="C786" s="159">
        <v>541</v>
      </c>
    </row>
    <row r="787" spans="2:3" ht="15">
      <c r="B787" s="108" t="s">
        <v>2654</v>
      </c>
      <c r="C787" s="159">
        <v>304</v>
      </c>
    </row>
    <row r="788" spans="2:3" ht="15">
      <c r="B788" s="108" t="s">
        <v>2655</v>
      </c>
      <c r="C788" s="159">
        <v>569</v>
      </c>
    </row>
    <row r="789" spans="2:3" ht="15">
      <c r="B789" s="108" t="s">
        <v>2656</v>
      </c>
      <c r="C789" s="159">
        <v>179</v>
      </c>
    </row>
    <row r="790" spans="2:3" ht="15">
      <c r="B790" s="108" t="s">
        <v>2657</v>
      </c>
      <c r="C790" s="159">
        <v>2186</v>
      </c>
    </row>
    <row r="791" spans="2:3" ht="15">
      <c r="B791" s="108" t="s">
        <v>2658</v>
      </c>
      <c r="C791" s="159">
        <v>519</v>
      </c>
    </row>
    <row r="792" spans="2:3" ht="15">
      <c r="B792" s="108" t="s">
        <v>2659</v>
      </c>
      <c r="C792" s="159">
        <v>137</v>
      </c>
    </row>
    <row r="793" spans="2:3" ht="15">
      <c r="B793" s="108" t="s">
        <v>2660</v>
      </c>
      <c r="C793" s="159">
        <v>406</v>
      </c>
    </row>
    <row r="794" spans="2:3" ht="15">
      <c r="B794" s="108" t="s">
        <v>2661</v>
      </c>
      <c r="C794" s="159">
        <v>315</v>
      </c>
    </row>
    <row r="795" spans="2:3" ht="15">
      <c r="B795" s="108" t="s">
        <v>2662</v>
      </c>
      <c r="C795" s="159">
        <v>793</v>
      </c>
    </row>
    <row r="796" spans="2:3" ht="15">
      <c r="B796" s="108" t="s">
        <v>2663</v>
      </c>
      <c r="C796" s="159">
        <v>489</v>
      </c>
    </row>
    <row r="797" spans="2:3" ht="15">
      <c r="B797" s="108" t="s">
        <v>2664</v>
      </c>
      <c r="C797" s="159">
        <v>54</v>
      </c>
    </row>
    <row r="798" spans="2:3" ht="15">
      <c r="B798" s="108" t="s">
        <v>2665</v>
      </c>
      <c r="C798" s="159">
        <v>363</v>
      </c>
    </row>
    <row r="799" spans="2:3" ht="15">
      <c r="B799" s="108" t="s">
        <v>2666</v>
      </c>
      <c r="C799" s="159">
        <v>73</v>
      </c>
    </row>
    <row r="800" spans="2:3" ht="15">
      <c r="B800" s="108" t="s">
        <v>2667</v>
      </c>
      <c r="C800" s="159">
        <v>235500</v>
      </c>
    </row>
    <row r="801" spans="2:3" ht="15">
      <c r="B801" s="108" t="s">
        <v>2668</v>
      </c>
      <c r="C801" s="159">
        <v>530</v>
      </c>
    </row>
    <row r="802" spans="2:3" ht="15">
      <c r="B802" s="108" t="s">
        <v>2669</v>
      </c>
      <c r="C802" s="159">
        <v>162</v>
      </c>
    </row>
    <row r="803" spans="2:3" ht="15">
      <c r="B803" s="108" t="s">
        <v>2670</v>
      </c>
      <c r="C803" s="159">
        <v>2385</v>
      </c>
    </row>
    <row r="804" spans="2:3" ht="15">
      <c r="B804" s="108" t="s">
        <v>2671</v>
      </c>
      <c r="C804" s="159">
        <v>199</v>
      </c>
    </row>
    <row r="805" spans="2:3" ht="15">
      <c r="B805" s="108" t="s">
        <v>2672</v>
      </c>
      <c r="C805" s="159">
        <v>119</v>
      </c>
    </row>
    <row r="806" spans="2:3" ht="15">
      <c r="B806" s="108" t="s">
        <v>2673</v>
      </c>
      <c r="C806" s="159">
        <v>1033</v>
      </c>
    </row>
    <row r="807" spans="2:3" ht="15">
      <c r="B807" s="108" t="s">
        <v>2674</v>
      </c>
      <c r="C807" s="159">
        <v>1569</v>
      </c>
    </row>
    <row r="808" spans="2:3" ht="15">
      <c r="B808" s="108" t="s">
        <v>2675</v>
      </c>
      <c r="C808" s="159">
        <v>282</v>
      </c>
    </row>
    <row r="809" spans="2:3" ht="15">
      <c r="B809" s="108" t="s">
        <v>2676</v>
      </c>
      <c r="C809" s="159">
        <v>328</v>
      </c>
    </row>
    <row r="810" spans="2:3" ht="15">
      <c r="B810" s="108" t="s">
        <v>2677</v>
      </c>
      <c r="C810" s="159">
        <v>217</v>
      </c>
    </row>
    <row r="811" spans="2:3" ht="15">
      <c r="B811" s="108" t="s">
        <v>2678</v>
      </c>
      <c r="C811" s="159">
        <v>377</v>
      </c>
    </row>
    <row r="812" spans="2:3" ht="15">
      <c r="B812" s="108" t="s">
        <v>2679</v>
      </c>
      <c r="C812" s="159">
        <v>154</v>
      </c>
    </row>
    <row r="813" spans="2:3" ht="15">
      <c r="B813" s="108" t="s">
        <v>2680</v>
      </c>
      <c r="C813" s="159">
        <v>1858</v>
      </c>
    </row>
    <row r="814" spans="2:3" ht="15">
      <c r="B814" s="108" t="s">
        <v>2681</v>
      </c>
      <c r="C814" s="159">
        <v>1519</v>
      </c>
    </row>
    <row r="815" spans="2:3" ht="15">
      <c r="B815" s="108" t="s">
        <v>2682</v>
      </c>
      <c r="C815" s="159">
        <v>929</v>
      </c>
    </row>
    <row r="816" spans="2:3" ht="15">
      <c r="B816" s="108" t="s">
        <v>2683</v>
      </c>
      <c r="C816" s="159">
        <v>626</v>
      </c>
    </row>
    <row r="817" spans="2:3" ht="15">
      <c r="B817" s="108" t="s">
        <v>2684</v>
      </c>
      <c r="C817" s="159">
        <v>1159</v>
      </c>
    </row>
    <row r="818" spans="2:3" ht="15">
      <c r="B818" s="108" t="s">
        <v>2685</v>
      </c>
      <c r="C818" s="159">
        <v>193</v>
      </c>
    </row>
    <row r="819" spans="2:3" ht="15">
      <c r="B819" s="108" t="s">
        <v>2686</v>
      </c>
      <c r="C819" s="159">
        <v>766</v>
      </c>
    </row>
    <row r="820" spans="2:3" ht="15">
      <c r="B820" s="108" t="s">
        <v>2687</v>
      </c>
      <c r="C820" s="159">
        <v>102</v>
      </c>
    </row>
    <row r="821" spans="2:3" ht="15">
      <c r="B821" s="108" t="s">
        <v>2688</v>
      </c>
      <c r="C821" s="159">
        <v>770</v>
      </c>
    </row>
    <row r="822" spans="2:3" ht="15">
      <c r="B822" s="108" t="s">
        <v>2689</v>
      </c>
      <c r="C822" s="159">
        <v>95</v>
      </c>
    </row>
    <row r="823" spans="2:3" ht="15">
      <c r="B823" s="108" t="s">
        <v>2690</v>
      </c>
      <c r="C823" s="159">
        <v>686</v>
      </c>
    </row>
    <row r="824" spans="2:3" ht="15">
      <c r="B824" s="108" t="s">
        <v>2691</v>
      </c>
      <c r="C824" s="159">
        <v>624</v>
      </c>
    </row>
    <row r="825" spans="2:3" ht="15">
      <c r="B825" s="108" t="s">
        <v>2692</v>
      </c>
      <c r="C825" s="159">
        <v>2297</v>
      </c>
    </row>
    <row r="826" spans="2:3" ht="15">
      <c r="B826" s="108" t="s">
        <v>2693</v>
      </c>
      <c r="C826" s="159">
        <v>397</v>
      </c>
    </row>
    <row r="827" spans="2:3" ht="15">
      <c r="B827" s="108" t="s">
        <v>2694</v>
      </c>
      <c r="C827" s="159">
        <v>798</v>
      </c>
    </row>
    <row r="828" spans="2:3" ht="15">
      <c r="B828" s="108" t="s">
        <v>2695</v>
      </c>
      <c r="C828" s="159">
        <v>244</v>
      </c>
    </row>
    <row r="829" spans="2:3" ht="15">
      <c r="B829" s="108" t="s">
        <v>2696</v>
      </c>
      <c r="C829" s="159">
        <v>34200</v>
      </c>
    </row>
    <row r="830" spans="2:3" ht="15">
      <c r="B830" s="108" t="s">
        <v>2697</v>
      </c>
      <c r="C830" s="159">
        <v>948</v>
      </c>
    </row>
    <row r="831" spans="2:3" ht="15">
      <c r="B831" s="108" t="s">
        <v>2698</v>
      </c>
      <c r="C831" s="159">
        <v>8620000</v>
      </c>
    </row>
    <row r="832" spans="2:3" ht="15">
      <c r="B832" s="108" t="s">
        <v>2699</v>
      </c>
      <c r="C832" s="159">
        <v>95</v>
      </c>
    </row>
    <row r="833" spans="2:3" ht="15">
      <c r="B833" s="108" t="s">
        <v>2700</v>
      </c>
      <c r="C833" s="159">
        <v>291</v>
      </c>
    </row>
    <row r="834" spans="2:3" ht="15">
      <c r="B834" s="108" t="s">
        <v>2701</v>
      </c>
      <c r="C834" s="159">
        <v>715</v>
      </c>
    </row>
    <row r="835" spans="2:3" ht="15">
      <c r="B835" s="108" t="s">
        <v>2702</v>
      </c>
      <c r="C835" s="159">
        <v>169</v>
      </c>
    </row>
    <row r="836" spans="2:3" ht="15">
      <c r="B836" s="108" t="s">
        <v>2703</v>
      </c>
      <c r="C836" s="159">
        <v>146</v>
      </c>
    </row>
    <row r="837" spans="2:3" ht="15">
      <c r="B837" s="108" t="s">
        <v>2704</v>
      </c>
      <c r="C837" s="159">
        <v>482</v>
      </c>
    </row>
    <row r="838" spans="2:3" ht="15">
      <c r="B838" s="108" t="s">
        <v>2705</v>
      </c>
      <c r="C838" s="159">
        <v>140</v>
      </c>
    </row>
    <row r="839" spans="2:3" ht="15">
      <c r="B839" s="108" t="s">
        <v>2706</v>
      </c>
      <c r="C839" s="159">
        <v>13</v>
      </c>
    </row>
    <row r="840" spans="2:3" ht="15">
      <c r="B840" s="108" t="s">
        <v>2707</v>
      </c>
      <c r="C840" s="159">
        <v>7</v>
      </c>
    </row>
    <row r="841" spans="2:3" ht="15">
      <c r="B841" s="108" t="s">
        <v>2708</v>
      </c>
      <c r="C841" s="159">
        <v>94</v>
      </c>
    </row>
    <row r="842" spans="2:3" ht="15">
      <c r="B842" s="108" t="s">
        <v>2709</v>
      </c>
      <c r="C842" s="159">
        <v>178</v>
      </c>
    </row>
    <row r="843" spans="2:3" ht="15">
      <c r="B843" s="108" t="s">
        <v>2710</v>
      </c>
      <c r="C843" s="159">
        <v>714</v>
      </c>
    </row>
    <row r="844" spans="2:3" ht="15">
      <c r="B844" s="108" t="s">
        <v>2711</v>
      </c>
      <c r="C844" s="159">
        <v>624</v>
      </c>
    </row>
    <row r="845" spans="2:3" ht="15">
      <c r="B845" s="108" t="s">
        <v>2712</v>
      </c>
      <c r="C845" s="159">
        <v>1081</v>
      </c>
    </row>
    <row r="846" spans="2:3" ht="15">
      <c r="B846" s="108" t="s">
        <v>2713</v>
      </c>
      <c r="C846" s="159">
        <v>301</v>
      </c>
    </row>
    <row r="847" spans="2:3" ht="15">
      <c r="B847" s="108" t="s">
        <v>2714</v>
      </c>
      <c r="C847" s="159">
        <v>534</v>
      </c>
    </row>
    <row r="848" spans="2:3" ht="15">
      <c r="B848" s="108" t="s">
        <v>2715</v>
      </c>
      <c r="C848" s="159">
        <v>49</v>
      </c>
    </row>
    <row r="849" spans="2:3" ht="15">
      <c r="B849" s="108" t="s">
        <v>2716</v>
      </c>
      <c r="C849" s="159">
        <v>3765</v>
      </c>
    </row>
    <row r="850" spans="2:3" ht="15">
      <c r="B850" s="108" t="s">
        <v>2717</v>
      </c>
      <c r="C850" s="159">
        <v>291</v>
      </c>
    </row>
    <row r="851" spans="2:3" ht="15">
      <c r="B851" s="108" t="s">
        <v>2718</v>
      </c>
      <c r="C851" s="159">
        <v>2</v>
      </c>
    </row>
    <row r="852" spans="2:3" ht="15">
      <c r="B852" s="108" t="s">
        <v>2719</v>
      </c>
      <c r="C852" s="159">
        <v>95</v>
      </c>
    </row>
    <row r="853" spans="2:3" ht="15">
      <c r="B853" s="108" t="s">
        <v>2720</v>
      </c>
      <c r="C853" s="159">
        <v>736</v>
      </c>
    </row>
    <row r="854" spans="2:3" ht="15">
      <c r="B854" s="108" t="s">
        <v>2721</v>
      </c>
      <c r="C854" s="159">
        <v>368</v>
      </c>
    </row>
    <row r="855" spans="2:3" ht="15">
      <c r="B855" s="108" t="s">
        <v>2722</v>
      </c>
      <c r="C855" s="159">
        <v>306</v>
      </c>
    </row>
    <row r="856" spans="2:3" ht="15">
      <c r="B856" s="108" t="s">
        <v>2723</v>
      </c>
      <c r="C856" s="159">
        <v>10</v>
      </c>
    </row>
    <row r="857" spans="2:3" ht="15">
      <c r="B857" s="108" t="s">
        <v>2724</v>
      </c>
      <c r="C857" s="159">
        <v>235</v>
      </c>
    </row>
    <row r="858" spans="2:3" ht="15">
      <c r="B858" s="108" t="s">
        <v>2725</v>
      </c>
      <c r="C858" s="159">
        <v>659</v>
      </c>
    </row>
    <row r="859" spans="2:3" ht="15">
      <c r="B859" s="108" t="s">
        <v>2726</v>
      </c>
      <c r="C859" s="159">
        <v>90</v>
      </c>
    </row>
    <row r="860" spans="2:3" ht="15">
      <c r="B860" s="108" t="s">
        <v>2727</v>
      </c>
      <c r="C860" s="159">
        <v>1468</v>
      </c>
    </row>
    <row r="861" spans="2:3" ht="15">
      <c r="B861" s="108" t="s">
        <v>2728</v>
      </c>
      <c r="C861" s="159">
        <v>532</v>
      </c>
    </row>
    <row r="862" spans="2:3" ht="15">
      <c r="B862" s="108" t="s">
        <v>2729</v>
      </c>
      <c r="C862" s="159">
        <v>357</v>
      </c>
    </row>
    <row r="863" spans="2:3" ht="15">
      <c r="B863" s="108" t="s">
        <v>2730</v>
      </c>
      <c r="C863" s="159">
        <v>445</v>
      </c>
    </row>
    <row r="864" spans="2:3" ht="15">
      <c r="B864" s="108" t="s">
        <v>2731</v>
      </c>
      <c r="C864" s="159">
        <v>38</v>
      </c>
    </row>
    <row r="865" spans="2:3" ht="15">
      <c r="B865" s="108" t="s">
        <v>2732</v>
      </c>
      <c r="C865" s="159">
        <v>157</v>
      </c>
    </row>
    <row r="866" spans="2:3" ht="15">
      <c r="B866" s="108" t="s">
        <v>2733</v>
      </c>
      <c r="C866" s="159">
        <v>374</v>
      </c>
    </row>
    <row r="867" spans="2:3" ht="15">
      <c r="B867" s="108" t="s">
        <v>2734</v>
      </c>
      <c r="C867" s="159">
        <v>3738</v>
      </c>
    </row>
    <row r="868" spans="2:3" ht="15">
      <c r="B868" s="108" t="s">
        <v>2735</v>
      </c>
      <c r="C868" s="159">
        <v>306</v>
      </c>
    </row>
    <row r="869" spans="2:3" ht="15">
      <c r="B869" s="108" t="s">
        <v>2736</v>
      </c>
      <c r="C869" s="159">
        <v>497</v>
      </c>
    </row>
    <row r="870" spans="2:3" ht="15">
      <c r="B870" s="108" t="s">
        <v>2737</v>
      </c>
      <c r="C870" s="159">
        <v>376</v>
      </c>
    </row>
    <row r="871" spans="2:3" ht="15">
      <c r="B871" s="108" t="s">
        <v>2738</v>
      </c>
      <c r="C871" s="159">
        <v>392</v>
      </c>
    </row>
    <row r="872" spans="2:3" ht="15">
      <c r="B872" s="108" t="s">
        <v>2739</v>
      </c>
      <c r="C872" s="159">
        <v>43</v>
      </c>
    </row>
    <row r="873" spans="2:3" ht="15">
      <c r="B873" s="108" t="s">
        <v>2740</v>
      </c>
      <c r="C873" s="159">
        <v>221</v>
      </c>
    </row>
    <row r="874" spans="2:3" ht="15">
      <c r="B874" s="108" t="s">
        <v>2741</v>
      </c>
      <c r="C874" s="159">
        <v>230</v>
      </c>
    </row>
    <row r="875" spans="2:3" ht="15">
      <c r="B875" s="108" t="s">
        <v>2742</v>
      </c>
      <c r="C875" s="159">
        <v>170</v>
      </c>
    </row>
    <row r="876" spans="2:3" ht="15">
      <c r="B876" s="108" t="s">
        <v>2743</v>
      </c>
      <c r="C876" s="159">
        <v>430</v>
      </c>
    </row>
    <row r="877" spans="2:3" ht="15">
      <c r="B877" s="108" t="s">
        <v>2744</v>
      </c>
      <c r="C877" s="159">
        <v>40</v>
      </c>
    </row>
    <row r="878" spans="2:3" ht="15">
      <c r="B878" s="108" t="s">
        <v>2745</v>
      </c>
      <c r="C878" s="159">
        <v>69</v>
      </c>
    </row>
    <row r="879" spans="2:3" ht="15">
      <c r="B879" s="108" t="s">
        <v>2746</v>
      </c>
      <c r="C879" s="159">
        <v>22</v>
      </c>
    </row>
    <row r="880" spans="2:3" ht="15">
      <c r="B880" s="108" t="s">
        <v>2747</v>
      </c>
      <c r="C880" s="159">
        <v>111</v>
      </c>
    </row>
    <row r="881" spans="2:3" ht="15">
      <c r="B881" s="108" t="s">
        <v>2748</v>
      </c>
      <c r="C881" s="159">
        <v>155</v>
      </c>
    </row>
    <row r="882" spans="2:3" ht="15">
      <c r="B882" s="108" t="s">
        <v>2749</v>
      </c>
      <c r="C882" s="159">
        <v>354</v>
      </c>
    </row>
    <row r="883" spans="2:3" ht="15">
      <c r="B883" s="108" t="s">
        <v>2750</v>
      </c>
      <c r="C883" s="159">
        <v>284</v>
      </c>
    </row>
    <row r="884" spans="2:3" ht="15">
      <c r="B884" s="108" t="s">
        <v>2751</v>
      </c>
      <c r="C884" s="159">
        <v>113</v>
      </c>
    </row>
    <row r="885" spans="2:3" ht="15">
      <c r="B885" s="108" t="s">
        <v>2752</v>
      </c>
      <c r="C885" s="159">
        <v>136</v>
      </c>
    </row>
    <row r="886" spans="2:3" ht="15">
      <c r="B886" s="108" t="s">
        <v>2753</v>
      </c>
      <c r="C886" s="159">
        <v>151</v>
      </c>
    </row>
    <row r="887" spans="2:3" ht="15">
      <c r="B887" s="108" t="s">
        <v>2754</v>
      </c>
      <c r="C887" s="159">
        <v>638</v>
      </c>
    </row>
    <row r="888" spans="2:3" ht="15">
      <c r="B888" s="108" t="s">
        <v>2755</v>
      </c>
      <c r="C888" s="159">
        <v>29</v>
      </c>
    </row>
    <row r="889" spans="2:3" ht="15">
      <c r="B889" s="108" t="s">
        <v>2756</v>
      </c>
      <c r="C889" s="159">
        <v>1</v>
      </c>
    </row>
    <row r="890" spans="2:3" ht="15">
      <c r="B890" s="108" t="s">
        <v>2757</v>
      </c>
      <c r="C890" s="159">
        <v>931</v>
      </c>
    </row>
    <row r="891" spans="2:3" ht="15">
      <c r="B891" s="108" t="s">
        <v>2758</v>
      </c>
      <c r="C891" s="159">
        <v>35</v>
      </c>
    </row>
    <row r="892" spans="2:3" ht="15">
      <c r="B892" s="108" t="s">
        <v>2759</v>
      </c>
      <c r="C892" s="159">
        <v>281</v>
      </c>
    </row>
    <row r="893" spans="2:3" ht="15">
      <c r="B893" s="108" t="s">
        <v>2760</v>
      </c>
      <c r="C893" s="159">
        <v>22</v>
      </c>
    </row>
    <row r="894" spans="2:3" ht="15">
      <c r="B894" s="108" t="s">
        <v>2761</v>
      </c>
      <c r="C894" s="159">
        <v>206</v>
      </c>
    </row>
    <row r="895" spans="2:3" ht="15">
      <c r="B895" s="108" t="s">
        <v>2762</v>
      </c>
      <c r="C895" s="159">
        <v>53</v>
      </c>
    </row>
    <row r="896" spans="2:3" ht="15">
      <c r="B896" s="108" t="s">
        <v>2763</v>
      </c>
      <c r="C896" s="159">
        <v>30</v>
      </c>
    </row>
    <row r="897" spans="2:3" ht="15">
      <c r="B897" s="108" t="s">
        <v>2764</v>
      </c>
      <c r="C897" s="159">
        <v>59</v>
      </c>
    </row>
    <row r="898" spans="2:3" ht="15">
      <c r="B898" s="108" t="s">
        <v>2765</v>
      </c>
      <c r="C898" s="159">
        <v>52</v>
      </c>
    </row>
    <row r="899" spans="2:3" ht="15">
      <c r="B899" s="108" t="s">
        <v>2766</v>
      </c>
      <c r="C899" s="159">
        <v>256800</v>
      </c>
    </row>
    <row r="900" spans="2:3" ht="15">
      <c r="B900" s="108" t="s">
        <v>2767</v>
      </c>
      <c r="C900" s="159">
        <v>67</v>
      </c>
    </row>
    <row r="901" spans="2:3" ht="15">
      <c r="B901" s="108" t="s">
        <v>2768</v>
      </c>
      <c r="C901" s="159">
        <v>191</v>
      </c>
    </row>
    <row r="902" spans="2:3" ht="15">
      <c r="B902" s="108" t="s">
        <v>2769</v>
      </c>
      <c r="C902" s="159">
        <v>45</v>
      </c>
    </row>
    <row r="903" spans="2:3" ht="15">
      <c r="B903" s="108" t="s">
        <v>2770</v>
      </c>
      <c r="C903" s="159">
        <v>221</v>
      </c>
    </row>
    <row r="904" spans="2:3" ht="15">
      <c r="B904" s="108" t="s">
        <v>2771</v>
      </c>
      <c r="C904" s="159">
        <v>53</v>
      </c>
    </row>
    <row r="905" spans="2:3" ht="15">
      <c r="B905" s="108" t="s">
        <v>2772</v>
      </c>
      <c r="C905" s="159">
        <v>106</v>
      </c>
    </row>
    <row r="906" spans="2:3" ht="15">
      <c r="B906" s="108" t="s">
        <v>2773</v>
      </c>
      <c r="C906" s="159">
        <v>216</v>
      </c>
    </row>
    <row r="907" spans="2:3" ht="15">
      <c r="B907" s="108" t="s">
        <v>2774</v>
      </c>
      <c r="C907" s="159">
        <v>24</v>
      </c>
    </row>
    <row r="908" spans="2:3" ht="15">
      <c r="B908" s="108" t="s">
        <v>2775</v>
      </c>
      <c r="C908" s="159">
        <v>2</v>
      </c>
    </row>
    <row r="909" spans="2:3" ht="15">
      <c r="B909" s="108" t="s">
        <v>2776</v>
      </c>
      <c r="C909" s="159">
        <v>40</v>
      </c>
    </row>
    <row r="910" spans="2:3" ht="15">
      <c r="B910" s="108" t="s">
        <v>2777</v>
      </c>
      <c r="C910" s="159">
        <v>36</v>
      </c>
    </row>
    <row r="911" spans="2:3" ht="15">
      <c r="B911" s="108" t="s">
        <v>2778</v>
      </c>
      <c r="C911" s="159">
        <v>5</v>
      </c>
    </row>
    <row r="912" spans="2:3" ht="15">
      <c r="B912" s="108" t="s">
        <v>2779</v>
      </c>
      <c r="C912" s="159">
        <v>145</v>
      </c>
    </row>
    <row r="913" spans="2:3" ht="15">
      <c r="B913" s="108" t="s">
        <v>2780</v>
      </c>
      <c r="C913" s="159">
        <v>35</v>
      </c>
    </row>
    <row r="914" spans="2:3" ht="15">
      <c r="B914" s="108" t="s">
        <v>2781</v>
      </c>
      <c r="C914" s="159">
        <v>768</v>
      </c>
    </row>
    <row r="915" spans="2:3" ht="15">
      <c r="B915" s="108" t="s">
        <v>2782</v>
      </c>
      <c r="C915" s="159">
        <v>1</v>
      </c>
    </row>
    <row r="916" spans="2:3" ht="15">
      <c r="B916" s="108" t="s">
        <v>2783</v>
      </c>
      <c r="C916" s="159">
        <v>7</v>
      </c>
    </row>
    <row r="917" spans="2:3" ht="15">
      <c r="B917" s="108" t="s">
        <v>2784</v>
      </c>
      <c r="C917" s="159">
        <v>94</v>
      </c>
    </row>
    <row r="918" spans="2:3" ht="15">
      <c r="B918" s="108" t="s">
        <v>2785</v>
      </c>
      <c r="C918" s="159">
        <v>22</v>
      </c>
    </row>
    <row r="919" spans="2:3" ht="15">
      <c r="B919" s="108" t="s">
        <v>2786</v>
      </c>
      <c r="C919" s="159">
        <v>103</v>
      </c>
    </row>
    <row r="920" spans="2:3" ht="15">
      <c r="B920" s="108" t="s">
        <v>2787</v>
      </c>
      <c r="C920" s="159">
        <v>5</v>
      </c>
    </row>
    <row r="921" spans="2:3" ht="15">
      <c r="B921" s="108" t="s">
        <v>2788</v>
      </c>
      <c r="C921" s="159">
        <v>291</v>
      </c>
    </row>
    <row r="922" spans="2:3" ht="15">
      <c r="B922" s="108" t="s">
        <v>2789</v>
      </c>
      <c r="C922" s="159">
        <v>70</v>
      </c>
    </row>
    <row r="923" spans="2:3" ht="15">
      <c r="B923" s="108" t="s">
        <v>2790</v>
      </c>
      <c r="C923" s="159">
        <v>3</v>
      </c>
    </row>
    <row r="924" spans="2:3" ht="15">
      <c r="B924" s="108" t="s">
        <v>2791</v>
      </c>
      <c r="C924" s="159">
        <v>72</v>
      </c>
    </row>
    <row r="925" spans="2:3" ht="15">
      <c r="B925" s="108" t="s">
        <v>2792</v>
      </c>
      <c r="C925" s="159">
        <v>53</v>
      </c>
    </row>
    <row r="926" spans="2:3" ht="15">
      <c r="B926" s="108" t="s">
        <v>2793</v>
      </c>
      <c r="C926" s="159">
        <v>107</v>
      </c>
    </row>
    <row r="927" spans="2:3" ht="15">
      <c r="B927" s="108" t="s">
        <v>2794</v>
      </c>
      <c r="C927" s="159">
        <v>193</v>
      </c>
    </row>
    <row r="928" spans="2:3" ht="15">
      <c r="B928" s="108" t="s">
        <v>2795</v>
      </c>
      <c r="C928" s="159">
        <v>67</v>
      </c>
    </row>
    <row r="929" spans="2:3" ht="15">
      <c r="B929" s="108" t="s">
        <v>2796</v>
      </c>
      <c r="C929" s="159">
        <v>21500</v>
      </c>
    </row>
    <row r="930" spans="2:3" ht="15">
      <c r="B930" s="108" t="s">
        <v>2797</v>
      </c>
      <c r="C930" s="159">
        <v>39</v>
      </c>
    </row>
    <row r="931" spans="2:3" ht="15">
      <c r="B931" s="108" t="s">
        <v>2798</v>
      </c>
      <c r="C931" s="159">
        <v>56</v>
      </c>
    </row>
    <row r="932" spans="2:3" ht="15">
      <c r="B932" s="108" t="s">
        <v>2799</v>
      </c>
      <c r="C932" s="159">
        <v>239</v>
      </c>
    </row>
    <row r="933" spans="2:3" ht="15">
      <c r="B933" s="108" t="s">
        <v>2800</v>
      </c>
      <c r="C933" s="159">
        <v>30</v>
      </c>
    </row>
    <row r="934" spans="2:3" ht="15">
      <c r="B934" s="108" t="s">
        <v>2801</v>
      </c>
      <c r="C934" s="159">
        <v>217</v>
      </c>
    </row>
    <row r="935" spans="2:3" ht="15">
      <c r="B935" s="108" t="s">
        <v>2802</v>
      </c>
      <c r="C935" s="159">
        <v>113</v>
      </c>
    </row>
    <row r="936" spans="2:3" ht="15">
      <c r="B936" s="108" t="s">
        <v>2803</v>
      </c>
      <c r="C936" s="159">
        <v>1303</v>
      </c>
    </row>
    <row r="937" spans="2:3" ht="15">
      <c r="B937" s="108" t="s">
        <v>2804</v>
      </c>
      <c r="C937" s="159">
        <v>534</v>
      </c>
    </row>
    <row r="938" spans="2:3" ht="15">
      <c r="B938" s="108" t="s">
        <v>2805</v>
      </c>
      <c r="C938" s="159">
        <v>61</v>
      </c>
    </row>
    <row r="939" spans="2:3" ht="15">
      <c r="B939" s="108" t="s">
        <v>2806</v>
      </c>
      <c r="C939" s="159">
        <v>51</v>
      </c>
    </row>
    <row r="940" spans="2:3" ht="15">
      <c r="B940" s="108" t="s">
        <v>2807</v>
      </c>
      <c r="C940" s="159">
        <v>16</v>
      </c>
    </row>
    <row r="941" spans="2:3" ht="15">
      <c r="B941" s="108" t="s">
        <v>2808</v>
      </c>
      <c r="C941" s="159">
        <v>221</v>
      </c>
    </row>
    <row r="942" spans="2:3" ht="15">
      <c r="B942" s="108" t="s">
        <v>2809</v>
      </c>
      <c r="C942" s="159">
        <v>6</v>
      </c>
    </row>
    <row r="943" spans="2:3" ht="15">
      <c r="B943" s="108" t="s">
        <v>2810</v>
      </c>
      <c r="C943" s="159">
        <v>65</v>
      </c>
    </row>
    <row r="944" spans="2:3" ht="15">
      <c r="B944" s="108" t="s">
        <v>2811</v>
      </c>
      <c r="C944" s="159">
        <v>142</v>
      </c>
    </row>
    <row r="945" spans="2:3" ht="15">
      <c r="B945" s="108" t="s">
        <v>2812</v>
      </c>
      <c r="C945" s="159">
        <v>37</v>
      </c>
    </row>
    <row r="946" spans="2:3" ht="15">
      <c r="B946" s="108" t="s">
        <v>2813</v>
      </c>
      <c r="C946" s="159">
        <v>93</v>
      </c>
    </row>
    <row r="947" spans="2:3" ht="15">
      <c r="B947" s="108" t="s">
        <v>2814</v>
      </c>
      <c r="C947" s="159">
        <v>5</v>
      </c>
    </row>
    <row r="948" spans="2:3" ht="15">
      <c r="B948" s="108" t="s">
        <v>2815</v>
      </c>
      <c r="C948" s="159">
        <v>220</v>
      </c>
    </row>
    <row r="949" spans="2:3" ht="15">
      <c r="B949" s="108" t="s">
        <v>2816</v>
      </c>
      <c r="C949" s="159">
        <v>83</v>
      </c>
    </row>
    <row r="950" spans="2:3" ht="15">
      <c r="B950" s="108" t="s">
        <v>2817</v>
      </c>
      <c r="C950" s="159">
        <v>166</v>
      </c>
    </row>
    <row r="951" spans="2:3" ht="15">
      <c r="B951" s="108" t="s">
        <v>2818</v>
      </c>
      <c r="C951" s="159">
        <v>37</v>
      </c>
    </row>
    <row r="952" spans="2:3" ht="15">
      <c r="B952" s="108" t="s">
        <v>2819</v>
      </c>
      <c r="C952" s="159">
        <v>8</v>
      </c>
    </row>
    <row r="953" spans="2:3" ht="15">
      <c r="B953" s="108" t="s">
        <v>2820</v>
      </c>
      <c r="C953" s="159">
        <v>2600</v>
      </c>
    </row>
    <row r="954" spans="2:3" ht="15">
      <c r="B954" s="108" t="s">
        <v>2821</v>
      </c>
      <c r="C954" s="159">
        <v>2</v>
      </c>
    </row>
    <row r="955" spans="2:3" ht="15">
      <c r="B955" s="108" t="s">
        <v>2822</v>
      </c>
      <c r="C955" s="159">
        <v>3</v>
      </c>
    </row>
    <row r="956" spans="2:3" ht="15">
      <c r="B956" s="108" t="s">
        <v>2823</v>
      </c>
      <c r="C956" s="159">
        <v>12</v>
      </c>
    </row>
    <row r="957" spans="2:3" ht="15">
      <c r="B957" s="108" t="s">
        <v>2824</v>
      </c>
      <c r="C957" s="159">
        <v>64</v>
      </c>
    </row>
    <row r="958" spans="2:3" ht="15">
      <c r="B958" s="108" t="s">
        <v>2825</v>
      </c>
      <c r="C958" s="159">
        <v>5</v>
      </c>
    </row>
    <row r="959" spans="2:3" ht="15">
      <c r="B959" s="108" t="s">
        <v>2826</v>
      </c>
      <c r="C959" s="159">
        <v>65</v>
      </c>
    </row>
    <row r="960" spans="2:3" ht="15">
      <c r="B960" s="108" t="s">
        <v>2827</v>
      </c>
      <c r="C960" s="159">
        <v>8</v>
      </c>
    </row>
    <row r="961" spans="2:3" ht="15">
      <c r="B961" s="108" t="s">
        <v>2828</v>
      </c>
      <c r="C961" s="159">
        <v>17</v>
      </c>
    </row>
    <row r="962" spans="2:3" ht="15">
      <c r="B962" s="108" t="s">
        <v>2829</v>
      </c>
      <c r="C962" s="159">
        <v>62</v>
      </c>
    </row>
    <row r="963" spans="2:3" ht="15">
      <c r="B963" s="108" t="s">
        <v>2830</v>
      </c>
      <c r="C963" s="159">
        <v>35</v>
      </c>
    </row>
    <row r="964" spans="2:3" ht="15">
      <c r="B964" s="108" t="s">
        <v>2831</v>
      </c>
      <c r="C964" s="159">
        <v>15</v>
      </c>
    </row>
    <row r="965" spans="2:3" ht="15">
      <c r="B965" s="108" t="s">
        <v>2832</v>
      </c>
      <c r="C965" s="159">
        <v>174</v>
      </c>
    </row>
    <row r="966" spans="2:3" ht="15">
      <c r="B966" s="108" t="s">
        <v>2833</v>
      </c>
      <c r="C966" s="159">
        <v>184</v>
      </c>
    </row>
    <row r="967" spans="2:3" ht="15">
      <c r="B967" s="108" t="s">
        <v>2834</v>
      </c>
      <c r="C967" s="159">
        <v>74</v>
      </c>
    </row>
    <row r="968" spans="2:3" ht="15">
      <c r="B968" s="108" t="s">
        <v>2835</v>
      </c>
      <c r="C968" s="159">
        <v>143</v>
      </c>
    </row>
    <row r="969" spans="2:3" ht="15">
      <c r="B969" s="108" t="s">
        <v>2836</v>
      </c>
      <c r="C969" s="159">
        <v>104</v>
      </c>
    </row>
    <row r="970" spans="2:3" ht="15">
      <c r="B970" s="108" t="s">
        <v>2837</v>
      </c>
      <c r="C970" s="159">
        <v>237</v>
      </c>
    </row>
    <row r="971" spans="2:3" ht="15">
      <c r="B971" s="108" t="s">
        <v>2838</v>
      </c>
      <c r="C971" s="159">
        <v>7</v>
      </c>
    </row>
    <row r="972" spans="2:3" ht="15">
      <c r="B972" s="108" t="s">
        <v>2839</v>
      </c>
      <c r="C972" s="159">
        <v>128</v>
      </c>
    </row>
    <row r="973" spans="2:3" ht="15">
      <c r="B973" s="108" t="s">
        <v>2840</v>
      </c>
      <c r="C973" s="159">
        <v>1</v>
      </c>
    </row>
    <row r="974" spans="2:3" ht="15">
      <c r="B974" s="108" t="s">
        <v>2841</v>
      </c>
      <c r="C974" s="159">
        <v>46</v>
      </c>
    </row>
    <row r="975" spans="2:3" ht="15">
      <c r="B975" s="108" t="s">
        <v>2842</v>
      </c>
      <c r="C975" s="159">
        <v>32</v>
      </c>
    </row>
    <row r="976" spans="2:3" ht="15">
      <c r="B976" s="108" t="s">
        <v>2843</v>
      </c>
      <c r="C976" s="159">
        <v>4</v>
      </c>
    </row>
    <row r="977" spans="2:3" ht="15">
      <c r="B977" s="108" t="s">
        <v>2844</v>
      </c>
      <c r="C977" s="159">
        <v>168</v>
      </c>
    </row>
    <row r="978" spans="2:3" ht="15">
      <c r="B978" s="108" t="s">
        <v>2845</v>
      </c>
      <c r="C978" s="159">
        <v>163</v>
      </c>
    </row>
    <row r="979" spans="2:3" ht="15">
      <c r="B979" s="108" t="s">
        <v>2846</v>
      </c>
      <c r="C979" s="159">
        <v>2</v>
      </c>
    </row>
    <row r="980" spans="2:3" ht="15">
      <c r="B980" s="108" t="s">
        <v>2847</v>
      </c>
      <c r="C980" s="159">
        <v>5</v>
      </c>
    </row>
    <row r="981" spans="2:3" ht="15">
      <c r="B981" s="108" t="s">
        <v>2848</v>
      </c>
      <c r="C981" s="159">
        <v>91</v>
      </c>
    </row>
    <row r="982" spans="2:3" ht="15">
      <c r="B982" s="108" t="s">
        <v>2849</v>
      </c>
      <c r="C982" s="159">
        <v>13</v>
      </c>
    </row>
    <row r="983" spans="2:3" ht="15">
      <c r="B983" s="108" t="s">
        <v>2850</v>
      </c>
      <c r="C983" s="159">
        <v>1</v>
      </c>
    </row>
    <row r="984" spans="2:3" ht="15">
      <c r="B984" s="108" t="s">
        <v>2851</v>
      </c>
      <c r="C984" s="159">
        <v>21</v>
      </c>
    </row>
    <row r="985" spans="2:3" ht="15">
      <c r="B985" s="108" t="s">
        <v>2852</v>
      </c>
      <c r="C985" s="159">
        <v>2</v>
      </c>
    </row>
    <row r="986" spans="2:3" ht="15">
      <c r="B986" s="108" t="s">
        <v>2853</v>
      </c>
      <c r="C986" s="159">
        <v>18</v>
      </c>
    </row>
    <row r="987" spans="2:3" ht="15">
      <c r="B987" s="108" t="s">
        <v>2854</v>
      </c>
      <c r="C987" s="159">
        <v>3</v>
      </c>
    </row>
    <row r="988" spans="2:3" ht="15">
      <c r="B988" s="108" t="s">
        <v>2855</v>
      </c>
      <c r="C988" s="159">
        <v>38</v>
      </c>
    </row>
    <row r="989" spans="2:3" ht="15">
      <c r="B989" s="108" t="s">
        <v>2856</v>
      </c>
      <c r="C989" s="159">
        <v>3</v>
      </c>
    </row>
    <row r="990" spans="2:3" ht="15">
      <c r="B990" s="108" t="s">
        <v>2857</v>
      </c>
      <c r="C990" s="159">
        <v>4</v>
      </c>
    </row>
    <row r="991" spans="2:3" ht="15">
      <c r="B991" s="108" t="s">
        <v>2858</v>
      </c>
      <c r="C991" s="159">
        <v>6</v>
      </c>
    </row>
    <row r="992" spans="2:3" ht="15">
      <c r="B992" s="108" t="s">
        <v>2859</v>
      </c>
      <c r="C992" s="159">
        <v>63</v>
      </c>
    </row>
    <row r="993" spans="2:3" ht="15">
      <c r="B993" s="108" t="s">
        <v>2860</v>
      </c>
      <c r="C993" s="159">
        <v>1</v>
      </c>
    </row>
    <row r="996" spans="2:3" ht="15.75">
      <c r="B996" s="290" t="s">
        <v>2862</v>
      </c>
      <c r="C996" s="291" t="s">
        <v>2863</v>
      </c>
    </row>
    <row r="997" spans="2:3" ht="15">
      <c r="B997" s="108" t="s">
        <v>2620</v>
      </c>
      <c r="C997" s="148">
        <v>2251404441.3500004</v>
      </c>
    </row>
    <row r="998" spans="2:3" ht="15">
      <c r="B998" s="108" t="s">
        <v>2621</v>
      </c>
      <c r="C998" s="148">
        <v>1485099176.9400001</v>
      </c>
    </row>
    <row r="999" spans="2:3" ht="15">
      <c r="B999" s="108" t="s">
        <v>2622</v>
      </c>
      <c r="C999" s="148">
        <v>100186499</v>
      </c>
    </row>
    <row r="1000" spans="2:3" ht="15">
      <c r="B1000" s="108" t="s">
        <v>2623</v>
      </c>
      <c r="C1000" s="148">
        <v>966994880.70000005</v>
      </c>
    </row>
    <row r="1001" spans="2:3" ht="15">
      <c r="B1001" s="108" t="s">
        <v>2624</v>
      </c>
      <c r="C1001" s="148">
        <v>656050694.5200001</v>
      </c>
    </row>
    <row r="1002" spans="2:3" ht="15">
      <c r="B1002" s="108" t="s">
        <v>2625</v>
      </c>
      <c r="C1002" s="148">
        <v>70725192.599999994</v>
      </c>
    </row>
    <row r="1003" spans="2:3" ht="15">
      <c r="B1003" s="108" t="s">
        <v>2626</v>
      </c>
      <c r="C1003" s="148">
        <v>586598967.59000003</v>
      </c>
    </row>
    <row r="1004" spans="2:3" ht="15">
      <c r="B1004" s="108" t="s">
        <v>2627</v>
      </c>
      <c r="C1004" s="148">
        <v>464329416.87</v>
      </c>
    </row>
    <row r="1005" spans="2:3" ht="15">
      <c r="B1005" s="108" t="s">
        <v>2628</v>
      </c>
      <c r="C1005" s="148">
        <v>216534220.66999999</v>
      </c>
    </row>
    <row r="1006" spans="2:3" ht="15">
      <c r="B1006" s="108" t="s">
        <v>2629</v>
      </c>
      <c r="C1006" s="148">
        <v>350844201.32999998</v>
      </c>
    </row>
    <row r="1007" spans="2:3" ht="15">
      <c r="B1007" s="108" t="s">
        <v>2630</v>
      </c>
      <c r="C1007" s="148">
        <v>269903810.19999999</v>
      </c>
    </row>
    <row r="1008" spans="2:3" ht="15">
      <c r="B1008" s="108" t="s">
        <v>2631</v>
      </c>
      <c r="C1008" s="148">
        <v>487640531.15999997</v>
      </c>
    </row>
    <row r="1009" spans="2:3" ht="15">
      <c r="B1009" s="108" t="s">
        <v>2632</v>
      </c>
      <c r="C1009" s="148">
        <v>79665817.670000002</v>
      </c>
    </row>
    <row r="1010" spans="2:3" ht="15">
      <c r="B1010" s="108" t="s">
        <v>2633</v>
      </c>
      <c r="C1010" s="148">
        <v>750393822.75999999</v>
      </c>
    </row>
    <row r="1011" spans="2:3" ht="15">
      <c r="B1011" s="108" t="s">
        <v>2634</v>
      </c>
      <c r="C1011" s="148">
        <v>307269398.89999998</v>
      </c>
    </row>
    <row r="1012" spans="2:3" ht="15">
      <c r="B1012" s="108" t="s">
        <v>2635</v>
      </c>
      <c r="C1012" s="148">
        <v>404750623.06999999</v>
      </c>
    </row>
    <row r="1013" spans="2:3" ht="15">
      <c r="B1013" s="108" t="s">
        <v>2636</v>
      </c>
      <c r="C1013" s="148">
        <v>333848654.97000003</v>
      </c>
    </row>
    <row r="1014" spans="2:3" ht="15">
      <c r="B1014" s="108" t="s">
        <v>2637</v>
      </c>
      <c r="C1014" s="148">
        <v>107243286.12</v>
      </c>
    </row>
    <row r="1015" spans="2:3" ht="15">
      <c r="B1015" s="108" t="s">
        <v>2638</v>
      </c>
      <c r="C1015" s="148">
        <v>652074945</v>
      </c>
    </row>
    <row r="1016" spans="2:3" ht="15">
      <c r="B1016" s="108" t="s">
        <v>2639</v>
      </c>
      <c r="C1016" s="148">
        <v>499379247.25999999</v>
      </c>
    </row>
    <row r="1017" spans="2:3" ht="15">
      <c r="B1017" s="108" t="s">
        <v>2640</v>
      </c>
      <c r="C1017" s="148">
        <v>383777927.83999997</v>
      </c>
    </row>
    <row r="1018" spans="2:3" ht="15">
      <c r="B1018" s="108" t="s">
        <v>2641</v>
      </c>
      <c r="C1018" s="148">
        <v>895843173.36999989</v>
      </c>
    </row>
    <row r="1019" spans="2:3" ht="15">
      <c r="B1019" s="108" t="s">
        <v>2642</v>
      </c>
      <c r="C1019" s="148">
        <v>2749423269.7599998</v>
      </c>
    </row>
    <row r="1020" spans="2:3" ht="15">
      <c r="B1020" s="108" t="s">
        <v>2643</v>
      </c>
      <c r="C1020" s="148">
        <v>233881211.54000002</v>
      </c>
    </row>
    <row r="1021" spans="2:3" ht="15">
      <c r="B1021" s="108" t="s">
        <v>2644</v>
      </c>
      <c r="C1021" s="148">
        <v>2128521372.7399998</v>
      </c>
    </row>
    <row r="1022" spans="2:3" ht="15">
      <c r="B1022" s="108" t="s">
        <v>2645</v>
      </c>
      <c r="C1022" s="148">
        <v>722129982.50999987</v>
      </c>
    </row>
    <row r="1023" spans="2:3" ht="15">
      <c r="B1023" s="108" t="s">
        <v>2646</v>
      </c>
      <c r="C1023" s="148">
        <v>1368905.11</v>
      </c>
    </row>
    <row r="1024" spans="2:3" ht="15">
      <c r="B1024" s="108" t="s">
        <v>2647</v>
      </c>
      <c r="C1024" s="148">
        <v>591470917.28999984</v>
      </c>
    </row>
    <row r="1025" spans="2:3" ht="15">
      <c r="B1025" s="108" t="s">
        <v>2648</v>
      </c>
      <c r="C1025" s="148">
        <v>7105995</v>
      </c>
    </row>
    <row r="1026" spans="2:3" ht="15">
      <c r="B1026" s="108" t="s">
        <v>2649</v>
      </c>
      <c r="C1026" s="148">
        <v>389337340.14000005</v>
      </c>
    </row>
    <row r="1027" spans="2:3" ht="15">
      <c r="B1027" s="108" t="s">
        <v>2650</v>
      </c>
      <c r="C1027" s="148">
        <v>906513605.54000008</v>
      </c>
    </row>
    <row r="1028" spans="2:3" ht="15">
      <c r="B1028" s="108" t="s">
        <v>2651</v>
      </c>
      <c r="C1028" s="148">
        <v>616616699.61000001</v>
      </c>
    </row>
    <row r="1029" spans="2:3" ht="15">
      <c r="B1029" s="108" t="s">
        <v>2652</v>
      </c>
      <c r="C1029" s="148">
        <v>51349874.639999993</v>
      </c>
    </row>
    <row r="1030" spans="2:3" ht="15">
      <c r="B1030" s="108" t="s">
        <v>2653</v>
      </c>
      <c r="C1030" s="148">
        <v>396441442.38999999</v>
      </c>
    </row>
    <row r="1031" spans="2:3" ht="15">
      <c r="B1031" s="108" t="s">
        <v>2654</v>
      </c>
      <c r="C1031" s="148">
        <v>231085995.75999999</v>
      </c>
    </row>
    <row r="1032" spans="2:3" ht="15">
      <c r="B1032" s="108" t="s">
        <v>2655</v>
      </c>
      <c r="C1032" s="148">
        <v>611898153.96000004</v>
      </c>
    </row>
    <row r="1033" spans="2:3" ht="15">
      <c r="B1033" s="108" t="s">
        <v>2656</v>
      </c>
      <c r="C1033" s="148">
        <v>100853136.91</v>
      </c>
    </row>
    <row r="1034" spans="2:3" ht="15">
      <c r="B1034" s="108" t="s">
        <v>2657</v>
      </c>
      <c r="C1034" s="148">
        <v>1903950473.3100002</v>
      </c>
    </row>
    <row r="1035" spans="2:3" ht="15">
      <c r="B1035" s="108" t="s">
        <v>2658</v>
      </c>
      <c r="C1035" s="148">
        <v>266515678</v>
      </c>
    </row>
    <row r="1036" spans="2:3" ht="15">
      <c r="B1036" s="108" t="s">
        <v>2659</v>
      </c>
      <c r="C1036" s="148">
        <v>368380060.12</v>
      </c>
    </row>
    <row r="1037" spans="2:3" ht="15">
      <c r="B1037" s="108" t="s">
        <v>2660</v>
      </c>
      <c r="C1037" s="148">
        <v>428142167.09000003</v>
      </c>
    </row>
    <row r="1038" spans="2:3" ht="15">
      <c r="B1038" s="108" t="s">
        <v>2661</v>
      </c>
      <c r="C1038" s="148">
        <v>231077433.56</v>
      </c>
    </row>
    <row r="1039" spans="2:3" ht="15">
      <c r="B1039" s="108" t="s">
        <v>2662</v>
      </c>
      <c r="C1039" s="148">
        <v>435369606.39999998</v>
      </c>
    </row>
    <row r="1040" spans="2:3" ht="15">
      <c r="B1040" s="108" t="s">
        <v>2663</v>
      </c>
      <c r="C1040" s="148">
        <v>423825168.60000002</v>
      </c>
    </row>
    <row r="1041" spans="2:3" ht="15">
      <c r="B1041" s="108" t="s">
        <v>2664</v>
      </c>
      <c r="C1041" s="148">
        <v>52669237.5</v>
      </c>
    </row>
    <row r="1042" spans="2:3" ht="15">
      <c r="B1042" s="108" t="s">
        <v>2665</v>
      </c>
      <c r="C1042" s="148">
        <v>170535722.07999998</v>
      </c>
    </row>
    <row r="1043" spans="2:3" ht="15">
      <c r="B1043" s="108" t="s">
        <v>2666</v>
      </c>
      <c r="C1043" s="148">
        <v>89295850</v>
      </c>
    </row>
    <row r="1044" spans="2:3" ht="15">
      <c r="B1044" s="108" t="s">
        <v>2667</v>
      </c>
      <c r="C1044" s="148">
        <v>263328076.55000001</v>
      </c>
    </row>
    <row r="1045" spans="2:3" ht="15">
      <c r="B1045" s="108" t="s">
        <v>2668</v>
      </c>
      <c r="C1045" s="148">
        <v>571370574.87</v>
      </c>
    </row>
    <row r="1046" spans="2:3" ht="15">
      <c r="B1046" s="108" t="s">
        <v>2669</v>
      </c>
      <c r="C1046" s="148">
        <v>297324336.02999997</v>
      </c>
    </row>
    <row r="1047" spans="2:3" ht="15">
      <c r="B1047" s="108" t="s">
        <v>2670</v>
      </c>
      <c r="C1047" s="148">
        <v>2367601117.7600002</v>
      </c>
    </row>
    <row r="1048" spans="2:3" ht="15">
      <c r="B1048" s="108" t="s">
        <v>2671</v>
      </c>
      <c r="C1048" s="148">
        <v>154706951.89999998</v>
      </c>
    </row>
    <row r="1049" spans="2:3" ht="15">
      <c r="B1049" s="108" t="s">
        <v>2672</v>
      </c>
      <c r="C1049" s="148">
        <v>154211814.52000001</v>
      </c>
    </row>
    <row r="1050" spans="2:3" ht="15">
      <c r="B1050" s="108" t="s">
        <v>2673</v>
      </c>
      <c r="C1050" s="148">
        <v>1019334368.1300001</v>
      </c>
    </row>
    <row r="1051" spans="2:3" ht="15">
      <c r="B1051" s="108" t="s">
        <v>2674</v>
      </c>
      <c r="C1051" s="148">
        <v>1180201240.2</v>
      </c>
    </row>
    <row r="1052" spans="2:3" ht="15">
      <c r="B1052" s="108" t="s">
        <v>2675</v>
      </c>
      <c r="C1052" s="148">
        <v>144626750.79999998</v>
      </c>
    </row>
    <row r="1053" spans="2:3" ht="15">
      <c r="B1053" s="108" t="s">
        <v>2676</v>
      </c>
      <c r="C1053" s="148">
        <v>457260543.10999995</v>
      </c>
    </row>
    <row r="1054" spans="2:3" ht="15">
      <c r="B1054" s="108" t="s">
        <v>2677</v>
      </c>
      <c r="C1054" s="148">
        <v>477439601.90000004</v>
      </c>
    </row>
    <row r="1055" spans="2:3" ht="15">
      <c r="B1055" s="108" t="s">
        <v>2678</v>
      </c>
      <c r="C1055" s="148">
        <v>175076928.50999999</v>
      </c>
    </row>
    <row r="1056" spans="2:3" ht="15">
      <c r="B1056" s="108" t="s">
        <v>2679</v>
      </c>
      <c r="C1056" s="148">
        <v>194761397.70000002</v>
      </c>
    </row>
    <row r="1057" spans="2:3" ht="15">
      <c r="B1057" s="108" t="s">
        <v>2680</v>
      </c>
      <c r="C1057" s="148">
        <v>1170090955</v>
      </c>
    </row>
    <row r="1058" spans="2:3" ht="15">
      <c r="B1058" s="108" t="s">
        <v>2681</v>
      </c>
      <c r="C1058" s="148">
        <v>1270778532.96</v>
      </c>
    </row>
    <row r="1059" spans="2:3" ht="15">
      <c r="B1059" s="108" t="s">
        <v>2682</v>
      </c>
      <c r="C1059" s="148">
        <v>500654616.62</v>
      </c>
    </row>
    <row r="1060" spans="2:3" ht="15">
      <c r="B1060" s="108" t="s">
        <v>2683</v>
      </c>
      <c r="C1060" s="148">
        <v>520209090</v>
      </c>
    </row>
    <row r="1061" spans="2:3" ht="15">
      <c r="B1061" s="108" t="s">
        <v>2684</v>
      </c>
      <c r="C1061" s="148">
        <v>801806890.96000004</v>
      </c>
    </row>
    <row r="1062" spans="2:3" ht="15">
      <c r="B1062" s="108" t="s">
        <v>2685</v>
      </c>
      <c r="C1062" s="148">
        <v>140268950.80000001</v>
      </c>
    </row>
    <row r="1063" spans="2:3" ht="15">
      <c r="B1063" s="108" t="s">
        <v>2686</v>
      </c>
      <c r="C1063" s="148">
        <v>426632539.99000001</v>
      </c>
    </row>
    <row r="1064" spans="2:3" ht="15">
      <c r="B1064" s="108" t="s">
        <v>2687</v>
      </c>
      <c r="C1064" s="148">
        <v>85855387.659999996</v>
      </c>
    </row>
    <row r="1065" spans="2:3" ht="15">
      <c r="B1065" s="108" t="s">
        <v>2688</v>
      </c>
      <c r="C1065" s="148">
        <v>754522156.47000003</v>
      </c>
    </row>
    <row r="1066" spans="2:3" ht="15">
      <c r="B1066" s="108" t="s">
        <v>2689</v>
      </c>
      <c r="C1066" s="148">
        <v>49427437.579999998</v>
      </c>
    </row>
    <row r="1067" spans="2:3" ht="15">
      <c r="B1067" s="108" t="s">
        <v>2690</v>
      </c>
      <c r="C1067" s="148">
        <v>489370217.18000001</v>
      </c>
    </row>
    <row r="1068" spans="2:3" ht="15">
      <c r="B1068" s="108" t="s">
        <v>2691</v>
      </c>
      <c r="C1068" s="148">
        <v>494334912.35000002</v>
      </c>
    </row>
    <row r="1069" spans="2:3" ht="15">
      <c r="B1069" s="108" t="s">
        <v>2692</v>
      </c>
      <c r="C1069" s="148">
        <v>1505717635.73</v>
      </c>
    </row>
    <row r="1070" spans="2:3" ht="15">
      <c r="B1070" s="108" t="s">
        <v>2693</v>
      </c>
      <c r="C1070" s="148">
        <v>305176238.08000004</v>
      </c>
    </row>
    <row r="1071" spans="2:3" ht="15">
      <c r="B1071" s="108" t="s">
        <v>2694</v>
      </c>
      <c r="C1071" s="148">
        <v>783569994.02999997</v>
      </c>
    </row>
    <row r="1072" spans="2:3" ht="15">
      <c r="B1072" s="108" t="s">
        <v>2695</v>
      </c>
      <c r="C1072" s="148">
        <v>327831120.36000001</v>
      </c>
    </row>
    <row r="1073" spans="2:3" ht="15">
      <c r="B1073" s="108" t="s">
        <v>2696</v>
      </c>
      <c r="C1073" s="148">
        <v>113029780.63999999</v>
      </c>
    </row>
    <row r="1074" spans="2:3" ht="15">
      <c r="B1074" s="108" t="s">
        <v>2697</v>
      </c>
      <c r="C1074" s="148">
        <v>2038846269.77</v>
      </c>
    </row>
    <row r="1075" spans="2:3" ht="15">
      <c r="B1075" s="108" t="s">
        <v>2698</v>
      </c>
      <c r="C1075" s="148">
        <v>552081125</v>
      </c>
    </row>
    <row r="1076" spans="2:3" ht="15">
      <c r="B1076" s="108" t="s">
        <v>2699</v>
      </c>
      <c r="C1076" s="148">
        <v>194142056.67000002</v>
      </c>
    </row>
    <row r="1077" spans="2:3" ht="15">
      <c r="B1077" s="108" t="s">
        <v>2700</v>
      </c>
      <c r="C1077" s="148">
        <v>622436712.4000001</v>
      </c>
    </row>
    <row r="1078" spans="2:3" ht="15">
      <c r="B1078" s="108" t="s">
        <v>2701</v>
      </c>
      <c r="C1078" s="148">
        <v>969680976.60000002</v>
      </c>
    </row>
    <row r="1079" spans="2:3" ht="15">
      <c r="B1079" s="108" t="s">
        <v>2702</v>
      </c>
      <c r="C1079" s="148">
        <v>388777429.24000001</v>
      </c>
    </row>
    <row r="1080" spans="2:3" ht="15">
      <c r="B1080" s="108" t="s">
        <v>2703</v>
      </c>
      <c r="C1080" s="148">
        <v>281916376.38</v>
      </c>
    </row>
    <row r="1081" spans="2:3" ht="15">
      <c r="B1081" s="108" t="s">
        <v>2704</v>
      </c>
      <c r="C1081" s="148">
        <v>163415647.81</v>
      </c>
    </row>
    <row r="1082" spans="2:3" ht="15">
      <c r="B1082" s="108" t="s">
        <v>2705</v>
      </c>
      <c r="C1082" s="148">
        <v>108452407.73999999</v>
      </c>
    </row>
    <row r="1083" spans="2:3" ht="15">
      <c r="B1083" s="108" t="s">
        <v>2706</v>
      </c>
      <c r="C1083" s="148">
        <v>10271250</v>
      </c>
    </row>
    <row r="1084" spans="2:3" ht="15">
      <c r="B1084" s="108" t="s">
        <v>2707</v>
      </c>
      <c r="C1084" s="148">
        <v>9688477.7699999996</v>
      </c>
    </row>
    <row r="1085" spans="2:3" ht="15">
      <c r="B1085" s="108" t="s">
        <v>2708</v>
      </c>
      <c r="C1085" s="148">
        <v>73751203.200000003</v>
      </c>
    </row>
    <row r="1086" spans="2:3" ht="15">
      <c r="B1086" s="108" t="s">
        <v>2709</v>
      </c>
      <c r="C1086" s="148">
        <v>102446883.03999999</v>
      </c>
    </row>
    <row r="1087" spans="2:3" ht="15">
      <c r="B1087" s="108" t="s">
        <v>2710</v>
      </c>
      <c r="C1087" s="148">
        <v>363342673.08000004</v>
      </c>
    </row>
    <row r="1088" spans="2:3" ht="15">
      <c r="B1088" s="108" t="s">
        <v>2711</v>
      </c>
      <c r="C1088" s="148">
        <v>562011639.30000007</v>
      </c>
    </row>
    <row r="1089" spans="2:3" ht="15">
      <c r="B1089" s="108" t="s">
        <v>2712</v>
      </c>
      <c r="C1089" s="148">
        <v>335907554</v>
      </c>
    </row>
    <row r="1090" spans="2:3" ht="15">
      <c r="B1090" s="108" t="s">
        <v>2713</v>
      </c>
      <c r="C1090" s="148">
        <v>442527965.86000001</v>
      </c>
    </row>
    <row r="1091" spans="2:3" ht="15">
      <c r="B1091" s="108" t="s">
        <v>2714</v>
      </c>
      <c r="C1091" s="148">
        <v>233522848.25000003</v>
      </c>
    </row>
    <row r="1092" spans="2:3" ht="15">
      <c r="B1092" s="108" t="s">
        <v>2715</v>
      </c>
      <c r="C1092" s="148">
        <v>87110081.399999991</v>
      </c>
    </row>
    <row r="1093" spans="2:3" ht="15">
      <c r="B1093" s="108" t="s">
        <v>2716</v>
      </c>
      <c r="C1093" s="148">
        <v>747010549.50999999</v>
      </c>
    </row>
    <row r="1094" spans="2:3" ht="15">
      <c r="B1094" s="108" t="s">
        <v>2717</v>
      </c>
      <c r="C1094" s="148">
        <v>289882416</v>
      </c>
    </row>
    <row r="1095" spans="2:3" ht="15">
      <c r="B1095" s="108" t="s">
        <v>2718</v>
      </c>
      <c r="C1095" s="148">
        <v>1464400</v>
      </c>
    </row>
    <row r="1096" spans="2:3" ht="15">
      <c r="B1096" s="108" t="s">
        <v>2719</v>
      </c>
      <c r="C1096" s="148">
        <v>162792385.56</v>
      </c>
    </row>
    <row r="1097" spans="2:3" ht="15">
      <c r="B1097" s="108" t="s">
        <v>2720</v>
      </c>
      <c r="C1097" s="148">
        <v>554830409.83999991</v>
      </c>
    </row>
    <row r="1098" spans="2:3" ht="15">
      <c r="B1098" s="108" t="s">
        <v>2721</v>
      </c>
      <c r="C1098" s="148">
        <v>380635970.26999998</v>
      </c>
    </row>
    <row r="1099" spans="2:3" ht="15">
      <c r="B1099" s="108" t="s">
        <v>2722</v>
      </c>
      <c r="C1099" s="148">
        <v>265431875.30000001</v>
      </c>
    </row>
    <row r="1100" spans="2:3" ht="15">
      <c r="B1100" s="108" t="s">
        <v>2723</v>
      </c>
      <c r="C1100" s="148">
        <v>11546937.449999999</v>
      </c>
    </row>
    <row r="1101" spans="2:3" ht="15">
      <c r="B1101" s="108" t="s">
        <v>2724</v>
      </c>
      <c r="C1101" s="148">
        <v>287547836.49000001</v>
      </c>
    </row>
    <row r="1102" spans="2:3" ht="15">
      <c r="B1102" s="108" t="s">
        <v>2725</v>
      </c>
      <c r="C1102" s="148">
        <v>1737405699.6300001</v>
      </c>
    </row>
    <row r="1103" spans="2:3" ht="15">
      <c r="B1103" s="108" t="s">
        <v>2726</v>
      </c>
      <c r="C1103" s="148">
        <v>44785394.460000001</v>
      </c>
    </row>
    <row r="1104" spans="2:3" ht="15">
      <c r="B1104" s="108" t="s">
        <v>2727</v>
      </c>
      <c r="C1104" s="148">
        <v>1892366156.9399996</v>
      </c>
    </row>
    <row r="1105" spans="2:3" ht="15">
      <c r="B1105" s="108" t="s">
        <v>2728</v>
      </c>
      <c r="C1105" s="148">
        <v>392821502.57999998</v>
      </c>
    </row>
    <row r="1106" spans="2:3" ht="15">
      <c r="B1106" s="108" t="s">
        <v>2729</v>
      </c>
      <c r="C1106" s="148">
        <v>321875545.80000001</v>
      </c>
    </row>
    <row r="1107" spans="2:3" ht="15">
      <c r="B1107" s="108" t="s">
        <v>2730</v>
      </c>
      <c r="C1107" s="148">
        <v>1388041516.3600001</v>
      </c>
    </row>
    <row r="1108" spans="2:3" ht="15">
      <c r="B1108" s="108" t="s">
        <v>2731</v>
      </c>
      <c r="C1108" s="148">
        <v>20472663.829999998</v>
      </c>
    </row>
    <row r="1109" spans="2:3" ht="15">
      <c r="B1109" s="108" t="s">
        <v>2732</v>
      </c>
      <c r="C1109" s="148">
        <v>100974306.60000001</v>
      </c>
    </row>
    <row r="1110" spans="2:3" ht="15">
      <c r="B1110" s="108" t="s">
        <v>2733</v>
      </c>
      <c r="C1110" s="148">
        <v>224251559.10000002</v>
      </c>
    </row>
    <row r="1111" spans="2:3" ht="15">
      <c r="B1111" s="108" t="s">
        <v>2734</v>
      </c>
      <c r="C1111" s="148">
        <v>1129063559.3499999</v>
      </c>
    </row>
    <row r="1112" spans="2:3" ht="15">
      <c r="B1112" s="108" t="s">
        <v>2735</v>
      </c>
      <c r="C1112" s="148">
        <v>295309649.75</v>
      </c>
    </row>
    <row r="1113" spans="2:3" ht="15">
      <c r="B1113" s="108" t="s">
        <v>2736</v>
      </c>
      <c r="C1113" s="148">
        <v>236500709.59999999</v>
      </c>
    </row>
    <row r="1114" spans="2:3" ht="15">
      <c r="B1114" s="108" t="s">
        <v>2737</v>
      </c>
      <c r="C1114" s="148">
        <v>399023262.31</v>
      </c>
    </row>
    <row r="1115" spans="2:3" ht="15">
      <c r="B1115" s="108" t="s">
        <v>2738</v>
      </c>
      <c r="C1115" s="148">
        <v>403711547.39999998</v>
      </c>
    </row>
    <row r="1116" spans="2:3" ht="15">
      <c r="B1116" s="108" t="s">
        <v>2739</v>
      </c>
      <c r="C1116" s="148">
        <v>37812830.399999999</v>
      </c>
    </row>
    <row r="1117" spans="2:3" ht="15">
      <c r="B1117" s="108" t="s">
        <v>2740</v>
      </c>
      <c r="C1117" s="148">
        <v>152061390.40000001</v>
      </c>
    </row>
    <row r="1118" spans="2:3" ht="15">
      <c r="B1118" s="108" t="s">
        <v>2741</v>
      </c>
      <c r="C1118" s="148">
        <v>140462728.79999998</v>
      </c>
    </row>
    <row r="1119" spans="2:3" ht="15">
      <c r="B1119" s="108" t="s">
        <v>2742</v>
      </c>
      <c r="C1119" s="148">
        <v>71175571.140000001</v>
      </c>
    </row>
    <row r="1120" spans="2:3" ht="15">
      <c r="B1120" s="108" t="s">
        <v>2743</v>
      </c>
      <c r="C1120" s="148">
        <v>385696991.19999999</v>
      </c>
    </row>
    <row r="1121" spans="2:3" ht="15">
      <c r="B1121" s="108" t="s">
        <v>2744</v>
      </c>
      <c r="C1121" s="148">
        <v>56529658.799999997</v>
      </c>
    </row>
    <row r="1122" spans="2:3" ht="15">
      <c r="B1122" s="108" t="s">
        <v>2745</v>
      </c>
      <c r="C1122" s="148">
        <v>28151121</v>
      </c>
    </row>
    <row r="1123" spans="2:3" ht="15">
      <c r="B1123" s="108" t="s">
        <v>2746</v>
      </c>
      <c r="C1123" s="148">
        <v>9910065.120000001</v>
      </c>
    </row>
    <row r="1124" spans="2:3" ht="15">
      <c r="B1124" s="108" t="s">
        <v>2747</v>
      </c>
      <c r="C1124" s="148">
        <v>98015409.719999999</v>
      </c>
    </row>
    <row r="1125" spans="2:3" ht="15">
      <c r="B1125" s="108" t="s">
        <v>2748</v>
      </c>
      <c r="C1125" s="148">
        <v>113213473.34999999</v>
      </c>
    </row>
    <row r="1126" spans="2:3" ht="15">
      <c r="B1126" s="108" t="s">
        <v>2749</v>
      </c>
      <c r="C1126" s="148">
        <v>570846175.25999999</v>
      </c>
    </row>
    <row r="1127" spans="2:3" ht="15">
      <c r="B1127" s="108" t="s">
        <v>2750</v>
      </c>
      <c r="C1127" s="148">
        <v>431890033.20000005</v>
      </c>
    </row>
    <row r="1128" spans="2:3" ht="15">
      <c r="B1128" s="108" t="s">
        <v>2751</v>
      </c>
      <c r="C1128" s="148">
        <v>72815260.560000002</v>
      </c>
    </row>
    <row r="1129" spans="2:3" ht="15">
      <c r="B1129" s="108" t="s">
        <v>2752</v>
      </c>
      <c r="C1129" s="148">
        <v>129970817.98999999</v>
      </c>
    </row>
    <row r="1130" spans="2:3" ht="15">
      <c r="B1130" s="108" t="s">
        <v>2753</v>
      </c>
      <c r="C1130" s="148">
        <v>172288485.91000003</v>
      </c>
    </row>
    <row r="1131" spans="2:3" ht="15">
      <c r="B1131" s="108" t="s">
        <v>2754</v>
      </c>
      <c r="C1131" s="148">
        <v>258308157.59999999</v>
      </c>
    </row>
    <row r="1132" spans="2:3" ht="15">
      <c r="B1132" s="108" t="s">
        <v>2755</v>
      </c>
      <c r="C1132" s="148">
        <v>22847999.800000001</v>
      </c>
    </row>
    <row r="1133" spans="2:3" ht="15">
      <c r="B1133" s="108" t="s">
        <v>2756</v>
      </c>
      <c r="C1133" s="148">
        <v>705000</v>
      </c>
    </row>
    <row r="1134" spans="2:3" ht="15">
      <c r="B1134" s="108" t="s">
        <v>2757</v>
      </c>
      <c r="C1134" s="148">
        <v>341034196.30000001</v>
      </c>
    </row>
    <row r="1135" spans="2:3" ht="15">
      <c r="B1135" s="108" t="s">
        <v>2758</v>
      </c>
      <c r="C1135" s="148">
        <v>35243275.799999997</v>
      </c>
    </row>
    <row r="1136" spans="2:3" ht="15">
      <c r="B1136" s="108" t="s">
        <v>2759</v>
      </c>
      <c r="C1136" s="148">
        <v>159143724.44</v>
      </c>
    </row>
    <row r="1137" spans="2:3" ht="15">
      <c r="B1137" s="108" t="s">
        <v>2760</v>
      </c>
      <c r="C1137" s="148">
        <v>43974062.379999995</v>
      </c>
    </row>
    <row r="1138" spans="2:3" ht="15">
      <c r="B1138" s="108" t="s">
        <v>2761</v>
      </c>
      <c r="C1138" s="148">
        <v>100214181.59999999</v>
      </c>
    </row>
    <row r="1139" spans="2:3" ht="15">
      <c r="B1139" s="108" t="s">
        <v>2762</v>
      </c>
      <c r="C1139" s="148">
        <v>56929861.020000003</v>
      </c>
    </row>
    <row r="1140" spans="2:3" ht="15">
      <c r="B1140" s="108" t="s">
        <v>2763</v>
      </c>
      <c r="C1140" s="148">
        <v>10288497.5</v>
      </c>
    </row>
    <row r="1141" spans="2:3" ht="15">
      <c r="B1141" s="108" t="s">
        <v>2764</v>
      </c>
      <c r="C1141" s="148">
        <v>43763720.32</v>
      </c>
    </row>
    <row r="1142" spans="2:3" ht="15">
      <c r="B1142" s="108" t="s">
        <v>2765</v>
      </c>
      <c r="C1142" s="148">
        <v>54685556.200000003</v>
      </c>
    </row>
    <row r="1143" spans="2:3" ht="15">
      <c r="B1143" s="108" t="s">
        <v>2766</v>
      </c>
      <c r="C1143" s="148">
        <v>332731077.80000001</v>
      </c>
    </row>
    <row r="1144" spans="2:3" ht="15">
      <c r="B1144" s="108" t="s">
        <v>2767</v>
      </c>
      <c r="C1144" s="148">
        <v>64101521.25</v>
      </c>
    </row>
    <row r="1145" spans="2:3" ht="15">
      <c r="B1145" s="108" t="s">
        <v>2768</v>
      </c>
      <c r="C1145" s="148">
        <v>214168030.65000001</v>
      </c>
    </row>
    <row r="1146" spans="2:3" ht="15">
      <c r="B1146" s="108" t="s">
        <v>2769</v>
      </c>
      <c r="C1146" s="148">
        <v>60237546.660000004</v>
      </c>
    </row>
    <row r="1147" spans="2:3" ht="15">
      <c r="B1147" s="108" t="s">
        <v>2770</v>
      </c>
      <c r="C1147" s="148">
        <v>345422921.17000002</v>
      </c>
    </row>
    <row r="1148" spans="2:3" ht="15">
      <c r="B1148" s="108" t="s">
        <v>2771</v>
      </c>
      <c r="C1148" s="148">
        <v>22715219.939999998</v>
      </c>
    </row>
    <row r="1149" spans="2:3" ht="15">
      <c r="B1149" s="108" t="s">
        <v>2772</v>
      </c>
      <c r="C1149" s="148">
        <v>36225428.099999994</v>
      </c>
    </row>
    <row r="1150" spans="2:3" ht="15">
      <c r="B1150" s="108" t="s">
        <v>2773</v>
      </c>
      <c r="C1150" s="148">
        <v>228508430.54000002</v>
      </c>
    </row>
    <row r="1151" spans="2:3" ht="15">
      <c r="B1151" s="108" t="s">
        <v>2774</v>
      </c>
      <c r="C1151" s="148">
        <v>41941977.560000002</v>
      </c>
    </row>
    <row r="1152" spans="2:3" ht="15">
      <c r="B1152" s="108" t="s">
        <v>2775</v>
      </c>
      <c r="C1152" s="148">
        <v>2496970</v>
      </c>
    </row>
    <row r="1153" spans="2:3" ht="15">
      <c r="B1153" s="108" t="s">
        <v>2776</v>
      </c>
      <c r="C1153" s="148">
        <v>18476080</v>
      </c>
    </row>
    <row r="1154" spans="2:3" ht="15">
      <c r="B1154" s="108" t="s">
        <v>2777</v>
      </c>
      <c r="C1154" s="148">
        <v>74355080.850000009</v>
      </c>
    </row>
    <row r="1155" spans="2:3" ht="15">
      <c r="B1155" s="108" t="s">
        <v>2778</v>
      </c>
      <c r="C1155" s="148">
        <v>5392400</v>
      </c>
    </row>
    <row r="1156" spans="2:3" ht="15">
      <c r="B1156" s="108" t="s">
        <v>2779</v>
      </c>
      <c r="C1156" s="148">
        <v>114888798.95999999</v>
      </c>
    </row>
    <row r="1157" spans="2:3" ht="15">
      <c r="B1157" s="108" t="s">
        <v>2780</v>
      </c>
      <c r="C1157" s="148">
        <v>22695539.440000001</v>
      </c>
    </row>
    <row r="1158" spans="2:3" ht="15">
      <c r="B1158" s="108" t="s">
        <v>2781</v>
      </c>
      <c r="C1158" s="148">
        <v>559738632.5</v>
      </c>
    </row>
    <row r="1159" spans="2:3" ht="15">
      <c r="B1159" s="108" t="s">
        <v>2782</v>
      </c>
      <c r="C1159" s="148">
        <v>1012160</v>
      </c>
    </row>
    <row r="1160" spans="2:3" ht="15">
      <c r="B1160" s="108" t="s">
        <v>2783</v>
      </c>
      <c r="C1160" s="148">
        <v>5643450.9000000004</v>
      </c>
    </row>
    <row r="1161" spans="2:3" ht="15">
      <c r="B1161" s="108" t="s">
        <v>2784</v>
      </c>
      <c r="C1161" s="148">
        <v>180632750.38999999</v>
      </c>
    </row>
    <row r="1162" spans="2:3" ht="15">
      <c r="B1162" s="108" t="s">
        <v>2785</v>
      </c>
      <c r="C1162" s="148">
        <v>19727862.41</v>
      </c>
    </row>
    <row r="1163" spans="2:3" ht="15">
      <c r="B1163" s="108" t="s">
        <v>2786</v>
      </c>
      <c r="C1163" s="148">
        <v>66746830.679999992</v>
      </c>
    </row>
    <row r="1164" spans="2:3" ht="15">
      <c r="B1164" s="108" t="s">
        <v>2787</v>
      </c>
      <c r="C1164" s="148">
        <v>4626120</v>
      </c>
    </row>
    <row r="1165" spans="2:3" ht="15">
      <c r="B1165" s="108" t="s">
        <v>2788</v>
      </c>
      <c r="C1165" s="148">
        <v>150726022.36000001</v>
      </c>
    </row>
    <row r="1166" spans="2:3" ht="15">
      <c r="B1166" s="108" t="s">
        <v>2789</v>
      </c>
      <c r="C1166" s="148">
        <v>31345580</v>
      </c>
    </row>
    <row r="1167" spans="2:3" ht="15">
      <c r="B1167" s="108" t="s">
        <v>2790</v>
      </c>
      <c r="C1167" s="148">
        <v>2910112.43</v>
      </c>
    </row>
    <row r="1168" spans="2:3" ht="15">
      <c r="B1168" s="108" t="s">
        <v>2791</v>
      </c>
      <c r="C1168" s="148">
        <v>56092924.899999999</v>
      </c>
    </row>
    <row r="1169" spans="2:3" ht="15">
      <c r="B1169" s="108" t="s">
        <v>2792</v>
      </c>
      <c r="C1169" s="148">
        <v>39078610.019999996</v>
      </c>
    </row>
    <row r="1170" spans="2:3" ht="15">
      <c r="B1170" s="108" t="s">
        <v>2793</v>
      </c>
      <c r="C1170" s="148">
        <v>129641050.13</v>
      </c>
    </row>
    <row r="1171" spans="2:3" ht="15">
      <c r="B1171" s="108" t="s">
        <v>2794</v>
      </c>
      <c r="C1171" s="148">
        <v>131942722.52</v>
      </c>
    </row>
    <row r="1172" spans="2:3" ht="15">
      <c r="B1172" s="108" t="s">
        <v>2795</v>
      </c>
      <c r="C1172" s="148">
        <v>37737450.510000005</v>
      </c>
    </row>
    <row r="1173" spans="2:3" ht="15">
      <c r="B1173" s="108" t="s">
        <v>2796</v>
      </c>
      <c r="C1173" s="148">
        <v>25453575.5</v>
      </c>
    </row>
    <row r="1174" spans="2:3" ht="15">
      <c r="B1174" s="108" t="s">
        <v>2797</v>
      </c>
      <c r="C1174" s="148">
        <v>42888961.259999998</v>
      </c>
    </row>
    <row r="1175" spans="2:3" ht="15">
      <c r="B1175" s="108" t="s">
        <v>2798</v>
      </c>
      <c r="C1175" s="148">
        <v>147374353.28999999</v>
      </c>
    </row>
    <row r="1176" spans="2:3" ht="15">
      <c r="B1176" s="108" t="s">
        <v>2799</v>
      </c>
      <c r="C1176" s="148">
        <v>299547476.88</v>
      </c>
    </row>
    <row r="1177" spans="2:3" ht="15">
      <c r="B1177" s="108" t="s">
        <v>2800</v>
      </c>
      <c r="C1177" s="148">
        <v>30370590.039999999</v>
      </c>
    </row>
    <row r="1178" spans="2:3" ht="15">
      <c r="B1178" s="108" t="s">
        <v>2801</v>
      </c>
      <c r="C1178" s="148">
        <v>249511019</v>
      </c>
    </row>
    <row r="1179" spans="2:3" ht="15">
      <c r="B1179" s="108" t="s">
        <v>2802</v>
      </c>
      <c r="C1179" s="148">
        <v>71784678.569999993</v>
      </c>
    </row>
    <row r="1180" spans="2:3" ht="15">
      <c r="B1180" s="108" t="s">
        <v>2803</v>
      </c>
      <c r="C1180" s="148">
        <v>860134394.82999992</v>
      </c>
    </row>
    <row r="1181" spans="2:3" ht="15">
      <c r="B1181" s="108" t="s">
        <v>2804</v>
      </c>
      <c r="C1181" s="148">
        <v>166918087.58000001</v>
      </c>
    </row>
    <row r="1182" spans="2:3" ht="15">
      <c r="B1182" s="108" t="s">
        <v>2805</v>
      </c>
      <c r="C1182" s="148">
        <v>36759871.079999998</v>
      </c>
    </row>
    <row r="1183" spans="2:3" ht="15">
      <c r="B1183" s="108" t="s">
        <v>2806</v>
      </c>
      <c r="C1183" s="148">
        <v>87341660.560000002</v>
      </c>
    </row>
    <row r="1184" spans="2:3" ht="15">
      <c r="B1184" s="108" t="s">
        <v>2807</v>
      </c>
      <c r="C1184" s="148">
        <v>14120614.99</v>
      </c>
    </row>
    <row r="1185" spans="2:3" ht="15">
      <c r="B1185" s="108" t="s">
        <v>2808</v>
      </c>
      <c r="C1185" s="148">
        <v>223663515.52000004</v>
      </c>
    </row>
    <row r="1186" spans="2:3" ht="15">
      <c r="B1186" s="108" t="s">
        <v>2809</v>
      </c>
      <c r="C1186" s="148">
        <v>5023245.1500000004</v>
      </c>
    </row>
    <row r="1187" spans="2:3" ht="15">
      <c r="B1187" s="108" t="s">
        <v>2810</v>
      </c>
      <c r="C1187" s="148">
        <v>67380661.680000007</v>
      </c>
    </row>
    <row r="1188" spans="2:3" ht="15">
      <c r="B1188" s="108" t="s">
        <v>2811</v>
      </c>
      <c r="C1188" s="148">
        <v>208493433.73000002</v>
      </c>
    </row>
    <row r="1189" spans="2:3" ht="15">
      <c r="B1189" s="108" t="s">
        <v>2812</v>
      </c>
      <c r="C1189" s="148">
        <v>38343387.090000004</v>
      </c>
    </row>
    <row r="1190" spans="2:3" ht="15">
      <c r="B1190" s="108" t="s">
        <v>2813</v>
      </c>
      <c r="C1190" s="148">
        <v>84527099.000000015</v>
      </c>
    </row>
    <row r="1191" spans="2:3" ht="15">
      <c r="B1191" s="108" t="s">
        <v>2814</v>
      </c>
      <c r="C1191" s="148">
        <v>5926525.2000000002</v>
      </c>
    </row>
    <row r="1192" spans="2:3" ht="15">
      <c r="B1192" s="108" t="s">
        <v>2815</v>
      </c>
      <c r="C1192" s="148">
        <v>186459359.43000001</v>
      </c>
    </row>
    <row r="1193" spans="2:3" ht="15">
      <c r="B1193" s="108" t="s">
        <v>2816</v>
      </c>
      <c r="C1193" s="148">
        <v>45390510.469999999</v>
      </c>
    </row>
    <row r="1194" spans="2:3" ht="15">
      <c r="B1194" s="108" t="s">
        <v>2817</v>
      </c>
      <c r="C1194" s="148">
        <v>339317897.5</v>
      </c>
    </row>
    <row r="1195" spans="2:3" ht="15">
      <c r="B1195" s="108" t="s">
        <v>2818</v>
      </c>
      <c r="C1195" s="148">
        <v>27007869.860000003</v>
      </c>
    </row>
    <row r="1196" spans="2:3" ht="15">
      <c r="B1196" s="108" t="s">
        <v>2819</v>
      </c>
      <c r="C1196" s="148">
        <v>7711065</v>
      </c>
    </row>
    <row r="1197" spans="2:3" ht="15">
      <c r="B1197" s="108" t="s">
        <v>2820</v>
      </c>
      <c r="C1197" s="148">
        <v>8324180</v>
      </c>
    </row>
    <row r="1198" spans="2:3" ht="15">
      <c r="B1198" s="108" t="s">
        <v>2821</v>
      </c>
      <c r="C1198" s="148">
        <v>1712375</v>
      </c>
    </row>
    <row r="1199" spans="2:3" ht="15">
      <c r="B1199" s="108" t="s">
        <v>2822</v>
      </c>
      <c r="C1199" s="148">
        <v>2886812.5</v>
      </c>
    </row>
    <row r="1200" spans="2:3" ht="15">
      <c r="B1200" s="108" t="s">
        <v>2823</v>
      </c>
      <c r="C1200" s="148">
        <v>73231000.549999997</v>
      </c>
    </row>
    <row r="1201" spans="2:3" ht="15">
      <c r="B1201" s="108" t="s">
        <v>2824</v>
      </c>
      <c r="C1201" s="148">
        <v>21351350.399999999</v>
      </c>
    </row>
    <row r="1202" spans="2:3" ht="15">
      <c r="B1202" s="108" t="s">
        <v>2825</v>
      </c>
      <c r="C1202" s="148">
        <v>8942279.4600000009</v>
      </c>
    </row>
    <row r="1203" spans="2:3" ht="15">
      <c r="B1203" s="108" t="s">
        <v>2826</v>
      </c>
      <c r="C1203" s="148">
        <v>73142685.909999996</v>
      </c>
    </row>
    <row r="1204" spans="2:3" ht="15">
      <c r="B1204" s="108" t="s">
        <v>2827</v>
      </c>
      <c r="C1204" s="148">
        <v>5917440</v>
      </c>
    </row>
    <row r="1205" spans="2:3" ht="15">
      <c r="B1205" s="108" t="s">
        <v>2828</v>
      </c>
      <c r="C1205" s="148">
        <v>38887459.920000002</v>
      </c>
    </row>
    <row r="1206" spans="2:3" ht="15">
      <c r="B1206" s="108" t="s">
        <v>2829</v>
      </c>
      <c r="C1206" s="148">
        <v>43337249.879999995</v>
      </c>
    </row>
    <row r="1207" spans="2:3" ht="15">
      <c r="B1207" s="108" t="s">
        <v>2830</v>
      </c>
      <c r="C1207" s="148">
        <v>35928055.939999998</v>
      </c>
    </row>
    <row r="1208" spans="2:3" ht="15">
      <c r="B1208" s="108" t="s">
        <v>2831</v>
      </c>
      <c r="C1208" s="148">
        <v>10446485</v>
      </c>
    </row>
    <row r="1209" spans="2:3" ht="15">
      <c r="B1209" s="108" t="s">
        <v>2832</v>
      </c>
      <c r="C1209" s="148">
        <v>113018533.03999999</v>
      </c>
    </row>
    <row r="1210" spans="2:3" ht="15">
      <c r="B1210" s="108" t="s">
        <v>2833</v>
      </c>
      <c r="C1210" s="148">
        <v>149556411.25</v>
      </c>
    </row>
    <row r="1211" spans="2:3" ht="15">
      <c r="B1211" s="108" t="s">
        <v>2834</v>
      </c>
      <c r="C1211" s="148">
        <v>50697771.239999995</v>
      </c>
    </row>
    <row r="1212" spans="2:3" ht="15">
      <c r="B1212" s="108" t="s">
        <v>2835</v>
      </c>
      <c r="C1212" s="148">
        <v>94708047</v>
      </c>
    </row>
    <row r="1213" spans="2:3" ht="15">
      <c r="B1213" s="108" t="s">
        <v>2836</v>
      </c>
      <c r="C1213" s="148">
        <v>90673211.200000003</v>
      </c>
    </row>
    <row r="1214" spans="2:3" ht="15">
      <c r="B1214" s="108" t="s">
        <v>2837</v>
      </c>
      <c r="C1214" s="148">
        <v>221730195.29999998</v>
      </c>
    </row>
    <row r="1215" spans="2:3" ht="15">
      <c r="B1215" s="108" t="s">
        <v>2838</v>
      </c>
      <c r="C1215" s="148">
        <v>5759800</v>
      </c>
    </row>
    <row r="1216" spans="2:3" ht="15">
      <c r="B1216" s="108" t="s">
        <v>2839</v>
      </c>
      <c r="C1216" s="148">
        <v>164333941.09999999</v>
      </c>
    </row>
    <row r="1217" spans="2:3" ht="15">
      <c r="B1217" s="108" t="s">
        <v>2840</v>
      </c>
      <c r="C1217" s="148">
        <v>686000</v>
      </c>
    </row>
    <row r="1218" spans="2:3" ht="15">
      <c r="B1218" s="108" t="s">
        <v>2841</v>
      </c>
      <c r="C1218" s="148">
        <v>94414998.010000005</v>
      </c>
    </row>
    <row r="1219" spans="2:3" ht="15">
      <c r="B1219" s="108" t="s">
        <v>2842</v>
      </c>
      <c r="C1219" s="148">
        <v>24347700.899999999</v>
      </c>
    </row>
    <row r="1220" spans="2:3" ht="15">
      <c r="B1220" s="108" t="s">
        <v>2843</v>
      </c>
      <c r="C1220" s="148">
        <v>2065150</v>
      </c>
    </row>
    <row r="1221" spans="2:3" ht="15">
      <c r="B1221" s="108" t="s">
        <v>2844</v>
      </c>
      <c r="C1221" s="148">
        <v>87312429.900000006</v>
      </c>
    </row>
    <row r="1222" spans="2:3" ht="15">
      <c r="B1222" s="108" t="s">
        <v>2845</v>
      </c>
      <c r="C1222" s="148">
        <v>120461389.06999999</v>
      </c>
    </row>
    <row r="1223" spans="2:3" ht="15">
      <c r="B1223" s="108" t="s">
        <v>2846</v>
      </c>
      <c r="C1223" s="148">
        <v>868307.5</v>
      </c>
    </row>
    <row r="1224" spans="2:3" ht="15">
      <c r="B1224" s="108" t="s">
        <v>2847</v>
      </c>
      <c r="C1224" s="148">
        <v>5108687.5</v>
      </c>
    </row>
    <row r="1225" spans="2:3" ht="15">
      <c r="B1225" s="108" t="s">
        <v>2848</v>
      </c>
      <c r="C1225" s="148">
        <v>120244295.09999999</v>
      </c>
    </row>
    <row r="1226" spans="2:3" ht="15">
      <c r="B1226" s="108" t="s">
        <v>2849</v>
      </c>
      <c r="C1226" s="148">
        <v>20853080.630000003</v>
      </c>
    </row>
    <row r="1227" spans="2:3" ht="15">
      <c r="B1227" s="108" t="s">
        <v>2850</v>
      </c>
      <c r="C1227" s="148">
        <v>719510</v>
      </c>
    </row>
    <row r="1228" spans="2:3" ht="15">
      <c r="B1228" s="108" t="s">
        <v>2851</v>
      </c>
      <c r="C1228" s="148">
        <v>16748970</v>
      </c>
    </row>
    <row r="1229" spans="2:3" ht="15">
      <c r="B1229" s="108" t="s">
        <v>2852</v>
      </c>
      <c r="C1229" s="148">
        <v>1211625</v>
      </c>
    </row>
    <row r="1230" spans="2:3" ht="15">
      <c r="B1230" s="108" t="s">
        <v>2853</v>
      </c>
      <c r="C1230" s="148">
        <v>14479871.16</v>
      </c>
    </row>
    <row r="1231" spans="2:3" ht="15">
      <c r="B1231" s="108" t="s">
        <v>2854</v>
      </c>
      <c r="C1231" s="148">
        <v>603000</v>
      </c>
    </row>
    <row r="1232" spans="2:3" ht="15">
      <c r="B1232" s="108" t="s">
        <v>2855</v>
      </c>
      <c r="C1232" s="148">
        <v>38830605.479999997</v>
      </c>
    </row>
    <row r="1233" spans="2:3" ht="15">
      <c r="B1233" s="108" t="s">
        <v>2856</v>
      </c>
      <c r="C1233" s="148">
        <v>4368900</v>
      </c>
    </row>
    <row r="1234" spans="2:3" ht="15">
      <c r="B1234" s="108" t="s">
        <v>2857</v>
      </c>
      <c r="C1234" s="148">
        <v>4729874.8499999996</v>
      </c>
    </row>
    <row r="1235" spans="2:3" ht="15">
      <c r="B1235" s="108" t="s">
        <v>2858</v>
      </c>
      <c r="C1235" s="148">
        <v>4772610</v>
      </c>
    </row>
    <row r="1236" spans="2:3" ht="15">
      <c r="B1236" s="108" t="s">
        <v>2859</v>
      </c>
      <c r="C1236" s="148">
        <v>113530675.17</v>
      </c>
    </row>
    <row r="1237" spans="2:3" ht="15">
      <c r="B1237" s="108" t="s">
        <v>2860</v>
      </c>
      <c r="C1237" s="148">
        <v>741750</v>
      </c>
    </row>
    <row r="1238" spans="2:3" ht="15.75">
      <c r="C1238" s="365">
        <f>SUM(C997:C1237)</f>
        <v>74215985936.130005</v>
      </c>
    </row>
    <row r="1241" spans="2:3" ht="15.75">
      <c r="B1241" s="290" t="s">
        <v>2864</v>
      </c>
      <c r="C1241" s="291" t="s">
        <v>2863</v>
      </c>
    </row>
    <row r="1242" spans="2:3" ht="15">
      <c r="B1242" s="108" t="s">
        <v>2620</v>
      </c>
      <c r="C1242" s="148">
        <v>1862065269.0999999</v>
      </c>
    </row>
    <row r="1243" spans="2:3" ht="15">
      <c r="B1243" s="108" t="s">
        <v>2621</v>
      </c>
      <c r="C1243" s="148">
        <v>1370872318.4899998</v>
      </c>
    </row>
    <row r="1244" spans="2:3" ht="15">
      <c r="B1244" s="108" t="s">
        <v>2622</v>
      </c>
      <c r="C1244" s="148">
        <v>102636577.52</v>
      </c>
    </row>
    <row r="1245" spans="2:3" ht="15">
      <c r="B1245" s="108" t="s">
        <v>2623</v>
      </c>
      <c r="C1245" s="148">
        <v>881775878.70999992</v>
      </c>
    </row>
    <row r="1246" spans="2:3" ht="15">
      <c r="B1246" s="108" t="s">
        <v>2624</v>
      </c>
      <c r="C1246" s="148">
        <v>627111784.93000019</v>
      </c>
    </row>
    <row r="1247" spans="2:3" ht="15">
      <c r="B1247" s="108" t="s">
        <v>2625</v>
      </c>
      <c r="C1247" s="148">
        <v>60685108.080000006</v>
      </c>
    </row>
    <row r="1248" spans="2:3" ht="15">
      <c r="B1248" s="108" t="s">
        <v>2626</v>
      </c>
      <c r="C1248" s="148">
        <v>582186075.19000006</v>
      </c>
    </row>
    <row r="1249" spans="2:3" ht="15">
      <c r="B1249" s="108" t="s">
        <v>2627</v>
      </c>
      <c r="C1249" s="148">
        <v>419689218.71000004</v>
      </c>
    </row>
    <row r="1250" spans="2:3" ht="15">
      <c r="B1250" s="108" t="s">
        <v>2628</v>
      </c>
      <c r="C1250" s="148">
        <v>207606188.99000001</v>
      </c>
    </row>
    <row r="1251" spans="2:3" ht="15">
      <c r="B1251" s="108" t="s">
        <v>2629</v>
      </c>
      <c r="C1251" s="148">
        <v>366081393.57999998</v>
      </c>
    </row>
    <row r="1252" spans="2:3" ht="15">
      <c r="B1252" s="108" t="s">
        <v>2630</v>
      </c>
      <c r="C1252" s="148">
        <v>276093715.70999998</v>
      </c>
    </row>
    <row r="1253" spans="2:3" ht="15">
      <c r="B1253" s="108" t="s">
        <v>2631</v>
      </c>
      <c r="C1253" s="148">
        <v>449920479.63</v>
      </c>
    </row>
    <row r="1254" spans="2:3" ht="15">
      <c r="B1254" s="108" t="s">
        <v>2632</v>
      </c>
      <c r="C1254" s="148">
        <v>77386304.780000001</v>
      </c>
    </row>
    <row r="1255" spans="2:3" ht="15">
      <c r="B1255" s="108" t="s">
        <v>2633</v>
      </c>
      <c r="C1255" s="148">
        <v>664330796.59000003</v>
      </c>
    </row>
    <row r="1256" spans="2:3" ht="15">
      <c r="B1256" s="108" t="s">
        <v>2634</v>
      </c>
      <c r="C1256" s="148">
        <v>279963219.19</v>
      </c>
    </row>
    <row r="1257" spans="2:3" ht="15">
      <c r="B1257" s="108" t="s">
        <v>2635</v>
      </c>
      <c r="C1257" s="148">
        <v>378977492.14999998</v>
      </c>
    </row>
    <row r="1258" spans="2:3" ht="15">
      <c r="B1258" s="108" t="s">
        <v>2636</v>
      </c>
      <c r="C1258" s="148">
        <v>326213885.95000005</v>
      </c>
    </row>
    <row r="1259" spans="2:3" ht="15">
      <c r="B1259" s="108" t="s">
        <v>2637</v>
      </c>
      <c r="C1259" s="148">
        <v>105030397.36000001</v>
      </c>
    </row>
    <row r="1260" spans="2:3" ht="15">
      <c r="B1260" s="108" t="s">
        <v>2638</v>
      </c>
      <c r="C1260" s="148">
        <v>654011170.16999996</v>
      </c>
    </row>
    <row r="1261" spans="2:3" ht="15">
      <c r="B1261" s="108" t="s">
        <v>2639</v>
      </c>
      <c r="C1261" s="148">
        <v>519477731.02000004</v>
      </c>
    </row>
    <row r="1262" spans="2:3" ht="15">
      <c r="B1262" s="108" t="s">
        <v>2640</v>
      </c>
      <c r="C1262" s="148">
        <v>377789437.51999998</v>
      </c>
    </row>
    <row r="1263" spans="2:3" ht="15">
      <c r="B1263" s="108" t="s">
        <v>2641</v>
      </c>
      <c r="C1263" s="148">
        <v>835282606.67999995</v>
      </c>
    </row>
    <row r="1264" spans="2:3" ht="15">
      <c r="B1264" s="108" t="s">
        <v>2642</v>
      </c>
      <c r="C1264" s="148">
        <v>2573656754.6500001</v>
      </c>
    </row>
    <row r="1265" spans="2:3" ht="15">
      <c r="B1265" s="108" t="s">
        <v>2643</v>
      </c>
      <c r="C1265" s="148">
        <v>205174318.59</v>
      </c>
    </row>
    <row r="1266" spans="2:3" ht="15">
      <c r="B1266" s="108" t="s">
        <v>2644</v>
      </c>
      <c r="C1266" s="148">
        <v>2059202489.3599999</v>
      </c>
    </row>
    <row r="1267" spans="2:3" ht="15">
      <c r="B1267" s="108" t="s">
        <v>2645</v>
      </c>
      <c r="C1267" s="148">
        <v>679128310.73000002</v>
      </c>
    </row>
    <row r="1268" spans="2:3" ht="15">
      <c r="B1268" s="108" t="s">
        <v>2646</v>
      </c>
      <c r="C1268" s="148">
        <v>1366398.7000000002</v>
      </c>
    </row>
    <row r="1269" spans="2:3" ht="15">
      <c r="B1269" s="108" t="s">
        <v>2647</v>
      </c>
      <c r="C1269" s="148">
        <v>564305281.49000001</v>
      </c>
    </row>
    <row r="1270" spans="2:3" ht="15">
      <c r="B1270" s="108" t="s">
        <v>2648</v>
      </c>
      <c r="C1270" s="148">
        <v>7046407.2199999997</v>
      </c>
    </row>
    <row r="1271" spans="2:3" ht="15">
      <c r="B1271" s="108" t="s">
        <v>2649</v>
      </c>
      <c r="C1271" s="148">
        <v>314514009.76999998</v>
      </c>
    </row>
    <row r="1272" spans="2:3" ht="15">
      <c r="B1272" s="108" t="s">
        <v>2650</v>
      </c>
      <c r="C1272" s="148">
        <v>862807918.70999992</v>
      </c>
    </row>
    <row r="1273" spans="2:3" ht="15">
      <c r="B1273" s="108" t="s">
        <v>2651</v>
      </c>
      <c r="C1273" s="148">
        <v>574327260.30999994</v>
      </c>
    </row>
    <row r="1274" spans="2:3" ht="15">
      <c r="B1274" s="108" t="s">
        <v>2652</v>
      </c>
      <c r="C1274" s="148">
        <v>49780925.530000001</v>
      </c>
    </row>
    <row r="1275" spans="2:3" ht="15">
      <c r="B1275" s="108" t="s">
        <v>2653</v>
      </c>
      <c r="C1275" s="148">
        <v>385893183.30999994</v>
      </c>
    </row>
    <row r="1276" spans="2:3" ht="15">
      <c r="B1276" s="108" t="s">
        <v>2654</v>
      </c>
      <c r="C1276" s="148">
        <v>224311478.12</v>
      </c>
    </row>
    <row r="1277" spans="2:3" ht="15">
      <c r="B1277" s="108" t="s">
        <v>2655</v>
      </c>
      <c r="C1277" s="148">
        <v>534744184.56999999</v>
      </c>
    </row>
    <row r="1278" spans="2:3" ht="15">
      <c r="B1278" s="108" t="s">
        <v>2656</v>
      </c>
      <c r="C1278" s="148">
        <v>97239286.019999981</v>
      </c>
    </row>
    <row r="1279" spans="2:3" ht="15">
      <c r="B1279" s="108" t="s">
        <v>2657</v>
      </c>
      <c r="C1279" s="148">
        <v>1903345773.5600002</v>
      </c>
    </row>
    <row r="1280" spans="2:3" ht="15">
      <c r="B1280" s="108" t="s">
        <v>2658</v>
      </c>
      <c r="C1280" s="148">
        <v>247888818.10000002</v>
      </c>
    </row>
    <row r="1281" spans="2:3" ht="15">
      <c r="B1281" s="108" t="s">
        <v>2659</v>
      </c>
      <c r="C1281" s="148">
        <v>337745491.57999998</v>
      </c>
    </row>
    <row r="1282" spans="2:3" ht="15">
      <c r="B1282" s="108" t="s">
        <v>2660</v>
      </c>
      <c r="C1282" s="148">
        <v>395166327.83000004</v>
      </c>
    </row>
    <row r="1283" spans="2:3" ht="15">
      <c r="B1283" s="108" t="s">
        <v>2661</v>
      </c>
      <c r="C1283" s="148">
        <v>223871011.84</v>
      </c>
    </row>
    <row r="1284" spans="2:3" ht="15">
      <c r="B1284" s="108" t="s">
        <v>2662</v>
      </c>
      <c r="C1284" s="148">
        <v>429911928.60000002</v>
      </c>
    </row>
    <row r="1285" spans="2:3" ht="15">
      <c r="B1285" s="108" t="s">
        <v>2663</v>
      </c>
      <c r="C1285" s="148">
        <v>390404721.56</v>
      </c>
    </row>
    <row r="1286" spans="2:3" ht="15">
      <c r="B1286" s="108" t="s">
        <v>2664</v>
      </c>
      <c r="C1286" s="148">
        <v>49408537.629999995</v>
      </c>
    </row>
    <row r="1287" spans="2:3" ht="15">
      <c r="B1287" s="108" t="s">
        <v>2665</v>
      </c>
      <c r="C1287" s="148">
        <v>167169314.34999999</v>
      </c>
    </row>
    <row r="1288" spans="2:3" ht="15">
      <c r="B1288" s="108" t="s">
        <v>2666</v>
      </c>
      <c r="C1288" s="148">
        <v>89830288.350000009</v>
      </c>
    </row>
    <row r="1289" spans="2:3" ht="15">
      <c r="B1289" s="108" t="s">
        <v>2667</v>
      </c>
      <c r="C1289" s="148">
        <v>248214125.35999998</v>
      </c>
    </row>
    <row r="1290" spans="2:3" ht="15">
      <c r="B1290" s="108" t="s">
        <v>2668</v>
      </c>
      <c r="C1290" s="148">
        <v>574519774.16999996</v>
      </c>
    </row>
    <row r="1291" spans="2:3" ht="15">
      <c r="B1291" s="108" t="s">
        <v>2669</v>
      </c>
      <c r="C1291" s="148">
        <v>274165050.04000002</v>
      </c>
    </row>
    <row r="1292" spans="2:3" ht="15">
      <c r="B1292" s="108" t="s">
        <v>2670</v>
      </c>
      <c r="C1292" s="148">
        <v>2260657518.4699998</v>
      </c>
    </row>
    <row r="1293" spans="2:3" ht="15">
      <c r="B1293" s="108" t="s">
        <v>2671</v>
      </c>
      <c r="C1293" s="148">
        <v>147346328.04999998</v>
      </c>
    </row>
    <row r="1294" spans="2:3" ht="15">
      <c r="B1294" s="108" t="s">
        <v>2672</v>
      </c>
      <c r="C1294" s="148">
        <v>156913810.00999999</v>
      </c>
    </row>
    <row r="1295" spans="2:3" ht="15">
      <c r="B1295" s="108" t="s">
        <v>2673</v>
      </c>
      <c r="C1295" s="148">
        <v>965836357.14999998</v>
      </c>
    </row>
    <row r="1296" spans="2:3" ht="15">
      <c r="B1296" s="108" t="s">
        <v>2674</v>
      </c>
      <c r="C1296" s="148">
        <v>1113587601.23</v>
      </c>
    </row>
    <row r="1297" spans="2:3" ht="15">
      <c r="B1297" s="108" t="s">
        <v>2675</v>
      </c>
      <c r="C1297" s="148">
        <v>134129351.49999999</v>
      </c>
    </row>
    <row r="1298" spans="2:3" ht="15">
      <c r="B1298" s="108" t="s">
        <v>2676</v>
      </c>
      <c r="C1298" s="148">
        <v>437588212.75</v>
      </c>
    </row>
    <row r="1299" spans="2:3" ht="15">
      <c r="B1299" s="108" t="s">
        <v>2677</v>
      </c>
      <c r="C1299" s="148">
        <v>459660763.66000003</v>
      </c>
    </row>
    <row r="1300" spans="2:3" ht="15">
      <c r="B1300" s="108" t="s">
        <v>2678</v>
      </c>
      <c r="C1300" s="148">
        <v>167041178.81</v>
      </c>
    </row>
    <row r="1301" spans="2:3" ht="15">
      <c r="B1301" s="108" t="s">
        <v>2679</v>
      </c>
      <c r="C1301" s="148">
        <v>183758309.53999999</v>
      </c>
    </row>
    <row r="1302" spans="2:3" ht="15">
      <c r="B1302" s="108" t="s">
        <v>2680</v>
      </c>
      <c r="C1302" s="148">
        <v>1097485431.6700001</v>
      </c>
    </row>
    <row r="1303" spans="2:3" ht="15">
      <c r="B1303" s="108" t="s">
        <v>2681</v>
      </c>
      <c r="C1303" s="148">
        <v>1280084329.74</v>
      </c>
    </row>
    <row r="1304" spans="2:3" ht="15">
      <c r="B1304" s="108" t="s">
        <v>2682</v>
      </c>
      <c r="C1304" s="148">
        <v>462724701.80000001</v>
      </c>
    </row>
    <row r="1305" spans="2:3" ht="15">
      <c r="B1305" s="108" t="s">
        <v>2683</v>
      </c>
      <c r="C1305" s="148">
        <v>438579612.10999995</v>
      </c>
    </row>
    <row r="1306" spans="2:3" ht="15">
      <c r="B1306" s="108" t="s">
        <v>2684</v>
      </c>
      <c r="C1306" s="148">
        <v>793077572.48000002</v>
      </c>
    </row>
    <row r="1307" spans="2:3" ht="15">
      <c r="B1307" s="108" t="s">
        <v>2685</v>
      </c>
      <c r="C1307" s="148">
        <v>134598107.13999999</v>
      </c>
    </row>
    <row r="1308" spans="2:3" ht="15">
      <c r="B1308" s="108" t="s">
        <v>2686</v>
      </c>
      <c r="C1308" s="148">
        <v>406825127.63999993</v>
      </c>
    </row>
    <row r="1309" spans="2:3" ht="15">
      <c r="B1309" s="108" t="s">
        <v>2687</v>
      </c>
      <c r="C1309" s="148">
        <v>78709381.560000002</v>
      </c>
    </row>
    <row r="1310" spans="2:3" ht="15">
      <c r="B1310" s="108" t="s">
        <v>2688</v>
      </c>
      <c r="C1310" s="148">
        <v>695424398.50999999</v>
      </c>
    </row>
    <row r="1311" spans="2:3" ht="15">
      <c r="B1311" s="108" t="s">
        <v>2689</v>
      </c>
      <c r="C1311" s="148">
        <v>50884209.469999999</v>
      </c>
    </row>
    <row r="1312" spans="2:3" ht="15">
      <c r="B1312" s="108" t="s">
        <v>2690</v>
      </c>
      <c r="C1312" s="148">
        <v>481626380.48000002</v>
      </c>
    </row>
    <row r="1313" spans="2:3" ht="15">
      <c r="B1313" s="108" t="s">
        <v>2691</v>
      </c>
      <c r="C1313" s="148">
        <v>480917778.17000002</v>
      </c>
    </row>
    <row r="1314" spans="2:3" ht="15">
      <c r="B1314" s="108" t="s">
        <v>2692</v>
      </c>
      <c r="C1314" s="148">
        <v>1456272334.2099996</v>
      </c>
    </row>
    <row r="1315" spans="2:3" ht="15">
      <c r="B1315" s="108" t="s">
        <v>2693</v>
      </c>
      <c r="C1315" s="148">
        <v>321757243.25999999</v>
      </c>
    </row>
    <row r="1316" spans="2:3" ht="15">
      <c r="B1316" s="108" t="s">
        <v>2694</v>
      </c>
      <c r="C1316" s="148">
        <v>744078096.68999982</v>
      </c>
    </row>
    <row r="1317" spans="2:3" ht="15">
      <c r="B1317" s="108" t="s">
        <v>2695</v>
      </c>
      <c r="C1317" s="148">
        <v>312532505.86000001</v>
      </c>
    </row>
    <row r="1318" spans="2:3" ht="15">
      <c r="B1318" s="108" t="s">
        <v>2696</v>
      </c>
      <c r="C1318" s="148">
        <v>108114385.09</v>
      </c>
    </row>
    <row r="1319" spans="2:3" ht="15">
      <c r="B1319" s="108" t="s">
        <v>2697</v>
      </c>
      <c r="C1319" s="148">
        <v>1633351875.53</v>
      </c>
    </row>
    <row r="1320" spans="2:3" ht="15">
      <c r="B1320" s="108" t="s">
        <v>2698</v>
      </c>
      <c r="C1320" s="148">
        <v>454988987</v>
      </c>
    </row>
    <row r="1321" spans="2:3" ht="15">
      <c r="B1321" s="108" t="s">
        <v>2699</v>
      </c>
      <c r="C1321" s="148">
        <v>197893080.53</v>
      </c>
    </row>
    <row r="1322" spans="2:3" ht="15">
      <c r="B1322" s="108" t="s">
        <v>2700</v>
      </c>
      <c r="C1322" s="148">
        <v>595160326.98000002</v>
      </c>
    </row>
    <row r="1323" spans="2:3" ht="15">
      <c r="B1323" s="108" t="s">
        <v>2701</v>
      </c>
      <c r="C1323" s="148">
        <v>940785620.10000002</v>
      </c>
    </row>
    <row r="1324" spans="2:3" ht="15">
      <c r="B1324" s="108" t="s">
        <v>2702</v>
      </c>
      <c r="C1324" s="148">
        <v>377796785.31000006</v>
      </c>
    </row>
    <row r="1325" spans="2:3" ht="15">
      <c r="B1325" s="108" t="s">
        <v>2703</v>
      </c>
      <c r="C1325" s="148">
        <v>264776480.93000001</v>
      </c>
    </row>
    <row r="1326" spans="2:3" ht="15">
      <c r="B1326" s="108" t="s">
        <v>2704</v>
      </c>
      <c r="C1326" s="148">
        <v>160888440.47</v>
      </c>
    </row>
    <row r="1327" spans="2:3" ht="15">
      <c r="B1327" s="108" t="s">
        <v>2705</v>
      </c>
      <c r="C1327" s="148">
        <v>106834103.54999998</v>
      </c>
    </row>
    <row r="1328" spans="2:3" ht="15">
      <c r="B1328" s="108" t="s">
        <v>2706</v>
      </c>
      <c r="C1328" s="148">
        <v>10327799</v>
      </c>
    </row>
    <row r="1329" spans="2:3" ht="15">
      <c r="B1329" s="108" t="s">
        <v>2707</v>
      </c>
      <c r="C1329" s="148">
        <v>9324923.2999999989</v>
      </c>
    </row>
    <row r="1330" spans="2:3" ht="15">
      <c r="B1330" s="108" t="s">
        <v>2708</v>
      </c>
      <c r="C1330" s="148">
        <v>73592739.020000011</v>
      </c>
    </row>
    <row r="1331" spans="2:3" ht="15">
      <c r="B1331" s="108" t="s">
        <v>2709</v>
      </c>
      <c r="C1331" s="148">
        <v>106506055.47999999</v>
      </c>
    </row>
    <row r="1332" spans="2:3" ht="15">
      <c r="B1332" s="108" t="s">
        <v>2710</v>
      </c>
      <c r="C1332" s="148">
        <v>354342041.67000002</v>
      </c>
    </row>
    <row r="1333" spans="2:3" ht="15">
      <c r="B1333" s="108" t="s">
        <v>2711</v>
      </c>
      <c r="C1333" s="148">
        <v>515214881.80000001</v>
      </c>
    </row>
    <row r="1334" spans="2:3" ht="15">
      <c r="B1334" s="108" t="s">
        <v>2712</v>
      </c>
      <c r="C1334" s="148">
        <v>297978344.56999999</v>
      </c>
    </row>
    <row r="1335" spans="2:3" ht="15">
      <c r="B1335" s="108" t="s">
        <v>2713</v>
      </c>
      <c r="C1335" s="148">
        <v>441593853.17000002</v>
      </c>
    </row>
    <row r="1336" spans="2:3" ht="15">
      <c r="B1336" s="108" t="s">
        <v>2714</v>
      </c>
      <c r="C1336" s="148">
        <v>232483163.92000002</v>
      </c>
    </row>
    <row r="1337" spans="2:3" ht="15">
      <c r="B1337" s="108" t="s">
        <v>2715</v>
      </c>
      <c r="C1337" s="148">
        <v>81572779.549999997</v>
      </c>
    </row>
    <row r="1338" spans="2:3" ht="15">
      <c r="B1338" s="108" t="s">
        <v>2716</v>
      </c>
      <c r="C1338" s="148">
        <v>747351066.37</v>
      </c>
    </row>
    <row r="1339" spans="2:3" ht="15">
      <c r="B1339" s="108" t="s">
        <v>2717</v>
      </c>
      <c r="C1339" s="148">
        <v>283748300.08999997</v>
      </c>
    </row>
    <row r="1340" spans="2:3" ht="15">
      <c r="B1340" s="108" t="s">
        <v>2718</v>
      </c>
      <c r="C1340" s="148">
        <v>1456415.63</v>
      </c>
    </row>
    <row r="1341" spans="2:3" ht="15">
      <c r="B1341" s="108" t="s">
        <v>2719</v>
      </c>
      <c r="C1341" s="148">
        <v>162137579.24000001</v>
      </c>
    </row>
    <row r="1342" spans="2:3" ht="15">
      <c r="B1342" s="108" t="s">
        <v>2720</v>
      </c>
      <c r="C1342" s="148">
        <v>541703028.70000005</v>
      </c>
    </row>
    <row r="1343" spans="2:3" ht="15">
      <c r="B1343" s="108" t="s">
        <v>2721</v>
      </c>
      <c r="C1343" s="148">
        <v>363542792.19</v>
      </c>
    </row>
    <row r="1344" spans="2:3" ht="15">
      <c r="B1344" s="108" t="s">
        <v>2722</v>
      </c>
      <c r="C1344" s="148">
        <v>265770145.70000005</v>
      </c>
    </row>
    <row r="1345" spans="2:3" ht="15">
      <c r="B1345" s="108" t="s">
        <v>2723</v>
      </c>
      <c r="C1345" s="148">
        <v>11210464.35</v>
      </c>
    </row>
    <row r="1346" spans="2:3" ht="15">
      <c r="B1346" s="108" t="s">
        <v>2724</v>
      </c>
      <c r="C1346" s="148">
        <v>287139738.60999995</v>
      </c>
    </row>
    <row r="1347" spans="2:3" ht="15">
      <c r="B1347" s="108" t="s">
        <v>2725</v>
      </c>
      <c r="C1347" s="148">
        <v>1685177624.4000001</v>
      </c>
    </row>
    <row r="1348" spans="2:3" ht="15">
      <c r="B1348" s="108" t="s">
        <v>2726</v>
      </c>
      <c r="C1348" s="148">
        <v>43218413.460000001</v>
      </c>
    </row>
    <row r="1349" spans="2:3" ht="15">
      <c r="B1349" s="108" t="s">
        <v>2727</v>
      </c>
      <c r="C1349" s="148">
        <v>1793387793.1000001</v>
      </c>
    </row>
    <row r="1350" spans="2:3" ht="15">
      <c r="B1350" s="108" t="s">
        <v>2728</v>
      </c>
      <c r="C1350" s="148">
        <v>379858269</v>
      </c>
    </row>
    <row r="1351" spans="2:3" ht="15">
      <c r="B1351" s="108" t="s">
        <v>2729</v>
      </c>
      <c r="C1351" s="148">
        <v>317450328.32999998</v>
      </c>
    </row>
    <row r="1352" spans="2:3" ht="15">
      <c r="B1352" s="108" t="s">
        <v>2730</v>
      </c>
      <c r="C1352" s="148">
        <v>1357134829.9499998</v>
      </c>
    </row>
    <row r="1353" spans="2:3" ht="15">
      <c r="B1353" s="108" t="s">
        <v>2731</v>
      </c>
      <c r="C1353" s="148">
        <v>19297073.369999997</v>
      </c>
    </row>
    <row r="1354" spans="2:3" ht="15">
      <c r="B1354" s="108" t="s">
        <v>2732</v>
      </c>
      <c r="C1354" s="148">
        <v>102537888.03</v>
      </c>
    </row>
    <row r="1355" spans="2:3" ht="15">
      <c r="B1355" s="108" t="s">
        <v>2733</v>
      </c>
      <c r="C1355" s="148">
        <v>224214698.56</v>
      </c>
    </row>
    <row r="1356" spans="2:3" ht="15">
      <c r="B1356" s="108" t="s">
        <v>2734</v>
      </c>
      <c r="C1356" s="148">
        <v>1109092012.3099999</v>
      </c>
    </row>
    <row r="1357" spans="2:3" ht="15">
      <c r="B1357" s="108" t="s">
        <v>2735</v>
      </c>
      <c r="C1357" s="148">
        <v>300350223.42999995</v>
      </c>
    </row>
    <row r="1358" spans="2:3" ht="15">
      <c r="B1358" s="108" t="s">
        <v>2736</v>
      </c>
      <c r="C1358" s="148">
        <v>234759360.89000002</v>
      </c>
    </row>
    <row r="1359" spans="2:3" ht="15">
      <c r="B1359" s="108" t="s">
        <v>2737</v>
      </c>
      <c r="C1359" s="148">
        <v>388035683.74000001</v>
      </c>
    </row>
    <row r="1360" spans="2:3" ht="15">
      <c r="B1360" s="108" t="s">
        <v>2738</v>
      </c>
      <c r="C1360" s="148">
        <v>406783461.99000001</v>
      </c>
    </row>
    <row r="1361" spans="2:3" ht="15">
      <c r="B1361" s="108" t="s">
        <v>2739</v>
      </c>
      <c r="C1361" s="148">
        <v>37178247.669999994</v>
      </c>
    </row>
    <row r="1362" spans="2:3" ht="15">
      <c r="B1362" s="108" t="s">
        <v>2740</v>
      </c>
      <c r="C1362" s="148">
        <v>145815056.5</v>
      </c>
    </row>
    <row r="1363" spans="2:3" ht="15">
      <c r="B1363" s="108" t="s">
        <v>2741</v>
      </c>
      <c r="C1363" s="148">
        <v>140055588.91</v>
      </c>
    </row>
    <row r="1364" spans="2:3" ht="15">
      <c r="B1364" s="108" t="s">
        <v>2742</v>
      </c>
      <c r="C1364" s="148">
        <v>70589851.400000006</v>
      </c>
    </row>
    <row r="1365" spans="2:3" ht="15">
      <c r="B1365" s="108" t="s">
        <v>2743</v>
      </c>
      <c r="C1365" s="148">
        <v>384330900.91000009</v>
      </c>
    </row>
    <row r="1366" spans="2:3" ht="15">
      <c r="B1366" s="108" t="s">
        <v>2744</v>
      </c>
      <c r="C1366" s="148">
        <v>57112497.469999999</v>
      </c>
    </row>
    <row r="1367" spans="2:3" ht="15">
      <c r="B1367" s="108" t="s">
        <v>2745</v>
      </c>
      <c r="C1367" s="148">
        <v>28679198.68</v>
      </c>
    </row>
    <row r="1368" spans="2:3" ht="15">
      <c r="B1368" s="108" t="s">
        <v>2746</v>
      </c>
      <c r="C1368" s="148">
        <v>10355727.5</v>
      </c>
    </row>
    <row r="1369" spans="2:3" ht="15">
      <c r="B1369" s="108" t="s">
        <v>2747</v>
      </c>
      <c r="C1369" s="148">
        <v>95062604.340000004</v>
      </c>
    </row>
    <row r="1370" spans="2:3" ht="15">
      <c r="B1370" s="108" t="s">
        <v>2748</v>
      </c>
      <c r="C1370" s="148">
        <v>104215672.89999999</v>
      </c>
    </row>
    <row r="1371" spans="2:3" ht="15">
      <c r="B1371" s="108" t="s">
        <v>2749</v>
      </c>
      <c r="C1371" s="148">
        <v>556817836.0200001</v>
      </c>
    </row>
    <row r="1372" spans="2:3" ht="15">
      <c r="B1372" s="108" t="s">
        <v>2750</v>
      </c>
      <c r="C1372" s="148">
        <v>398345295</v>
      </c>
    </row>
    <row r="1373" spans="2:3" ht="15">
      <c r="B1373" s="108" t="s">
        <v>2751</v>
      </c>
      <c r="C1373" s="148">
        <v>74602051.079999998</v>
      </c>
    </row>
    <row r="1374" spans="2:3" ht="15">
      <c r="B1374" s="108" t="s">
        <v>2752</v>
      </c>
      <c r="C1374" s="148">
        <v>118956827.10999998</v>
      </c>
    </row>
    <row r="1375" spans="2:3" ht="15">
      <c r="B1375" s="108" t="s">
        <v>2753</v>
      </c>
      <c r="C1375" s="148">
        <v>167190615.70000002</v>
      </c>
    </row>
    <row r="1376" spans="2:3" ht="15">
      <c r="B1376" s="108" t="s">
        <v>2754</v>
      </c>
      <c r="C1376" s="148">
        <v>243205125.78</v>
      </c>
    </row>
    <row r="1377" spans="2:3" ht="15">
      <c r="B1377" s="108" t="s">
        <v>2755</v>
      </c>
      <c r="C1377" s="148">
        <v>22415249</v>
      </c>
    </row>
    <row r="1378" spans="2:3" ht="15">
      <c r="B1378" s="108" t="s">
        <v>2756</v>
      </c>
      <c r="C1378" s="148">
        <v>716318.1</v>
      </c>
    </row>
    <row r="1379" spans="2:3" ht="15">
      <c r="B1379" s="108" t="s">
        <v>2757</v>
      </c>
      <c r="C1379" s="148">
        <v>333120753.67000002</v>
      </c>
    </row>
    <row r="1380" spans="2:3" ht="15">
      <c r="B1380" s="108" t="s">
        <v>2758</v>
      </c>
      <c r="C1380" s="148">
        <v>34848482.850000001</v>
      </c>
    </row>
    <row r="1381" spans="2:3" ht="15">
      <c r="B1381" s="108" t="s">
        <v>2759</v>
      </c>
      <c r="C1381" s="148">
        <v>157986474.26999998</v>
      </c>
    </row>
    <row r="1382" spans="2:3" ht="15">
      <c r="B1382" s="108" t="s">
        <v>2760</v>
      </c>
      <c r="C1382" s="148">
        <v>37271712.619999997</v>
      </c>
    </row>
    <row r="1383" spans="2:3" ht="15">
      <c r="B1383" s="108" t="s">
        <v>2761</v>
      </c>
      <c r="C1383" s="148">
        <v>99881677.789999992</v>
      </c>
    </row>
    <row r="1384" spans="2:3" ht="15">
      <c r="B1384" s="108" t="s">
        <v>2762</v>
      </c>
      <c r="C1384" s="148">
        <v>56868165.560000002</v>
      </c>
    </row>
    <row r="1385" spans="2:3" ht="15">
      <c r="B1385" s="108" t="s">
        <v>2763</v>
      </c>
      <c r="C1385" s="148">
        <v>9284076.1999999993</v>
      </c>
    </row>
    <row r="1386" spans="2:3" ht="15">
      <c r="B1386" s="108" t="s">
        <v>2764</v>
      </c>
      <c r="C1386" s="148">
        <v>43808737.82</v>
      </c>
    </row>
    <row r="1387" spans="2:3" ht="15">
      <c r="B1387" s="108" t="s">
        <v>2765</v>
      </c>
      <c r="C1387" s="148">
        <v>58904054.75</v>
      </c>
    </row>
    <row r="1388" spans="2:3" ht="15">
      <c r="B1388" s="108" t="s">
        <v>2766</v>
      </c>
      <c r="C1388" s="148">
        <v>358408371.80000001</v>
      </c>
    </row>
    <row r="1389" spans="2:3" ht="15">
      <c r="B1389" s="108" t="s">
        <v>2767</v>
      </c>
      <c r="C1389" s="148">
        <v>66159961.140000001</v>
      </c>
    </row>
    <row r="1390" spans="2:3" ht="15">
      <c r="B1390" s="108" t="s">
        <v>2768</v>
      </c>
      <c r="C1390" s="148">
        <v>212881059.14000002</v>
      </c>
    </row>
    <row r="1391" spans="2:3" ht="15">
      <c r="B1391" s="108" t="s">
        <v>2769</v>
      </c>
      <c r="C1391" s="148">
        <v>59871863.450000003</v>
      </c>
    </row>
    <row r="1392" spans="2:3" ht="15">
      <c r="B1392" s="108" t="s">
        <v>2770</v>
      </c>
      <c r="C1392" s="148">
        <v>331997103.39999998</v>
      </c>
    </row>
    <row r="1393" spans="2:3" ht="15">
      <c r="B1393" s="108" t="s">
        <v>2771</v>
      </c>
      <c r="C1393" s="148">
        <v>22622626.969999999</v>
      </c>
    </row>
    <row r="1394" spans="2:3" ht="15">
      <c r="B1394" s="108" t="s">
        <v>2772</v>
      </c>
      <c r="C1394" s="148">
        <v>36574947.909999996</v>
      </c>
    </row>
    <row r="1395" spans="2:3" ht="15">
      <c r="B1395" s="108" t="s">
        <v>2773</v>
      </c>
      <c r="C1395" s="148">
        <v>236749520.79000002</v>
      </c>
    </row>
    <row r="1396" spans="2:3" ht="15">
      <c r="B1396" s="108" t="s">
        <v>2774</v>
      </c>
      <c r="C1396" s="148">
        <v>43524970.920000002</v>
      </c>
    </row>
    <row r="1397" spans="2:3" ht="15">
      <c r="B1397" s="108" t="s">
        <v>2775</v>
      </c>
      <c r="C1397" s="148">
        <v>2501252.87</v>
      </c>
    </row>
    <row r="1398" spans="2:3" ht="15">
      <c r="B1398" s="108" t="s">
        <v>2776</v>
      </c>
      <c r="C1398" s="148">
        <v>19362442</v>
      </c>
    </row>
    <row r="1399" spans="2:3" ht="15">
      <c r="B1399" s="108" t="s">
        <v>2777</v>
      </c>
      <c r="C1399" s="148">
        <v>72166378.540000007</v>
      </c>
    </row>
    <row r="1400" spans="2:3" ht="15">
      <c r="B1400" s="108" t="s">
        <v>2778</v>
      </c>
      <c r="C1400" s="148">
        <v>5462084.0100000007</v>
      </c>
    </row>
    <row r="1401" spans="2:3" ht="15">
      <c r="B1401" s="108" t="s">
        <v>2779</v>
      </c>
      <c r="C1401" s="148">
        <v>107972490.59000002</v>
      </c>
    </row>
    <row r="1402" spans="2:3" ht="15">
      <c r="B1402" s="108" t="s">
        <v>2780</v>
      </c>
      <c r="C1402" s="148">
        <v>23346775.120000005</v>
      </c>
    </row>
    <row r="1403" spans="2:3" ht="15">
      <c r="B1403" s="108" t="s">
        <v>2781</v>
      </c>
      <c r="C1403" s="148">
        <v>566550108.54999995</v>
      </c>
    </row>
    <row r="1404" spans="2:3" ht="15">
      <c r="B1404" s="108" t="s">
        <v>2782</v>
      </c>
      <c r="C1404" s="148">
        <v>1004018.72</v>
      </c>
    </row>
    <row r="1405" spans="2:3" ht="15">
      <c r="B1405" s="108" t="s">
        <v>2783</v>
      </c>
      <c r="C1405" s="148">
        <v>5833466.4200000009</v>
      </c>
    </row>
    <row r="1406" spans="2:3" ht="15">
      <c r="B1406" s="108" t="s">
        <v>2784</v>
      </c>
      <c r="C1406" s="148">
        <v>179763777.49000001</v>
      </c>
    </row>
    <row r="1407" spans="2:3" ht="15">
      <c r="B1407" s="108" t="s">
        <v>2785</v>
      </c>
      <c r="C1407" s="148">
        <v>21243170.120000001</v>
      </c>
    </row>
    <row r="1408" spans="2:3" ht="15">
      <c r="B1408" s="108" t="s">
        <v>2786</v>
      </c>
      <c r="C1408" s="148">
        <v>68743373.700000003</v>
      </c>
    </row>
    <row r="1409" spans="2:3" ht="15">
      <c r="B1409" s="108" t="s">
        <v>2787</v>
      </c>
      <c r="C1409" s="148">
        <v>4305290.3600000003</v>
      </c>
    </row>
    <row r="1410" spans="2:3" ht="15">
      <c r="B1410" s="108" t="s">
        <v>2788</v>
      </c>
      <c r="C1410" s="148">
        <v>160880531.89000002</v>
      </c>
    </row>
    <row r="1411" spans="2:3" ht="15">
      <c r="B1411" s="108" t="s">
        <v>2789</v>
      </c>
      <c r="C1411" s="148">
        <v>31512611.510000002</v>
      </c>
    </row>
    <row r="1412" spans="2:3" ht="15">
      <c r="B1412" s="108" t="s">
        <v>2790</v>
      </c>
      <c r="C1412" s="148">
        <v>2986287.4200000004</v>
      </c>
    </row>
    <row r="1413" spans="2:3" ht="15">
      <c r="B1413" s="108" t="s">
        <v>2791</v>
      </c>
      <c r="C1413" s="148">
        <v>55386976.879999995</v>
      </c>
    </row>
    <row r="1414" spans="2:3" ht="15">
      <c r="B1414" s="108" t="s">
        <v>2792</v>
      </c>
      <c r="C1414" s="148">
        <v>39065700.609999999</v>
      </c>
    </row>
    <row r="1415" spans="2:3" ht="15">
      <c r="B1415" s="108" t="s">
        <v>2793</v>
      </c>
      <c r="C1415" s="148">
        <v>126915120.87</v>
      </c>
    </row>
    <row r="1416" spans="2:3" ht="15">
      <c r="B1416" s="108" t="s">
        <v>2794</v>
      </c>
      <c r="C1416" s="148">
        <v>136509804.56999999</v>
      </c>
    </row>
    <row r="1417" spans="2:3" ht="15">
      <c r="B1417" s="108" t="s">
        <v>2795</v>
      </c>
      <c r="C1417" s="148">
        <v>39203611.240000002</v>
      </c>
    </row>
    <row r="1418" spans="2:3" ht="15">
      <c r="B1418" s="108" t="s">
        <v>2796</v>
      </c>
      <c r="C1418" s="148">
        <v>24859874.940000001</v>
      </c>
    </row>
    <row r="1419" spans="2:3" ht="15">
      <c r="B1419" s="108" t="s">
        <v>2797</v>
      </c>
      <c r="C1419" s="148">
        <v>42561459.129999995</v>
      </c>
    </row>
    <row r="1420" spans="2:3" ht="15">
      <c r="B1420" s="108" t="s">
        <v>2798</v>
      </c>
      <c r="C1420" s="148">
        <v>146996525.98000002</v>
      </c>
    </row>
    <row r="1421" spans="2:3" ht="15">
      <c r="B1421" s="108" t="s">
        <v>2799</v>
      </c>
      <c r="C1421" s="148">
        <v>305879453.17999995</v>
      </c>
    </row>
    <row r="1422" spans="2:3" ht="15">
      <c r="B1422" s="108" t="s">
        <v>2800</v>
      </c>
      <c r="C1422" s="148">
        <v>30575864.77</v>
      </c>
    </row>
    <row r="1423" spans="2:3" ht="15">
      <c r="B1423" s="108" t="s">
        <v>2801</v>
      </c>
      <c r="C1423" s="148">
        <v>232513435.47999999</v>
      </c>
    </row>
    <row r="1424" spans="2:3" ht="15">
      <c r="B1424" s="108" t="s">
        <v>2802</v>
      </c>
      <c r="C1424" s="148">
        <v>71248364.629999995</v>
      </c>
    </row>
    <row r="1425" spans="2:3" ht="15">
      <c r="B1425" s="108" t="s">
        <v>2803</v>
      </c>
      <c r="C1425" s="148">
        <v>844894157.92000008</v>
      </c>
    </row>
    <row r="1426" spans="2:3" ht="15">
      <c r="B1426" s="108" t="s">
        <v>2804</v>
      </c>
      <c r="C1426" s="148">
        <v>161308992.89000002</v>
      </c>
    </row>
    <row r="1427" spans="2:3" ht="15">
      <c r="B1427" s="108" t="s">
        <v>2805</v>
      </c>
      <c r="C1427" s="148">
        <v>36572331.660000004</v>
      </c>
    </row>
    <row r="1428" spans="2:3" ht="15">
      <c r="B1428" s="108" t="s">
        <v>2806</v>
      </c>
      <c r="C1428" s="148">
        <v>84890560.349999994</v>
      </c>
    </row>
    <row r="1429" spans="2:3" ht="15">
      <c r="B1429" s="108" t="s">
        <v>2807</v>
      </c>
      <c r="C1429" s="148">
        <v>14003205.960000001</v>
      </c>
    </row>
    <row r="1430" spans="2:3" ht="15">
      <c r="B1430" s="108" t="s">
        <v>2808</v>
      </c>
      <c r="C1430" s="148">
        <v>215460936.93000001</v>
      </c>
    </row>
    <row r="1431" spans="2:3" ht="15">
      <c r="B1431" s="108" t="s">
        <v>2809</v>
      </c>
      <c r="C1431" s="148">
        <v>5315170.29</v>
      </c>
    </row>
    <row r="1432" spans="2:3" ht="15">
      <c r="B1432" s="108" t="s">
        <v>2810</v>
      </c>
      <c r="C1432" s="148">
        <v>66485869.230000004</v>
      </c>
    </row>
    <row r="1433" spans="2:3" ht="15">
      <c r="B1433" s="108" t="s">
        <v>2811</v>
      </c>
      <c r="C1433" s="148">
        <v>197397302.38999999</v>
      </c>
    </row>
    <row r="1434" spans="2:3" ht="15">
      <c r="B1434" s="108" t="s">
        <v>2812</v>
      </c>
      <c r="C1434" s="148">
        <v>37546686.390000001</v>
      </c>
    </row>
    <row r="1435" spans="2:3" ht="15">
      <c r="B1435" s="108" t="s">
        <v>2813</v>
      </c>
      <c r="C1435" s="148">
        <v>83907323.839999989</v>
      </c>
    </row>
    <row r="1436" spans="2:3" ht="15">
      <c r="B1436" s="108" t="s">
        <v>2814</v>
      </c>
      <c r="C1436" s="148">
        <v>6011580.0499999998</v>
      </c>
    </row>
    <row r="1437" spans="2:3" ht="15">
      <c r="B1437" s="108" t="s">
        <v>2815</v>
      </c>
      <c r="C1437" s="148">
        <v>186150055.01999998</v>
      </c>
    </row>
    <row r="1438" spans="2:3" ht="15">
      <c r="B1438" s="108" t="s">
        <v>2816</v>
      </c>
      <c r="C1438" s="148">
        <v>44559993.540000007</v>
      </c>
    </row>
    <row r="1439" spans="2:3" ht="15">
      <c r="B1439" s="108" t="s">
        <v>2817</v>
      </c>
      <c r="C1439" s="148">
        <v>304909319.12</v>
      </c>
    </row>
    <row r="1440" spans="2:3" ht="15">
      <c r="B1440" s="108" t="s">
        <v>2818</v>
      </c>
      <c r="C1440" s="148">
        <v>27446939.34</v>
      </c>
    </row>
    <row r="1441" spans="2:3" ht="15">
      <c r="B1441" s="108" t="s">
        <v>2819</v>
      </c>
      <c r="C1441" s="148">
        <v>7685138</v>
      </c>
    </row>
    <row r="1442" spans="2:3" ht="15">
      <c r="B1442" s="108" t="s">
        <v>2820</v>
      </c>
      <c r="C1442" s="148">
        <v>8557828.3399999999</v>
      </c>
    </row>
    <row r="1443" spans="2:3" ht="15">
      <c r="B1443" s="108" t="s">
        <v>2821</v>
      </c>
      <c r="C1443" s="148">
        <v>1691181.63</v>
      </c>
    </row>
    <row r="1444" spans="2:3" ht="15">
      <c r="B1444" s="108" t="s">
        <v>2822</v>
      </c>
      <c r="C1444" s="148">
        <v>2895208.07</v>
      </c>
    </row>
    <row r="1445" spans="2:3" ht="15">
      <c r="B1445" s="108" t="s">
        <v>2823</v>
      </c>
      <c r="C1445" s="148">
        <v>70974133.909999996</v>
      </c>
    </row>
    <row r="1446" spans="2:3" ht="15">
      <c r="B1446" s="108" t="s">
        <v>2824</v>
      </c>
      <c r="C1446" s="148">
        <v>20309354.399999999</v>
      </c>
    </row>
    <row r="1447" spans="2:3" ht="15">
      <c r="B1447" s="108" t="s">
        <v>2825</v>
      </c>
      <c r="C1447" s="148">
        <v>9066919.8900000006</v>
      </c>
    </row>
    <row r="1448" spans="2:3" ht="15">
      <c r="B1448" s="108" t="s">
        <v>2826</v>
      </c>
      <c r="C1448" s="148">
        <v>70183240.450000003</v>
      </c>
    </row>
    <row r="1449" spans="2:3" ht="15">
      <c r="B1449" s="108" t="s">
        <v>2827</v>
      </c>
      <c r="C1449" s="148">
        <v>5873923.9199999999</v>
      </c>
    </row>
    <row r="1450" spans="2:3" ht="15">
      <c r="B1450" s="108" t="s">
        <v>2828</v>
      </c>
      <c r="C1450" s="148">
        <v>40725683.43</v>
      </c>
    </row>
    <row r="1451" spans="2:3" ht="15">
      <c r="B1451" s="108" t="s">
        <v>2829</v>
      </c>
      <c r="C1451" s="148">
        <v>42647610.840000004</v>
      </c>
    </row>
    <row r="1452" spans="2:3" ht="15">
      <c r="B1452" s="108" t="s">
        <v>2830</v>
      </c>
      <c r="C1452" s="148">
        <v>35350961.040000007</v>
      </c>
    </row>
    <row r="1453" spans="2:3" ht="15">
      <c r="B1453" s="108" t="s">
        <v>2831</v>
      </c>
      <c r="C1453" s="148">
        <v>10674424.120000001</v>
      </c>
    </row>
    <row r="1454" spans="2:3" ht="15">
      <c r="B1454" s="108" t="s">
        <v>2832</v>
      </c>
      <c r="C1454" s="148">
        <v>116953477.65000001</v>
      </c>
    </row>
    <row r="1455" spans="2:3" ht="15">
      <c r="B1455" s="108" t="s">
        <v>2833</v>
      </c>
      <c r="C1455" s="148">
        <v>150044171.65999997</v>
      </c>
    </row>
    <row r="1456" spans="2:3" ht="15">
      <c r="B1456" s="108" t="s">
        <v>2834</v>
      </c>
      <c r="C1456" s="148">
        <v>54858955.780000001</v>
      </c>
    </row>
    <row r="1457" spans="2:3" ht="15">
      <c r="B1457" s="108" t="s">
        <v>2835</v>
      </c>
      <c r="C1457" s="148">
        <v>92464083.599999979</v>
      </c>
    </row>
    <row r="1458" spans="2:3" ht="15">
      <c r="B1458" s="108" t="s">
        <v>2836</v>
      </c>
      <c r="C1458" s="148">
        <v>88151253.670000002</v>
      </c>
    </row>
    <row r="1459" spans="2:3" ht="15">
      <c r="B1459" s="108" t="s">
        <v>2837</v>
      </c>
      <c r="C1459" s="148">
        <v>232190391.64000002</v>
      </c>
    </row>
    <row r="1460" spans="2:3" ht="15">
      <c r="B1460" s="108" t="s">
        <v>2838</v>
      </c>
      <c r="C1460" s="148">
        <v>5536311.3799999999</v>
      </c>
    </row>
    <row r="1461" spans="2:3" ht="15">
      <c r="B1461" s="108" t="s">
        <v>2839</v>
      </c>
      <c r="C1461" s="148">
        <v>171270853.09</v>
      </c>
    </row>
    <row r="1462" spans="2:3" ht="15">
      <c r="B1462" s="108" t="s">
        <v>2840</v>
      </c>
      <c r="C1462" s="148">
        <v>692637.79</v>
      </c>
    </row>
    <row r="1463" spans="2:3" ht="15">
      <c r="B1463" s="108" t="s">
        <v>2841</v>
      </c>
      <c r="C1463" s="148">
        <v>96897716.790000007</v>
      </c>
    </row>
    <row r="1464" spans="2:3" ht="15">
      <c r="B1464" s="108" t="s">
        <v>2842</v>
      </c>
      <c r="C1464" s="148">
        <v>23564913.02</v>
      </c>
    </row>
    <row r="1465" spans="2:3" ht="15">
      <c r="B1465" s="108" t="s">
        <v>2843</v>
      </c>
      <c r="C1465" s="148">
        <v>2074459.8900000001</v>
      </c>
    </row>
    <row r="1466" spans="2:3" ht="15">
      <c r="B1466" s="108" t="s">
        <v>2844</v>
      </c>
      <c r="C1466" s="148">
        <v>86287737.329999998</v>
      </c>
    </row>
    <row r="1467" spans="2:3" ht="15">
      <c r="B1467" s="108" t="s">
        <v>2845</v>
      </c>
      <c r="C1467" s="148">
        <v>119974884.53999999</v>
      </c>
    </row>
    <row r="1468" spans="2:3" ht="15">
      <c r="B1468" s="108" t="s">
        <v>2846</v>
      </c>
      <c r="C1468" s="148">
        <v>875455.81</v>
      </c>
    </row>
    <row r="1469" spans="2:3" ht="15">
      <c r="B1469" s="108" t="s">
        <v>2847</v>
      </c>
      <c r="C1469" s="148">
        <v>4912307.4400000004</v>
      </c>
    </row>
    <row r="1470" spans="2:3" ht="15">
      <c r="B1470" s="108" t="s">
        <v>2848</v>
      </c>
      <c r="C1470" s="148">
        <v>118302957.90000001</v>
      </c>
    </row>
    <row r="1471" spans="2:3" ht="15">
      <c r="B1471" s="108" t="s">
        <v>2849</v>
      </c>
      <c r="C1471" s="148">
        <v>20512953.009999998</v>
      </c>
    </row>
    <row r="1472" spans="2:3" ht="15">
      <c r="B1472" s="108" t="s">
        <v>2850</v>
      </c>
      <c r="C1472" s="148">
        <v>725740.45</v>
      </c>
    </row>
    <row r="1473" spans="2:3" ht="15">
      <c r="B1473" s="108" t="s">
        <v>2851</v>
      </c>
      <c r="C1473" s="148">
        <v>16530238.26</v>
      </c>
    </row>
    <row r="1474" spans="2:3" ht="15">
      <c r="B1474" s="108" t="s">
        <v>2852</v>
      </c>
      <c r="C1474" s="148">
        <v>1202093.81</v>
      </c>
    </row>
    <row r="1475" spans="2:3" ht="15">
      <c r="B1475" s="108" t="s">
        <v>2853</v>
      </c>
      <c r="C1475" s="148">
        <v>13934357.93</v>
      </c>
    </row>
    <row r="1476" spans="2:3" ht="15">
      <c r="B1476" s="108" t="s">
        <v>2854</v>
      </c>
      <c r="C1476" s="148">
        <v>596296.22</v>
      </c>
    </row>
    <row r="1477" spans="2:3" ht="15">
      <c r="B1477" s="108" t="s">
        <v>2855</v>
      </c>
      <c r="C1477" s="148">
        <v>38280517.130000003</v>
      </c>
    </row>
    <row r="1478" spans="2:3" ht="15">
      <c r="B1478" s="108" t="s">
        <v>2856</v>
      </c>
      <c r="C1478" s="148">
        <v>4299758.03</v>
      </c>
    </row>
    <row r="1479" spans="2:3" ht="15">
      <c r="B1479" s="108" t="s">
        <v>2857</v>
      </c>
      <c r="C1479" s="148">
        <v>4751994.5199999996</v>
      </c>
    </row>
    <row r="1480" spans="2:3" ht="15">
      <c r="B1480" s="108" t="s">
        <v>2858</v>
      </c>
      <c r="C1480" s="148">
        <v>4884570.03</v>
      </c>
    </row>
    <row r="1481" spans="2:3" ht="15">
      <c r="B1481" s="108" t="s">
        <v>2859</v>
      </c>
      <c r="C1481" s="148">
        <v>114635198.91</v>
      </c>
    </row>
    <row r="1482" spans="2:3" ht="15">
      <c r="B1482" s="108" t="s">
        <v>2860</v>
      </c>
      <c r="C1482" s="148">
        <v>736529.83</v>
      </c>
    </row>
    <row r="1483" spans="2:3" ht="15.75">
      <c r="C1483" s="365">
        <f>SUM(C1242:C1482)</f>
        <v>70752705247.249939</v>
      </c>
    </row>
    <row r="1485" spans="2:3" ht="15.75">
      <c r="B1485" s="290" t="s">
        <v>2865</v>
      </c>
      <c r="C1485" s="365">
        <f>+C1483-C1238</f>
        <v>-3463280688.8800659</v>
      </c>
    </row>
    <row r="1488" spans="2:3">
      <c r="B1488" s="297" t="s">
        <v>2866</v>
      </c>
    </row>
    <row r="1490" spans="2:8" s="161" customFormat="1" ht="15">
      <c r="B1490" s="171" t="s">
        <v>2867</v>
      </c>
      <c r="C1490" s="170">
        <v>44804</v>
      </c>
      <c r="D1490" s="111"/>
      <c r="E1490" s="367"/>
      <c r="F1490" s="177"/>
      <c r="G1490" s="178"/>
      <c r="H1490" s="178"/>
    </row>
    <row r="1491" spans="2:8" s="161" customFormat="1" ht="45">
      <c r="B1491" s="188" t="s">
        <v>2473</v>
      </c>
      <c r="C1491" s="188" t="s">
        <v>2868</v>
      </c>
      <c r="D1491" s="112" t="s">
        <v>2475</v>
      </c>
      <c r="E1491" s="189" t="s">
        <v>2476</v>
      </c>
      <c r="F1491" s="238" t="s">
        <v>2477</v>
      </c>
      <c r="G1491" s="178"/>
      <c r="H1491" s="178"/>
    </row>
    <row r="1492" spans="2:8" s="383" customFormat="1">
      <c r="B1492" s="381" t="s">
        <v>119</v>
      </c>
      <c r="C1492" s="382" t="s">
        <v>119</v>
      </c>
      <c r="D1492" s="113" t="s">
        <v>119</v>
      </c>
      <c r="E1492" s="113" t="s">
        <v>119</v>
      </c>
      <c r="F1492" s="113" t="s">
        <v>119</v>
      </c>
      <c r="G1492" s="298"/>
      <c r="H1492" s="298"/>
    </row>
    <row r="1493" spans="2:8" s="161" customFormat="1">
      <c r="B1493" s="175"/>
      <c r="C1493" s="176"/>
      <c r="D1493" s="176"/>
      <c r="E1493" s="176"/>
      <c r="F1493" s="177"/>
      <c r="G1493" s="178"/>
      <c r="H1493" s="178"/>
    </row>
    <row r="1494" spans="2:8" s="161" customFormat="1">
      <c r="B1494" s="176"/>
      <c r="C1494" s="176"/>
      <c r="D1494" s="176"/>
      <c r="E1494" s="176"/>
      <c r="F1494" s="177"/>
      <c r="G1494" s="178"/>
      <c r="H1494" s="178"/>
    </row>
    <row r="1495" spans="2:8" s="161" customFormat="1">
      <c r="B1495" s="384" t="s">
        <v>2869</v>
      </c>
      <c r="C1495" s="382" t="s">
        <v>119</v>
      </c>
      <c r="D1495" s="176"/>
      <c r="E1495" s="176"/>
      <c r="F1495" s="177"/>
      <c r="G1495" s="178"/>
      <c r="H1495" s="178"/>
    </row>
    <row r="1496" spans="2:8" s="161" customFormat="1">
      <c r="B1496" s="176"/>
      <c r="C1496" s="176"/>
      <c r="D1496" s="176"/>
      <c r="E1496" s="176"/>
      <c r="F1496" s="177"/>
      <c r="G1496" s="178"/>
      <c r="H1496" s="178"/>
    </row>
    <row r="1497" spans="2:8" s="161" customFormat="1" ht="15">
      <c r="B1497" s="286" t="s">
        <v>2876</v>
      </c>
      <c r="C1497" s="176"/>
      <c r="E1497" s="176"/>
      <c r="F1497" s="177"/>
      <c r="G1497" s="178"/>
      <c r="H1497" s="178"/>
    </row>
    <row r="1498" spans="2:8" s="161" customFormat="1">
      <c r="B1498" s="176"/>
      <c r="C1498" s="176"/>
      <c r="E1498" s="176"/>
      <c r="F1498" s="177"/>
      <c r="G1498" s="178"/>
      <c r="H1498" s="178"/>
    </row>
    <row r="1499" spans="2:8" s="161" customFormat="1" ht="15">
      <c r="B1499" s="349" t="s">
        <v>2870</v>
      </c>
      <c r="C1499" s="115" t="s">
        <v>2871</v>
      </c>
      <c r="E1499" s="176"/>
      <c r="F1499" s="177"/>
      <c r="G1499" s="178"/>
      <c r="H1499" s="178"/>
    </row>
    <row r="1500" spans="2:8" s="161" customFormat="1" ht="15">
      <c r="B1500" s="385"/>
      <c r="C1500" s="382" t="s">
        <v>119</v>
      </c>
      <c r="E1500" s="176"/>
      <c r="F1500" s="177"/>
      <c r="G1500" s="178"/>
      <c r="H1500" s="178"/>
    </row>
    <row r="1501" spans="2:8" s="161" customFormat="1" ht="15">
      <c r="B1501" s="348"/>
      <c r="C1501" s="116"/>
      <c r="E1501" s="176"/>
      <c r="F1501" s="177"/>
      <c r="G1501" s="178"/>
      <c r="H1501" s="178"/>
    </row>
    <row r="1502" spans="2:8" s="161" customFormat="1" ht="15">
      <c r="B1502" s="371" t="s">
        <v>2861</v>
      </c>
      <c r="C1502" s="117" t="s">
        <v>2871</v>
      </c>
      <c r="E1502" s="176"/>
      <c r="F1502" s="177"/>
      <c r="G1502" s="178"/>
      <c r="H1502" s="178"/>
    </row>
    <row r="1503" spans="2:8" s="161" customFormat="1">
      <c r="B1503" s="382"/>
      <c r="C1503" s="382" t="s">
        <v>119</v>
      </c>
      <c r="E1503" s="176"/>
      <c r="F1503" s="177"/>
      <c r="G1503" s="178"/>
      <c r="H1503" s="178"/>
    </row>
    <row r="1504" spans="2:8" s="161" customFormat="1">
      <c r="C1504" s="383"/>
      <c r="E1504" s="176"/>
      <c r="F1504" s="177"/>
      <c r="G1504" s="178"/>
      <c r="H1504" s="178"/>
    </row>
    <row r="1505" spans="2:8" s="161" customFormat="1" ht="15">
      <c r="B1505" s="349" t="s">
        <v>2872</v>
      </c>
      <c r="C1505" s="115" t="s">
        <v>2873</v>
      </c>
      <c r="E1505" s="176"/>
      <c r="F1505" s="177"/>
      <c r="G1505" s="178"/>
      <c r="H1505" s="178"/>
    </row>
    <row r="1506" spans="2:8" s="161" customFormat="1" ht="15">
      <c r="B1506" s="385"/>
      <c r="C1506" s="382" t="s">
        <v>119</v>
      </c>
      <c r="E1506" s="176"/>
      <c r="F1506" s="177"/>
      <c r="G1506" s="178"/>
      <c r="H1506" s="178"/>
    </row>
    <row r="1507" spans="2:8" s="161" customFormat="1">
      <c r="C1507" s="383"/>
      <c r="F1507" s="178"/>
      <c r="G1507" s="178"/>
      <c r="H1507" s="178"/>
    </row>
    <row r="1508" spans="2:8" s="161" customFormat="1" ht="15">
      <c r="B1508" s="371" t="s">
        <v>2874</v>
      </c>
      <c r="C1508" s="118" t="s">
        <v>2873</v>
      </c>
      <c r="F1508" s="178"/>
      <c r="G1508" s="178"/>
      <c r="H1508" s="178"/>
    </row>
    <row r="1509" spans="2:8" s="161" customFormat="1" ht="15">
      <c r="B1509" s="385"/>
      <c r="C1509" s="382" t="s">
        <v>119</v>
      </c>
      <c r="F1509" s="178"/>
      <c r="G1509" s="178"/>
      <c r="H1509" s="178"/>
    </row>
    <row r="1510" spans="2:8" s="161" customFormat="1">
      <c r="C1510" s="383"/>
      <c r="F1510" s="178"/>
      <c r="G1510" s="178"/>
      <c r="H1510" s="178"/>
    </row>
    <row r="1511" spans="2:8" s="161" customFormat="1" ht="15">
      <c r="B1511" s="376" t="s">
        <v>2875</v>
      </c>
      <c r="C1511" s="382" t="s">
        <v>119</v>
      </c>
      <c r="F1511" s="178"/>
      <c r="G1511" s="178"/>
      <c r="H1511" s="178"/>
    </row>
  </sheetData>
  <mergeCells count="3">
    <mergeCell ref="B1:E1"/>
    <mergeCell ref="C3:C7"/>
    <mergeCell ref="D3:D7"/>
  </mergeCells>
  <hyperlinks>
    <hyperlink ref="A1" location="Index!A1" display="Index" xr:uid="{59586014-F406-44E7-B9B9-E8725F5EA517}"/>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4CA4-8923-4A0D-89F4-B65FEF893B61}">
  <dimension ref="A1:L517"/>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5703125" style="16" bestFit="1" customWidth="1"/>
    <col min="6" max="6" width="12.5703125" style="18" bestFit="1" customWidth="1"/>
    <col min="7" max="7" width="18.140625" style="18" bestFit="1" customWidth="1"/>
    <col min="8" max="8" width="9.140625" style="18" bestFit="1" customWidth="1"/>
    <col min="9" max="9" width="1.7109375" style="16" bestFit="1" customWidth="1"/>
    <col min="10" max="10" width="9.140625" style="16"/>
    <col min="11" max="11" width="9.5703125" style="16" bestFit="1" customWidth="1"/>
    <col min="12"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5703125" style="16" bestFit="1" customWidth="1"/>
    <col min="262" max="262" width="12.5703125" style="16" bestFit="1" customWidth="1"/>
    <col min="263" max="263" width="18.140625" style="16" bestFit="1" customWidth="1"/>
    <col min="264" max="264" width="9.140625" style="16" bestFit="1"/>
    <col min="265" max="265" width="1.7109375" style="16" bestFit="1" customWidth="1"/>
    <col min="266"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5703125" style="16" bestFit="1" customWidth="1"/>
    <col min="518" max="518" width="12.5703125" style="16" bestFit="1" customWidth="1"/>
    <col min="519" max="519" width="18.140625" style="16" bestFit="1" customWidth="1"/>
    <col min="520" max="520" width="9.140625" style="16" bestFit="1"/>
    <col min="521" max="521" width="1.7109375" style="16" bestFit="1" customWidth="1"/>
    <col min="522"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5703125" style="16" bestFit="1" customWidth="1"/>
    <col min="774" max="774" width="12.5703125" style="16" bestFit="1" customWidth="1"/>
    <col min="775" max="775" width="18.140625" style="16" bestFit="1" customWidth="1"/>
    <col min="776" max="776" width="9.140625" style="16" bestFit="1"/>
    <col min="777" max="777" width="1.7109375" style="16" bestFit="1" customWidth="1"/>
    <col min="778"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5703125" style="16" bestFit="1" customWidth="1"/>
    <col min="1030" max="1030" width="12.5703125" style="16" bestFit="1" customWidth="1"/>
    <col min="1031" max="1031" width="18.140625" style="16" bestFit="1" customWidth="1"/>
    <col min="1032" max="1032" width="9.140625" style="16" bestFit="1"/>
    <col min="1033" max="1033" width="1.7109375" style="16" bestFit="1" customWidth="1"/>
    <col min="1034"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5703125" style="16" bestFit="1" customWidth="1"/>
    <col min="1286" max="1286" width="12.5703125" style="16" bestFit="1" customWidth="1"/>
    <col min="1287" max="1287" width="18.140625" style="16" bestFit="1" customWidth="1"/>
    <col min="1288" max="1288" width="9.140625" style="16" bestFit="1"/>
    <col min="1289" max="1289" width="1.7109375" style="16" bestFit="1" customWidth="1"/>
    <col min="1290"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5703125" style="16" bestFit="1" customWidth="1"/>
    <col min="1542" max="1542" width="12.5703125" style="16" bestFit="1" customWidth="1"/>
    <col min="1543" max="1543" width="18.140625" style="16" bestFit="1" customWidth="1"/>
    <col min="1544" max="1544" width="9.140625" style="16" bestFit="1"/>
    <col min="1545" max="1545" width="1.7109375" style="16" bestFit="1" customWidth="1"/>
    <col min="1546"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5703125" style="16" bestFit="1" customWidth="1"/>
    <col min="1798" max="1798" width="12.5703125" style="16" bestFit="1" customWidth="1"/>
    <col min="1799" max="1799" width="18.140625" style="16" bestFit="1" customWidth="1"/>
    <col min="1800" max="1800" width="9.140625" style="16" bestFit="1"/>
    <col min="1801" max="1801" width="1.7109375" style="16" bestFit="1" customWidth="1"/>
    <col min="1802"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5703125" style="16" bestFit="1" customWidth="1"/>
    <col min="2054" max="2054" width="12.5703125" style="16" bestFit="1" customWidth="1"/>
    <col min="2055" max="2055" width="18.140625" style="16" bestFit="1" customWidth="1"/>
    <col min="2056" max="2056" width="9.140625" style="16" bestFit="1"/>
    <col min="2057" max="2057" width="1.7109375" style="16" bestFit="1" customWidth="1"/>
    <col min="2058"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5703125" style="16" bestFit="1" customWidth="1"/>
    <col min="2310" max="2310" width="12.5703125" style="16" bestFit="1" customWidth="1"/>
    <col min="2311" max="2311" width="18.140625" style="16" bestFit="1" customWidth="1"/>
    <col min="2312" max="2312" width="9.140625" style="16" bestFit="1"/>
    <col min="2313" max="2313" width="1.7109375" style="16" bestFit="1" customWidth="1"/>
    <col min="2314"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5703125" style="16" bestFit="1" customWidth="1"/>
    <col min="2566" max="2566" width="12.5703125" style="16" bestFit="1" customWidth="1"/>
    <col min="2567" max="2567" width="18.140625" style="16" bestFit="1" customWidth="1"/>
    <col min="2568" max="2568" width="9.140625" style="16" bestFit="1"/>
    <col min="2569" max="2569" width="1.7109375" style="16" bestFit="1" customWidth="1"/>
    <col min="2570"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5703125" style="16" bestFit="1" customWidth="1"/>
    <col min="2822" max="2822" width="12.5703125" style="16" bestFit="1" customWidth="1"/>
    <col min="2823" max="2823" width="18.140625" style="16" bestFit="1" customWidth="1"/>
    <col min="2824" max="2824" width="9.140625" style="16" bestFit="1"/>
    <col min="2825" max="2825" width="1.7109375" style="16" bestFit="1" customWidth="1"/>
    <col min="2826"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5703125" style="16" bestFit="1" customWidth="1"/>
    <col min="3078" max="3078" width="12.5703125" style="16" bestFit="1" customWidth="1"/>
    <col min="3079" max="3079" width="18.140625" style="16" bestFit="1" customWidth="1"/>
    <col min="3080" max="3080" width="9.140625" style="16" bestFit="1"/>
    <col min="3081" max="3081" width="1.7109375" style="16" bestFit="1" customWidth="1"/>
    <col min="3082"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5703125" style="16" bestFit="1" customWidth="1"/>
    <col min="3334" max="3334" width="12.5703125" style="16" bestFit="1" customWidth="1"/>
    <col min="3335" max="3335" width="18.140625" style="16" bestFit="1" customWidth="1"/>
    <col min="3336" max="3336" width="9.140625" style="16" bestFit="1"/>
    <col min="3337" max="3337" width="1.7109375" style="16" bestFit="1" customWidth="1"/>
    <col min="3338"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5703125" style="16" bestFit="1" customWidth="1"/>
    <col min="3590" max="3590" width="12.5703125" style="16" bestFit="1" customWidth="1"/>
    <col min="3591" max="3591" width="18.140625" style="16" bestFit="1" customWidth="1"/>
    <col min="3592" max="3592" width="9.140625" style="16" bestFit="1"/>
    <col min="3593" max="3593" width="1.7109375" style="16" bestFit="1" customWidth="1"/>
    <col min="3594"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5703125" style="16" bestFit="1" customWidth="1"/>
    <col min="3846" max="3846" width="12.5703125" style="16" bestFit="1" customWidth="1"/>
    <col min="3847" max="3847" width="18.140625" style="16" bestFit="1" customWidth="1"/>
    <col min="3848" max="3848" width="9.140625" style="16" bestFit="1"/>
    <col min="3849" max="3849" width="1.7109375" style="16" bestFit="1" customWidth="1"/>
    <col min="3850"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5703125" style="16" bestFit="1" customWidth="1"/>
    <col min="4102" max="4102" width="12.5703125" style="16" bestFit="1" customWidth="1"/>
    <col min="4103" max="4103" width="18.140625" style="16" bestFit="1" customWidth="1"/>
    <col min="4104" max="4104" width="9.140625" style="16" bestFit="1"/>
    <col min="4105" max="4105" width="1.7109375" style="16" bestFit="1" customWidth="1"/>
    <col min="4106"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5703125" style="16" bestFit="1" customWidth="1"/>
    <col min="4358" max="4358" width="12.5703125" style="16" bestFit="1" customWidth="1"/>
    <col min="4359" max="4359" width="18.140625" style="16" bestFit="1" customWidth="1"/>
    <col min="4360" max="4360" width="9.140625" style="16" bestFit="1"/>
    <col min="4361" max="4361" width="1.7109375" style="16" bestFit="1" customWidth="1"/>
    <col min="4362"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5703125" style="16" bestFit="1" customWidth="1"/>
    <col min="4614" max="4614" width="12.5703125" style="16" bestFit="1" customWidth="1"/>
    <col min="4615" max="4615" width="18.140625" style="16" bestFit="1" customWidth="1"/>
    <col min="4616" max="4616" width="9.140625" style="16" bestFit="1"/>
    <col min="4617" max="4617" width="1.7109375" style="16" bestFit="1" customWidth="1"/>
    <col min="4618"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5703125" style="16" bestFit="1" customWidth="1"/>
    <col min="4870" max="4870" width="12.5703125" style="16" bestFit="1" customWidth="1"/>
    <col min="4871" max="4871" width="18.140625" style="16" bestFit="1" customWidth="1"/>
    <col min="4872" max="4872" width="9.140625" style="16" bestFit="1"/>
    <col min="4873" max="4873" width="1.7109375" style="16" bestFit="1" customWidth="1"/>
    <col min="4874"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5703125" style="16" bestFit="1" customWidth="1"/>
    <col min="5126" max="5126" width="12.5703125" style="16" bestFit="1" customWidth="1"/>
    <col min="5127" max="5127" width="18.140625" style="16" bestFit="1" customWidth="1"/>
    <col min="5128" max="5128" width="9.140625" style="16" bestFit="1"/>
    <col min="5129" max="5129" width="1.7109375" style="16" bestFit="1" customWidth="1"/>
    <col min="5130"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5703125" style="16" bestFit="1" customWidth="1"/>
    <col min="5382" max="5382" width="12.5703125" style="16" bestFit="1" customWidth="1"/>
    <col min="5383" max="5383" width="18.140625" style="16" bestFit="1" customWidth="1"/>
    <col min="5384" max="5384" width="9.140625" style="16" bestFit="1"/>
    <col min="5385" max="5385" width="1.7109375" style="16" bestFit="1" customWidth="1"/>
    <col min="5386"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5703125" style="16" bestFit="1" customWidth="1"/>
    <col min="5638" max="5638" width="12.5703125" style="16" bestFit="1" customWidth="1"/>
    <col min="5639" max="5639" width="18.140625" style="16" bestFit="1" customWidth="1"/>
    <col min="5640" max="5640" width="9.140625" style="16" bestFit="1"/>
    <col min="5641" max="5641" width="1.7109375" style="16" bestFit="1" customWidth="1"/>
    <col min="5642"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5703125" style="16" bestFit="1" customWidth="1"/>
    <col min="5894" max="5894" width="12.5703125" style="16" bestFit="1" customWidth="1"/>
    <col min="5895" max="5895" width="18.140625" style="16" bestFit="1" customWidth="1"/>
    <col min="5896" max="5896" width="9.140625" style="16" bestFit="1"/>
    <col min="5897" max="5897" width="1.7109375" style="16" bestFit="1" customWidth="1"/>
    <col min="5898"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5703125" style="16" bestFit="1" customWidth="1"/>
    <col min="6150" max="6150" width="12.5703125" style="16" bestFit="1" customWidth="1"/>
    <col min="6151" max="6151" width="18.140625" style="16" bestFit="1" customWidth="1"/>
    <col min="6152" max="6152" width="9.140625" style="16" bestFit="1"/>
    <col min="6153" max="6153" width="1.7109375" style="16" bestFit="1" customWidth="1"/>
    <col min="6154"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5703125" style="16" bestFit="1" customWidth="1"/>
    <col min="6406" max="6406" width="12.5703125" style="16" bestFit="1" customWidth="1"/>
    <col min="6407" max="6407" width="18.140625" style="16" bestFit="1" customWidth="1"/>
    <col min="6408" max="6408" width="9.140625" style="16" bestFit="1"/>
    <col min="6409" max="6409" width="1.7109375" style="16" bestFit="1" customWidth="1"/>
    <col min="6410"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5703125" style="16" bestFit="1" customWidth="1"/>
    <col min="6662" max="6662" width="12.5703125" style="16" bestFit="1" customWidth="1"/>
    <col min="6663" max="6663" width="18.140625" style="16" bestFit="1" customWidth="1"/>
    <col min="6664" max="6664" width="9.140625" style="16" bestFit="1"/>
    <col min="6665" max="6665" width="1.7109375" style="16" bestFit="1" customWidth="1"/>
    <col min="6666"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5703125" style="16" bestFit="1" customWidth="1"/>
    <col min="6918" max="6918" width="12.5703125" style="16" bestFit="1" customWidth="1"/>
    <col min="6919" max="6919" width="18.140625" style="16" bestFit="1" customWidth="1"/>
    <col min="6920" max="6920" width="9.140625" style="16" bestFit="1"/>
    <col min="6921" max="6921" width="1.7109375" style="16" bestFit="1" customWidth="1"/>
    <col min="6922"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5703125" style="16" bestFit="1" customWidth="1"/>
    <col min="7174" max="7174" width="12.5703125" style="16" bestFit="1" customWidth="1"/>
    <col min="7175" max="7175" width="18.140625" style="16" bestFit="1" customWidth="1"/>
    <col min="7176" max="7176" width="9.140625" style="16" bestFit="1"/>
    <col min="7177" max="7177" width="1.7109375" style="16" bestFit="1" customWidth="1"/>
    <col min="7178"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5703125" style="16" bestFit="1" customWidth="1"/>
    <col min="7430" max="7430" width="12.5703125" style="16" bestFit="1" customWidth="1"/>
    <col min="7431" max="7431" width="18.140625" style="16" bestFit="1" customWidth="1"/>
    <col min="7432" max="7432" width="9.140625" style="16" bestFit="1"/>
    <col min="7433" max="7433" width="1.7109375" style="16" bestFit="1" customWidth="1"/>
    <col min="7434"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5703125" style="16" bestFit="1" customWidth="1"/>
    <col min="7686" max="7686" width="12.5703125" style="16" bestFit="1" customWidth="1"/>
    <col min="7687" max="7687" width="18.140625" style="16" bestFit="1" customWidth="1"/>
    <col min="7688" max="7688" width="9.140625" style="16" bestFit="1"/>
    <col min="7689" max="7689" width="1.7109375" style="16" bestFit="1" customWidth="1"/>
    <col min="7690"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5703125" style="16" bestFit="1" customWidth="1"/>
    <col min="7942" max="7942" width="12.5703125" style="16" bestFit="1" customWidth="1"/>
    <col min="7943" max="7943" width="18.140625" style="16" bestFit="1" customWidth="1"/>
    <col min="7944" max="7944" width="9.140625" style="16" bestFit="1"/>
    <col min="7945" max="7945" width="1.7109375" style="16" bestFit="1" customWidth="1"/>
    <col min="7946"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5703125" style="16" bestFit="1" customWidth="1"/>
    <col min="8198" max="8198" width="12.5703125" style="16" bestFit="1" customWidth="1"/>
    <col min="8199" max="8199" width="18.140625" style="16" bestFit="1" customWidth="1"/>
    <col min="8200" max="8200" width="9.140625" style="16" bestFit="1"/>
    <col min="8201" max="8201" width="1.7109375" style="16" bestFit="1" customWidth="1"/>
    <col min="8202"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5703125" style="16" bestFit="1" customWidth="1"/>
    <col min="8454" max="8454" width="12.5703125" style="16" bestFit="1" customWidth="1"/>
    <col min="8455" max="8455" width="18.140625" style="16" bestFit="1" customWidth="1"/>
    <col min="8456" max="8456" width="9.140625" style="16" bestFit="1"/>
    <col min="8457" max="8457" width="1.7109375" style="16" bestFit="1" customWidth="1"/>
    <col min="8458"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5703125" style="16" bestFit="1" customWidth="1"/>
    <col min="8710" max="8710" width="12.5703125" style="16" bestFit="1" customWidth="1"/>
    <col min="8711" max="8711" width="18.140625" style="16" bestFit="1" customWidth="1"/>
    <col min="8712" max="8712" width="9.140625" style="16" bestFit="1"/>
    <col min="8713" max="8713" width="1.7109375" style="16" bestFit="1" customWidth="1"/>
    <col min="8714"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5703125" style="16" bestFit="1" customWidth="1"/>
    <col min="8966" max="8966" width="12.5703125" style="16" bestFit="1" customWidth="1"/>
    <col min="8967" max="8967" width="18.140625" style="16" bestFit="1" customWidth="1"/>
    <col min="8968" max="8968" width="9.140625" style="16" bestFit="1"/>
    <col min="8969" max="8969" width="1.7109375" style="16" bestFit="1" customWidth="1"/>
    <col min="8970"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5703125" style="16" bestFit="1" customWidth="1"/>
    <col min="9222" max="9222" width="12.5703125" style="16" bestFit="1" customWidth="1"/>
    <col min="9223" max="9223" width="18.140625" style="16" bestFit="1" customWidth="1"/>
    <col min="9224" max="9224" width="9.140625" style="16" bestFit="1"/>
    <col min="9225" max="9225" width="1.7109375" style="16" bestFit="1" customWidth="1"/>
    <col min="9226"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5703125" style="16" bestFit="1" customWidth="1"/>
    <col min="9478" max="9478" width="12.5703125" style="16" bestFit="1" customWidth="1"/>
    <col min="9479" max="9479" width="18.140625" style="16" bestFit="1" customWidth="1"/>
    <col min="9480" max="9480" width="9.140625" style="16" bestFit="1"/>
    <col min="9481" max="9481" width="1.7109375" style="16" bestFit="1" customWidth="1"/>
    <col min="9482"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5703125" style="16" bestFit="1" customWidth="1"/>
    <col min="9734" max="9734" width="12.5703125" style="16" bestFit="1" customWidth="1"/>
    <col min="9735" max="9735" width="18.140625" style="16" bestFit="1" customWidth="1"/>
    <col min="9736" max="9736" width="9.140625" style="16" bestFit="1"/>
    <col min="9737" max="9737" width="1.7109375" style="16" bestFit="1" customWidth="1"/>
    <col min="9738"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5703125" style="16" bestFit="1" customWidth="1"/>
    <col min="9990" max="9990" width="12.5703125" style="16" bestFit="1" customWidth="1"/>
    <col min="9991" max="9991" width="18.140625" style="16" bestFit="1" customWidth="1"/>
    <col min="9992" max="9992" width="9.140625" style="16" bestFit="1"/>
    <col min="9993" max="9993" width="1.7109375" style="16" bestFit="1" customWidth="1"/>
    <col min="9994"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5703125" style="16" bestFit="1" customWidth="1"/>
    <col min="10246" max="10246" width="12.5703125" style="16" bestFit="1" customWidth="1"/>
    <col min="10247" max="10247" width="18.140625" style="16" bestFit="1" customWidth="1"/>
    <col min="10248" max="10248" width="9.140625" style="16" bestFit="1"/>
    <col min="10249" max="10249" width="1.7109375" style="16" bestFit="1" customWidth="1"/>
    <col min="10250"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5703125" style="16" bestFit="1" customWidth="1"/>
    <col min="10502" max="10502" width="12.5703125" style="16" bestFit="1" customWidth="1"/>
    <col min="10503" max="10503" width="18.140625" style="16" bestFit="1" customWidth="1"/>
    <col min="10504" max="10504" width="9.140625" style="16" bestFit="1"/>
    <col min="10505" max="10505" width="1.7109375" style="16" bestFit="1" customWidth="1"/>
    <col min="10506"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5703125" style="16" bestFit="1" customWidth="1"/>
    <col min="10758" max="10758" width="12.5703125" style="16" bestFit="1" customWidth="1"/>
    <col min="10759" max="10759" width="18.140625" style="16" bestFit="1" customWidth="1"/>
    <col min="10760" max="10760" width="9.140625" style="16" bestFit="1"/>
    <col min="10761" max="10761" width="1.7109375" style="16" bestFit="1" customWidth="1"/>
    <col min="10762"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5703125" style="16" bestFit="1" customWidth="1"/>
    <col min="11014" max="11014" width="12.5703125" style="16" bestFit="1" customWidth="1"/>
    <col min="11015" max="11015" width="18.140625" style="16" bestFit="1" customWidth="1"/>
    <col min="11016" max="11016" width="9.140625" style="16" bestFit="1"/>
    <col min="11017" max="11017" width="1.7109375" style="16" bestFit="1" customWidth="1"/>
    <col min="11018"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5703125" style="16" bestFit="1" customWidth="1"/>
    <col min="11270" max="11270" width="12.5703125" style="16" bestFit="1" customWidth="1"/>
    <col min="11271" max="11271" width="18.140625" style="16" bestFit="1" customWidth="1"/>
    <col min="11272" max="11272" width="9.140625" style="16" bestFit="1"/>
    <col min="11273" max="11273" width="1.7109375" style="16" bestFit="1" customWidth="1"/>
    <col min="11274"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5703125" style="16" bestFit="1" customWidth="1"/>
    <col min="11526" max="11526" width="12.5703125" style="16" bestFit="1" customWidth="1"/>
    <col min="11527" max="11527" width="18.140625" style="16" bestFit="1" customWidth="1"/>
    <col min="11528" max="11528" width="9.140625" style="16" bestFit="1"/>
    <col min="11529" max="11529" width="1.7109375" style="16" bestFit="1" customWidth="1"/>
    <col min="11530"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5703125" style="16" bestFit="1" customWidth="1"/>
    <col min="11782" max="11782" width="12.5703125" style="16" bestFit="1" customWidth="1"/>
    <col min="11783" max="11783" width="18.140625" style="16" bestFit="1" customWidth="1"/>
    <col min="11784" max="11784" width="9.140625" style="16" bestFit="1"/>
    <col min="11785" max="11785" width="1.7109375" style="16" bestFit="1" customWidth="1"/>
    <col min="11786"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5703125" style="16" bestFit="1" customWidth="1"/>
    <col min="12038" max="12038" width="12.5703125" style="16" bestFit="1" customWidth="1"/>
    <col min="12039" max="12039" width="18.140625" style="16" bestFit="1" customWidth="1"/>
    <col min="12040" max="12040" width="9.140625" style="16" bestFit="1"/>
    <col min="12041" max="12041" width="1.7109375" style="16" bestFit="1" customWidth="1"/>
    <col min="12042"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5703125" style="16" bestFit="1" customWidth="1"/>
    <col min="12294" max="12294" width="12.5703125" style="16" bestFit="1" customWidth="1"/>
    <col min="12295" max="12295" width="18.140625" style="16" bestFit="1" customWidth="1"/>
    <col min="12296" max="12296" width="9.140625" style="16" bestFit="1"/>
    <col min="12297" max="12297" width="1.7109375" style="16" bestFit="1" customWidth="1"/>
    <col min="12298"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5703125" style="16" bestFit="1" customWidth="1"/>
    <col min="12550" max="12550" width="12.5703125" style="16" bestFit="1" customWidth="1"/>
    <col min="12551" max="12551" width="18.140625" style="16" bestFit="1" customWidth="1"/>
    <col min="12552" max="12552" width="9.140625" style="16" bestFit="1"/>
    <col min="12553" max="12553" width="1.7109375" style="16" bestFit="1" customWidth="1"/>
    <col min="12554"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5703125" style="16" bestFit="1" customWidth="1"/>
    <col min="12806" max="12806" width="12.5703125" style="16" bestFit="1" customWidth="1"/>
    <col min="12807" max="12807" width="18.140625" style="16" bestFit="1" customWidth="1"/>
    <col min="12808" max="12808" width="9.140625" style="16" bestFit="1"/>
    <col min="12809" max="12809" width="1.7109375" style="16" bestFit="1" customWidth="1"/>
    <col min="12810"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5703125" style="16" bestFit="1" customWidth="1"/>
    <col min="13062" max="13062" width="12.5703125" style="16" bestFit="1" customWidth="1"/>
    <col min="13063" max="13063" width="18.140625" style="16" bestFit="1" customWidth="1"/>
    <col min="13064" max="13064" width="9.140625" style="16" bestFit="1"/>
    <col min="13065" max="13065" width="1.7109375" style="16" bestFit="1" customWidth="1"/>
    <col min="13066"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5703125" style="16" bestFit="1" customWidth="1"/>
    <col min="13318" max="13318" width="12.5703125" style="16" bestFit="1" customWidth="1"/>
    <col min="13319" max="13319" width="18.140625" style="16" bestFit="1" customWidth="1"/>
    <col min="13320" max="13320" width="9.140625" style="16" bestFit="1"/>
    <col min="13321" max="13321" width="1.7109375" style="16" bestFit="1" customWidth="1"/>
    <col min="13322"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5703125" style="16" bestFit="1" customWidth="1"/>
    <col min="13574" max="13574" width="12.5703125" style="16" bestFit="1" customWidth="1"/>
    <col min="13575" max="13575" width="18.140625" style="16" bestFit="1" customWidth="1"/>
    <col min="13576" max="13576" width="9.140625" style="16" bestFit="1"/>
    <col min="13577" max="13577" width="1.7109375" style="16" bestFit="1" customWidth="1"/>
    <col min="13578"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5703125" style="16" bestFit="1" customWidth="1"/>
    <col min="13830" max="13830" width="12.5703125" style="16" bestFit="1" customWidth="1"/>
    <col min="13831" max="13831" width="18.140625" style="16" bestFit="1" customWidth="1"/>
    <col min="13832" max="13832" width="9.140625" style="16" bestFit="1"/>
    <col min="13833" max="13833" width="1.7109375" style="16" bestFit="1" customWidth="1"/>
    <col min="13834"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5703125" style="16" bestFit="1" customWidth="1"/>
    <col min="14086" max="14086" width="12.5703125" style="16" bestFit="1" customWidth="1"/>
    <col min="14087" max="14087" width="18.140625" style="16" bestFit="1" customWidth="1"/>
    <col min="14088" max="14088" width="9.140625" style="16" bestFit="1"/>
    <col min="14089" max="14089" width="1.7109375" style="16" bestFit="1" customWidth="1"/>
    <col min="14090"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5703125" style="16" bestFit="1" customWidth="1"/>
    <col min="14342" max="14342" width="12.5703125" style="16" bestFit="1" customWidth="1"/>
    <col min="14343" max="14343" width="18.140625" style="16" bestFit="1" customWidth="1"/>
    <col min="14344" max="14344" width="9.140625" style="16" bestFit="1"/>
    <col min="14345" max="14345" width="1.7109375" style="16" bestFit="1" customWidth="1"/>
    <col min="14346"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5703125" style="16" bestFit="1" customWidth="1"/>
    <col min="14598" max="14598" width="12.5703125" style="16" bestFit="1" customWidth="1"/>
    <col min="14599" max="14599" width="18.140625" style="16" bestFit="1" customWidth="1"/>
    <col min="14600" max="14600" width="9.140625" style="16" bestFit="1"/>
    <col min="14601" max="14601" width="1.7109375" style="16" bestFit="1" customWidth="1"/>
    <col min="14602"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5703125" style="16" bestFit="1" customWidth="1"/>
    <col min="14854" max="14854" width="12.5703125" style="16" bestFit="1" customWidth="1"/>
    <col min="14855" max="14855" width="18.140625" style="16" bestFit="1" customWidth="1"/>
    <col min="14856" max="14856" width="9.140625" style="16" bestFit="1"/>
    <col min="14857" max="14857" width="1.7109375" style="16" bestFit="1" customWidth="1"/>
    <col min="14858"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5703125" style="16" bestFit="1" customWidth="1"/>
    <col min="15110" max="15110" width="12.5703125" style="16" bestFit="1" customWidth="1"/>
    <col min="15111" max="15111" width="18.140625" style="16" bestFit="1" customWidth="1"/>
    <col min="15112" max="15112" width="9.140625" style="16" bestFit="1"/>
    <col min="15113" max="15113" width="1.7109375" style="16" bestFit="1" customWidth="1"/>
    <col min="15114"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5703125" style="16" bestFit="1" customWidth="1"/>
    <col min="15366" max="15366" width="12.5703125" style="16" bestFit="1" customWidth="1"/>
    <col min="15367" max="15367" width="18.140625" style="16" bestFit="1" customWidth="1"/>
    <col min="15368" max="15368" width="9.140625" style="16" bestFit="1"/>
    <col min="15369" max="15369" width="1.7109375" style="16" bestFit="1" customWidth="1"/>
    <col min="15370"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5703125" style="16" bestFit="1" customWidth="1"/>
    <col min="15622" max="15622" width="12.5703125" style="16" bestFit="1" customWidth="1"/>
    <col min="15623" max="15623" width="18.140625" style="16" bestFit="1" customWidth="1"/>
    <col min="15624" max="15624" width="9.140625" style="16" bestFit="1"/>
    <col min="15625" max="15625" width="1.7109375" style="16" bestFit="1" customWidth="1"/>
    <col min="15626"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5703125" style="16" bestFit="1" customWidth="1"/>
    <col min="15878" max="15878" width="12.5703125" style="16" bestFit="1" customWidth="1"/>
    <col min="15879" max="15879" width="18.140625" style="16" bestFit="1" customWidth="1"/>
    <col min="15880" max="15880" width="9.140625" style="16" bestFit="1"/>
    <col min="15881" max="15881" width="1.7109375" style="16" bestFit="1" customWidth="1"/>
    <col min="15882"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5703125" style="16" bestFit="1" customWidth="1"/>
    <col min="16134" max="16134" width="12.5703125" style="16" bestFit="1" customWidth="1"/>
    <col min="16135" max="16135" width="18.140625" style="16" bestFit="1" customWidth="1"/>
    <col min="16136" max="16136" width="9.140625" style="16" bestFit="1"/>
    <col min="16137" max="16137" width="1.7109375" style="16" bestFit="1" customWidth="1"/>
    <col min="16138" max="16384" width="9.140625" style="16"/>
  </cols>
  <sheetData>
    <row r="1" spans="1:9" s="1" customFormat="1">
      <c r="A1" s="3" t="s">
        <v>0</v>
      </c>
      <c r="B1" s="396" t="s">
        <v>37</v>
      </c>
      <c r="C1" s="396"/>
      <c r="D1" s="396"/>
      <c r="E1" s="396"/>
      <c r="F1" s="4"/>
      <c r="G1" s="4"/>
      <c r="H1" s="4"/>
    </row>
    <row r="2" spans="1:9" s="1" customFormat="1" ht="13.5" thickBot="1">
      <c r="C2" s="5"/>
      <c r="F2" s="4"/>
      <c r="G2" s="4"/>
      <c r="H2" s="4"/>
    </row>
    <row r="3" spans="1:9" s="13" customFormat="1" ht="15">
      <c r="B3" s="25" t="s">
        <v>1762</v>
      </c>
      <c r="C3" s="397"/>
      <c r="D3" s="400"/>
      <c r="F3" s="14"/>
      <c r="G3" s="14"/>
      <c r="H3" s="14"/>
      <c r="I3" s="150"/>
    </row>
    <row r="4" spans="1:9" s="13" customFormat="1" ht="15">
      <c r="B4" s="77" t="s">
        <v>3014</v>
      </c>
      <c r="C4" s="398"/>
      <c r="D4" s="401"/>
      <c r="F4" s="14"/>
      <c r="G4" s="14"/>
      <c r="H4" s="14"/>
      <c r="I4" s="150"/>
    </row>
    <row r="5" spans="1:9" s="13" customFormat="1" ht="15">
      <c r="B5" s="26" t="s">
        <v>1003</v>
      </c>
      <c r="C5" s="398"/>
      <c r="D5" s="401"/>
      <c r="F5" s="14"/>
      <c r="G5" s="14"/>
      <c r="H5" s="14"/>
      <c r="I5" s="150"/>
    </row>
    <row r="6" spans="1:9" s="13" customFormat="1" ht="15">
      <c r="B6" s="26" t="s">
        <v>3015</v>
      </c>
      <c r="C6" s="398"/>
      <c r="D6" s="401"/>
      <c r="F6" s="14"/>
      <c r="G6" s="14"/>
      <c r="H6" s="14"/>
      <c r="I6" s="150"/>
    </row>
    <row r="7" spans="1:9" s="13" customFormat="1" ht="30.75" thickBot="1">
      <c r="B7" s="78" t="s">
        <v>3016</v>
      </c>
      <c r="C7" s="399"/>
      <c r="D7" s="402"/>
      <c r="F7" s="14"/>
      <c r="G7" s="14"/>
      <c r="H7" s="14"/>
      <c r="I7" s="150"/>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2709250</v>
      </c>
      <c r="G16" s="18">
        <v>24039.18</v>
      </c>
      <c r="H16" s="18">
        <v>4.21</v>
      </c>
    </row>
    <row r="17" spans="2:8">
      <c r="B17" s="16" t="s">
        <v>1009</v>
      </c>
      <c r="C17" s="164" t="s">
        <v>129</v>
      </c>
      <c r="D17" s="16" t="s">
        <v>132</v>
      </c>
      <c r="E17" s="16" t="s">
        <v>133</v>
      </c>
      <c r="F17" s="18">
        <v>823175</v>
      </c>
      <c r="G17" s="18">
        <v>21714.94</v>
      </c>
      <c r="H17" s="18">
        <v>3.8</v>
      </c>
    </row>
    <row r="18" spans="2:8">
      <c r="B18" s="16" t="s">
        <v>1015</v>
      </c>
      <c r="C18" s="164" t="s">
        <v>129</v>
      </c>
      <c r="D18" s="16" t="s">
        <v>143</v>
      </c>
      <c r="E18" s="16" t="s">
        <v>144</v>
      </c>
      <c r="F18" s="18">
        <v>603100</v>
      </c>
      <c r="G18" s="18">
        <v>14754.24</v>
      </c>
      <c r="H18" s="18">
        <v>2.58</v>
      </c>
    </row>
    <row r="19" spans="2:8">
      <c r="B19" s="16" t="s">
        <v>2283</v>
      </c>
      <c r="C19" s="164" t="s">
        <v>129</v>
      </c>
      <c r="D19" s="16" t="s">
        <v>155</v>
      </c>
      <c r="E19" s="16" t="s">
        <v>156</v>
      </c>
      <c r="F19" s="18">
        <v>711178</v>
      </c>
      <c r="G19" s="18">
        <v>13672.4</v>
      </c>
      <c r="H19" s="18">
        <v>2.39</v>
      </c>
    </row>
    <row r="20" spans="2:8">
      <c r="B20" s="16" t="s">
        <v>1017</v>
      </c>
      <c r="C20" s="164" t="s">
        <v>129</v>
      </c>
      <c r="D20" s="16" t="s">
        <v>135</v>
      </c>
      <c r="E20" s="16" t="s">
        <v>137</v>
      </c>
      <c r="F20" s="18">
        <v>408330</v>
      </c>
      <c r="G20" s="18">
        <v>13112.09</v>
      </c>
      <c r="H20" s="18">
        <v>2.2999999999999998</v>
      </c>
    </row>
    <row r="21" spans="2:8">
      <c r="B21" s="16" t="s">
        <v>1020</v>
      </c>
      <c r="C21" s="164" t="s">
        <v>129</v>
      </c>
      <c r="D21" s="16" t="s">
        <v>130</v>
      </c>
      <c r="E21" s="16" t="s">
        <v>145</v>
      </c>
      <c r="F21" s="18">
        <v>1659177</v>
      </c>
      <c r="G21" s="18">
        <v>12468.72</v>
      </c>
      <c r="H21" s="18">
        <v>2.1800000000000002</v>
      </c>
    </row>
    <row r="22" spans="2:8">
      <c r="B22" s="16" t="s">
        <v>1008</v>
      </c>
      <c r="C22" s="164" t="s">
        <v>129</v>
      </c>
      <c r="D22" s="16" t="s">
        <v>130</v>
      </c>
      <c r="E22" s="16" t="s">
        <v>134</v>
      </c>
      <c r="F22" s="18">
        <v>824500</v>
      </c>
      <c r="G22" s="18">
        <v>12252.89</v>
      </c>
      <c r="H22" s="18">
        <v>2.15</v>
      </c>
    </row>
    <row r="23" spans="2:8">
      <c r="B23" s="16" t="s">
        <v>2284</v>
      </c>
      <c r="C23" s="164" t="s">
        <v>129</v>
      </c>
      <c r="D23" s="16" t="s">
        <v>151</v>
      </c>
      <c r="E23" s="16" t="s">
        <v>152</v>
      </c>
      <c r="F23" s="18">
        <v>1579251</v>
      </c>
      <c r="G23" s="18">
        <v>11474.84</v>
      </c>
      <c r="H23" s="18">
        <v>2.0099999999999998</v>
      </c>
    </row>
    <row r="24" spans="2:8">
      <c r="B24" s="16" t="s">
        <v>277</v>
      </c>
      <c r="C24" s="164" t="s">
        <v>129</v>
      </c>
      <c r="D24" s="16" t="s">
        <v>130</v>
      </c>
      <c r="E24" s="16" t="s">
        <v>278</v>
      </c>
      <c r="F24" s="18">
        <v>2035000</v>
      </c>
      <c r="G24" s="18">
        <v>10810.94</v>
      </c>
      <c r="H24" s="18">
        <v>1.89</v>
      </c>
    </row>
    <row r="25" spans="2:8">
      <c r="B25" s="16" t="s">
        <v>2130</v>
      </c>
      <c r="C25" s="164" t="s">
        <v>129</v>
      </c>
      <c r="D25" s="16" t="s">
        <v>173</v>
      </c>
      <c r="E25" s="16" t="s">
        <v>364</v>
      </c>
      <c r="F25" s="18">
        <v>628877</v>
      </c>
      <c r="G25" s="18">
        <v>10556.64</v>
      </c>
      <c r="H25" s="18">
        <v>1.85</v>
      </c>
    </row>
    <row r="26" spans="2:8">
      <c r="B26" s="16" t="s">
        <v>1013</v>
      </c>
      <c r="C26" s="164" t="s">
        <v>129</v>
      </c>
      <c r="D26" s="16" t="s">
        <v>135</v>
      </c>
      <c r="E26" s="16" t="s">
        <v>136</v>
      </c>
      <c r="F26" s="18">
        <v>687300</v>
      </c>
      <c r="G26" s="18">
        <v>10261.049999999999</v>
      </c>
      <c r="H26" s="18">
        <v>1.8</v>
      </c>
    </row>
    <row r="27" spans="2:8">
      <c r="B27" s="16" t="s">
        <v>1001</v>
      </c>
      <c r="C27" s="164" t="s">
        <v>129</v>
      </c>
      <c r="D27" s="17"/>
      <c r="F27" s="18">
        <v>25875</v>
      </c>
      <c r="G27" s="18">
        <v>10274.34</v>
      </c>
      <c r="H27" s="18">
        <v>1.8</v>
      </c>
    </row>
    <row r="28" spans="2:8">
      <c r="B28" s="16" t="s">
        <v>1037</v>
      </c>
      <c r="C28" s="164" t="s">
        <v>129</v>
      </c>
      <c r="D28" s="16" t="s">
        <v>135</v>
      </c>
      <c r="E28" s="16" t="s">
        <v>283</v>
      </c>
      <c r="F28" s="18">
        <v>1000900</v>
      </c>
      <c r="G28" s="18">
        <v>9397.9500000000007</v>
      </c>
      <c r="H28" s="18">
        <v>1.65</v>
      </c>
    </row>
    <row r="29" spans="2:8">
      <c r="B29" s="16" t="s">
        <v>2139</v>
      </c>
      <c r="C29" s="164" t="s">
        <v>129</v>
      </c>
      <c r="D29" s="16" t="s">
        <v>180</v>
      </c>
      <c r="E29" s="16" t="s">
        <v>557</v>
      </c>
      <c r="F29" s="18">
        <v>1498750</v>
      </c>
      <c r="G29" s="18">
        <v>8746.7099999999991</v>
      </c>
      <c r="H29" s="18">
        <v>1.53</v>
      </c>
    </row>
    <row r="30" spans="2:8">
      <c r="B30" s="16" t="s">
        <v>2043</v>
      </c>
      <c r="C30" s="164" t="s">
        <v>129</v>
      </c>
      <c r="D30" s="16" t="s">
        <v>267</v>
      </c>
      <c r="E30" s="16" t="s">
        <v>288</v>
      </c>
      <c r="F30" s="18">
        <v>5152686</v>
      </c>
      <c r="G30" s="18">
        <v>8450.41</v>
      </c>
      <c r="H30" s="18">
        <v>1.48</v>
      </c>
    </row>
    <row r="31" spans="2:8">
      <c r="B31" s="16" t="s">
        <v>2285</v>
      </c>
      <c r="C31" s="164" t="s">
        <v>129</v>
      </c>
      <c r="D31" s="16" t="s">
        <v>139</v>
      </c>
      <c r="E31" s="16" t="s">
        <v>148</v>
      </c>
      <c r="F31" s="18">
        <v>285300</v>
      </c>
      <c r="G31" s="18">
        <v>7588.55</v>
      </c>
      <c r="H31" s="18">
        <v>1.33</v>
      </c>
    </row>
    <row r="32" spans="2:8">
      <c r="B32" s="16" t="s">
        <v>2044</v>
      </c>
      <c r="C32" s="164" t="s">
        <v>129</v>
      </c>
      <c r="D32" s="16" t="s">
        <v>135</v>
      </c>
      <c r="E32" s="16" t="s">
        <v>291</v>
      </c>
      <c r="F32" s="18">
        <v>684000</v>
      </c>
      <c r="G32" s="18">
        <v>7360.52</v>
      </c>
      <c r="H32" s="18">
        <v>1.29</v>
      </c>
    </row>
    <row r="33" spans="2:8">
      <c r="B33" s="16" t="s">
        <v>1031</v>
      </c>
      <c r="C33" s="164" t="s">
        <v>129</v>
      </c>
      <c r="D33" s="16" t="s">
        <v>200</v>
      </c>
      <c r="E33" s="16" t="s">
        <v>308</v>
      </c>
      <c r="F33" s="18">
        <v>257700</v>
      </c>
      <c r="G33" s="18">
        <v>7312.75</v>
      </c>
      <c r="H33" s="18">
        <v>1.28</v>
      </c>
    </row>
    <row r="34" spans="2:8">
      <c r="B34" s="16" t="s">
        <v>1010</v>
      </c>
      <c r="C34" s="164" t="s">
        <v>129</v>
      </c>
      <c r="D34" s="16" t="s">
        <v>139</v>
      </c>
      <c r="E34" s="16" t="s">
        <v>140</v>
      </c>
      <c r="F34" s="18">
        <v>2141600</v>
      </c>
      <c r="G34" s="18">
        <v>6863.83</v>
      </c>
      <c r="H34" s="18">
        <v>1.2</v>
      </c>
    </row>
    <row r="35" spans="2:8">
      <c r="B35" s="16" t="s">
        <v>1042</v>
      </c>
      <c r="C35" s="164" t="s">
        <v>129</v>
      </c>
      <c r="D35" s="16" t="s">
        <v>173</v>
      </c>
      <c r="E35" s="16" t="s">
        <v>175</v>
      </c>
      <c r="F35" s="18">
        <v>286300</v>
      </c>
      <c r="G35" s="18">
        <v>6584.04</v>
      </c>
      <c r="H35" s="18">
        <v>1.1499999999999999</v>
      </c>
    </row>
    <row r="36" spans="2:8">
      <c r="B36" s="16" t="s">
        <v>2083</v>
      </c>
      <c r="C36" s="164" t="s">
        <v>129</v>
      </c>
      <c r="D36" s="16" t="s">
        <v>267</v>
      </c>
      <c r="E36" s="16" t="s">
        <v>287</v>
      </c>
      <c r="F36" s="18">
        <v>2826349</v>
      </c>
      <c r="G36" s="18">
        <v>6489.3</v>
      </c>
      <c r="H36" s="18">
        <v>1.1399999999999999</v>
      </c>
    </row>
    <row r="37" spans="2:8">
      <c r="B37" s="16" t="s">
        <v>2097</v>
      </c>
      <c r="C37" s="164" t="s">
        <v>129</v>
      </c>
      <c r="D37" s="16" t="s">
        <v>485</v>
      </c>
      <c r="E37" s="16" t="s">
        <v>486</v>
      </c>
      <c r="F37" s="18">
        <v>1595000</v>
      </c>
      <c r="G37" s="18">
        <v>6220.5</v>
      </c>
      <c r="H37" s="18">
        <v>1.0900000000000001</v>
      </c>
    </row>
    <row r="38" spans="2:8">
      <c r="B38" s="16" t="s">
        <v>1027</v>
      </c>
      <c r="C38" s="164" t="s">
        <v>129</v>
      </c>
      <c r="D38" s="16" t="s">
        <v>200</v>
      </c>
      <c r="E38" s="16" t="s">
        <v>201</v>
      </c>
      <c r="F38" s="18">
        <v>180700</v>
      </c>
      <c r="G38" s="18">
        <v>6069.26</v>
      </c>
      <c r="H38" s="18">
        <v>1.06</v>
      </c>
    </row>
    <row r="39" spans="2:8">
      <c r="B39" s="16" t="s">
        <v>2113</v>
      </c>
      <c r="C39" s="164" t="s">
        <v>129</v>
      </c>
      <c r="D39" s="16" t="s">
        <v>160</v>
      </c>
      <c r="E39" s="16" t="s">
        <v>161</v>
      </c>
      <c r="F39" s="18">
        <v>638650</v>
      </c>
      <c r="G39" s="18">
        <v>5703.46</v>
      </c>
      <c r="H39" s="18">
        <v>1</v>
      </c>
    </row>
    <row r="40" spans="2:8">
      <c r="B40" s="16" t="s">
        <v>2286</v>
      </c>
      <c r="C40" s="164" t="s">
        <v>129</v>
      </c>
      <c r="D40" s="16" t="s">
        <v>160</v>
      </c>
      <c r="E40" s="16" t="s">
        <v>465</v>
      </c>
      <c r="F40" s="18">
        <v>530550</v>
      </c>
      <c r="G40" s="18">
        <v>5509.5</v>
      </c>
      <c r="H40" s="18">
        <v>0.96</v>
      </c>
    </row>
    <row r="41" spans="2:8">
      <c r="B41" s="16" t="s">
        <v>2287</v>
      </c>
      <c r="C41" s="164" t="s">
        <v>129</v>
      </c>
      <c r="D41" s="16" t="s">
        <v>366</v>
      </c>
      <c r="E41" s="16" t="s">
        <v>367</v>
      </c>
      <c r="F41" s="18">
        <v>1254100</v>
      </c>
      <c r="G41" s="18">
        <v>5505.5</v>
      </c>
      <c r="H41" s="18">
        <v>0.96</v>
      </c>
    </row>
    <row r="42" spans="2:8">
      <c r="B42" s="16" t="s">
        <v>2129</v>
      </c>
      <c r="C42" s="164" t="s">
        <v>129</v>
      </c>
      <c r="D42" s="16" t="s">
        <v>160</v>
      </c>
      <c r="E42" s="16" t="s">
        <v>188</v>
      </c>
      <c r="F42" s="18">
        <v>149800</v>
      </c>
      <c r="G42" s="18">
        <v>5433.02</v>
      </c>
      <c r="H42" s="18">
        <v>0.95</v>
      </c>
    </row>
    <row r="43" spans="2:8">
      <c r="B43" s="16" t="s">
        <v>2122</v>
      </c>
      <c r="C43" s="164" t="s">
        <v>129</v>
      </c>
      <c r="D43" s="16" t="s">
        <v>200</v>
      </c>
      <c r="E43" s="16" t="s">
        <v>281</v>
      </c>
      <c r="F43" s="18">
        <v>381500</v>
      </c>
      <c r="G43" s="18">
        <v>4992.6899999999996</v>
      </c>
      <c r="H43" s="18">
        <v>0.87</v>
      </c>
    </row>
    <row r="44" spans="2:8">
      <c r="B44" s="16" t="s">
        <v>1024</v>
      </c>
      <c r="C44" s="164" t="s">
        <v>129</v>
      </c>
      <c r="D44" s="16" t="s">
        <v>171</v>
      </c>
      <c r="E44" s="16" t="s">
        <v>172</v>
      </c>
      <c r="F44" s="18">
        <v>611325</v>
      </c>
      <c r="G44" s="18">
        <v>4949.59</v>
      </c>
      <c r="H44" s="18">
        <v>0.87</v>
      </c>
    </row>
    <row r="45" spans="2:8">
      <c r="B45" s="16" t="s">
        <v>2039</v>
      </c>
      <c r="C45" s="164" t="s">
        <v>129</v>
      </c>
      <c r="D45" s="16" t="s">
        <v>194</v>
      </c>
      <c r="E45" s="16" t="s">
        <v>464</v>
      </c>
      <c r="F45" s="18">
        <v>542250</v>
      </c>
      <c r="G45" s="18">
        <v>4566.5600000000004</v>
      </c>
      <c r="H45" s="18">
        <v>0.8</v>
      </c>
    </row>
    <row r="46" spans="2:8">
      <c r="B46" s="16" t="s">
        <v>1044</v>
      </c>
      <c r="C46" s="164" t="s">
        <v>129</v>
      </c>
      <c r="D46" s="16" t="s">
        <v>225</v>
      </c>
      <c r="E46" s="16" t="s">
        <v>324</v>
      </c>
      <c r="F46" s="18">
        <v>102450</v>
      </c>
      <c r="G46" s="18">
        <v>4428.8100000000004</v>
      </c>
      <c r="H46" s="18">
        <v>0.78</v>
      </c>
    </row>
    <row r="47" spans="2:8">
      <c r="B47" s="16" t="s">
        <v>2102</v>
      </c>
      <c r="C47" s="164" t="s">
        <v>129</v>
      </c>
      <c r="D47" s="16" t="s">
        <v>173</v>
      </c>
      <c r="E47" s="16" t="s">
        <v>174</v>
      </c>
      <c r="F47" s="18">
        <v>66300</v>
      </c>
      <c r="G47" s="18">
        <v>4427.41</v>
      </c>
      <c r="H47" s="18">
        <v>0.78</v>
      </c>
    </row>
    <row r="48" spans="2:8">
      <c r="B48" s="16" t="s">
        <v>2126</v>
      </c>
      <c r="C48" s="164" t="s">
        <v>129</v>
      </c>
      <c r="D48" s="16" t="s">
        <v>240</v>
      </c>
      <c r="E48" s="16" t="s">
        <v>377</v>
      </c>
      <c r="F48" s="18">
        <v>405416</v>
      </c>
      <c r="G48" s="18">
        <v>4269.4399999999996</v>
      </c>
      <c r="H48" s="18">
        <v>0.75</v>
      </c>
    </row>
    <row r="49" spans="2:8">
      <c r="B49" s="16" t="s">
        <v>1022</v>
      </c>
      <c r="C49" s="164" t="s">
        <v>129</v>
      </c>
      <c r="D49" s="16" t="s">
        <v>173</v>
      </c>
      <c r="E49" s="16" t="s">
        <v>301</v>
      </c>
      <c r="F49" s="18">
        <v>999000</v>
      </c>
      <c r="G49" s="18">
        <v>4108.3900000000003</v>
      </c>
      <c r="H49" s="18">
        <v>0.72</v>
      </c>
    </row>
    <row r="50" spans="2:8">
      <c r="B50" s="16" t="s">
        <v>2040</v>
      </c>
      <c r="C50" s="164" t="s">
        <v>129</v>
      </c>
      <c r="D50" s="16" t="s">
        <v>267</v>
      </c>
      <c r="E50" s="16" t="s">
        <v>372</v>
      </c>
      <c r="F50" s="18">
        <v>1674000</v>
      </c>
      <c r="G50" s="18">
        <v>3966.54</v>
      </c>
      <c r="H50" s="18">
        <v>0.69</v>
      </c>
    </row>
    <row r="51" spans="2:8">
      <c r="B51" s="16" t="s">
        <v>2059</v>
      </c>
      <c r="C51" s="164" t="s">
        <v>129</v>
      </c>
      <c r="D51" s="16" t="s">
        <v>149</v>
      </c>
      <c r="E51" s="16" t="s">
        <v>490</v>
      </c>
      <c r="F51" s="18">
        <v>329250</v>
      </c>
      <c r="G51" s="18">
        <v>3926.64</v>
      </c>
      <c r="H51" s="18">
        <v>0.69</v>
      </c>
    </row>
    <row r="52" spans="2:8">
      <c r="B52" s="16" t="s">
        <v>2045</v>
      </c>
      <c r="C52" s="164" t="s">
        <v>129</v>
      </c>
      <c r="D52" s="16" t="s">
        <v>240</v>
      </c>
      <c r="E52" s="16" t="s">
        <v>365</v>
      </c>
      <c r="F52" s="18">
        <v>509600</v>
      </c>
      <c r="G52" s="18">
        <v>3920.1</v>
      </c>
      <c r="H52" s="18">
        <v>0.69</v>
      </c>
    </row>
    <row r="53" spans="2:8">
      <c r="B53" s="16" t="s">
        <v>2038</v>
      </c>
      <c r="C53" s="164" t="s">
        <v>129</v>
      </c>
      <c r="D53" s="16" t="s">
        <v>200</v>
      </c>
      <c r="E53" s="16" t="s">
        <v>282</v>
      </c>
      <c r="F53" s="18">
        <v>41000</v>
      </c>
      <c r="G53" s="18">
        <v>3723.72</v>
      </c>
      <c r="H53" s="18">
        <v>0.65</v>
      </c>
    </row>
    <row r="54" spans="2:8">
      <c r="B54" s="16" t="s">
        <v>2082</v>
      </c>
      <c r="C54" s="164" t="s">
        <v>129</v>
      </c>
      <c r="D54" s="16" t="s">
        <v>141</v>
      </c>
      <c r="E54" s="16" t="s">
        <v>711</v>
      </c>
      <c r="F54" s="18">
        <v>178886</v>
      </c>
      <c r="G54" s="18">
        <v>3472.62</v>
      </c>
      <c r="H54" s="18">
        <v>0.61</v>
      </c>
    </row>
    <row r="55" spans="2:8">
      <c r="B55" s="16" t="s">
        <v>2041</v>
      </c>
      <c r="C55" s="164" t="s">
        <v>129</v>
      </c>
      <c r="D55" s="16" t="s">
        <v>200</v>
      </c>
      <c r="E55" s="16" t="s">
        <v>462</v>
      </c>
      <c r="F55" s="18">
        <v>672850</v>
      </c>
      <c r="G55" s="18">
        <v>3169.8</v>
      </c>
      <c r="H55" s="18">
        <v>0.55000000000000004</v>
      </c>
    </row>
    <row r="56" spans="2:8">
      <c r="B56" s="16" t="s">
        <v>2093</v>
      </c>
      <c r="C56" s="164" t="s">
        <v>129</v>
      </c>
      <c r="D56" s="16" t="s">
        <v>132</v>
      </c>
      <c r="E56" s="16" t="s">
        <v>384</v>
      </c>
      <c r="F56" s="18">
        <v>963000</v>
      </c>
      <c r="G56" s="18">
        <v>3164.9</v>
      </c>
      <c r="H56" s="18">
        <v>0.55000000000000004</v>
      </c>
    </row>
    <row r="57" spans="2:8">
      <c r="B57" s="16" t="s">
        <v>1030</v>
      </c>
      <c r="C57" s="164" t="s">
        <v>129</v>
      </c>
      <c r="D57" s="16" t="s">
        <v>165</v>
      </c>
      <c r="E57" s="16" t="s">
        <v>166</v>
      </c>
      <c r="F57" s="18">
        <v>388750</v>
      </c>
      <c r="G57" s="18">
        <v>3156.07</v>
      </c>
      <c r="H57" s="18">
        <v>0.55000000000000004</v>
      </c>
    </row>
    <row r="58" spans="2:8">
      <c r="B58" s="16" t="s">
        <v>1039</v>
      </c>
      <c r="C58" s="164" t="s">
        <v>129</v>
      </c>
      <c r="D58" s="16" t="s">
        <v>185</v>
      </c>
      <c r="E58" s="16" t="s">
        <v>309</v>
      </c>
      <c r="F58" s="18">
        <v>518500</v>
      </c>
      <c r="G58" s="18">
        <v>3083</v>
      </c>
      <c r="H58" s="18">
        <v>0.54</v>
      </c>
    </row>
    <row r="59" spans="2:8">
      <c r="B59" s="16" t="s">
        <v>2288</v>
      </c>
      <c r="C59" s="164" t="s">
        <v>129</v>
      </c>
      <c r="D59" s="16" t="s">
        <v>153</v>
      </c>
      <c r="E59" s="16" t="s">
        <v>494</v>
      </c>
      <c r="F59" s="18">
        <v>746977</v>
      </c>
      <c r="G59" s="18">
        <v>3038.33</v>
      </c>
      <c r="H59" s="18">
        <v>0.53</v>
      </c>
    </row>
    <row r="60" spans="2:8">
      <c r="B60" s="16" t="s">
        <v>2071</v>
      </c>
      <c r="C60" s="164" t="s">
        <v>129</v>
      </c>
      <c r="D60" s="16" t="s">
        <v>237</v>
      </c>
      <c r="E60" s="16" t="s">
        <v>846</v>
      </c>
      <c r="F60" s="18">
        <v>1035000</v>
      </c>
      <c r="G60" s="18">
        <v>2954.41</v>
      </c>
      <c r="H60" s="18">
        <v>0.52</v>
      </c>
    </row>
    <row r="61" spans="2:8">
      <c r="B61" s="16" t="s">
        <v>2061</v>
      </c>
      <c r="C61" s="164" t="s">
        <v>129</v>
      </c>
      <c r="D61" s="16" t="s">
        <v>180</v>
      </c>
      <c r="E61" s="16" t="s">
        <v>181</v>
      </c>
      <c r="F61" s="18">
        <v>541000</v>
      </c>
      <c r="G61" s="18">
        <v>2843.5</v>
      </c>
      <c r="H61" s="18">
        <v>0.5</v>
      </c>
    </row>
    <row r="62" spans="2:8">
      <c r="B62" s="16" t="s">
        <v>2131</v>
      </c>
      <c r="C62" s="164" t="s">
        <v>129</v>
      </c>
      <c r="D62" s="16" t="s">
        <v>160</v>
      </c>
      <c r="E62" s="16" t="s">
        <v>575</v>
      </c>
      <c r="F62" s="18">
        <v>421600</v>
      </c>
      <c r="G62" s="18">
        <v>2820.93</v>
      </c>
      <c r="H62" s="18">
        <v>0.49</v>
      </c>
    </row>
    <row r="63" spans="2:8">
      <c r="B63" s="16" t="s">
        <v>2289</v>
      </c>
      <c r="C63" s="164" t="s">
        <v>129</v>
      </c>
      <c r="D63" s="16" t="s">
        <v>160</v>
      </c>
      <c r="E63" s="16" t="s">
        <v>170</v>
      </c>
      <c r="F63" s="18">
        <v>66009</v>
      </c>
      <c r="G63" s="18">
        <v>2802.12</v>
      </c>
      <c r="H63" s="18">
        <v>0.49</v>
      </c>
    </row>
    <row r="64" spans="2:8">
      <c r="B64" s="16" t="s">
        <v>2064</v>
      </c>
      <c r="C64" s="164" t="s">
        <v>129</v>
      </c>
      <c r="D64" s="16" t="s">
        <v>185</v>
      </c>
      <c r="E64" s="16" t="s">
        <v>186</v>
      </c>
      <c r="F64" s="18">
        <v>216119</v>
      </c>
      <c r="G64" s="18">
        <v>2784.26</v>
      </c>
      <c r="H64" s="18">
        <v>0.49</v>
      </c>
    </row>
    <row r="65" spans="2:8">
      <c r="B65" s="16" t="s">
        <v>2290</v>
      </c>
      <c r="C65" s="164" t="s">
        <v>129</v>
      </c>
      <c r="D65" s="16" t="s">
        <v>153</v>
      </c>
      <c r="E65" s="16" t="s">
        <v>491</v>
      </c>
      <c r="F65" s="18">
        <v>81800</v>
      </c>
      <c r="G65" s="18">
        <v>2668.93</v>
      </c>
      <c r="H65" s="18">
        <v>0.47</v>
      </c>
    </row>
    <row r="66" spans="2:8">
      <c r="B66" s="16" t="s">
        <v>2134</v>
      </c>
      <c r="C66" s="164" t="s">
        <v>129</v>
      </c>
      <c r="D66" s="16" t="s">
        <v>285</v>
      </c>
      <c r="E66" s="16" t="s">
        <v>286</v>
      </c>
      <c r="F66" s="18">
        <v>2385750</v>
      </c>
      <c r="G66" s="18">
        <v>2583.77</v>
      </c>
      <c r="H66" s="18">
        <v>0.45</v>
      </c>
    </row>
    <row r="67" spans="2:8">
      <c r="B67" s="16" t="s">
        <v>2291</v>
      </c>
      <c r="C67" s="164" t="s">
        <v>129</v>
      </c>
      <c r="D67" s="16" t="s">
        <v>165</v>
      </c>
      <c r="E67" s="16" t="s">
        <v>572</v>
      </c>
      <c r="F67" s="18">
        <v>231172</v>
      </c>
      <c r="G67" s="18">
        <v>2390.67</v>
      </c>
      <c r="H67" s="18">
        <v>0.42</v>
      </c>
    </row>
    <row r="68" spans="2:8">
      <c r="B68" s="16" t="s">
        <v>2118</v>
      </c>
      <c r="C68" s="164" t="s">
        <v>129</v>
      </c>
      <c r="D68" s="16" t="s">
        <v>240</v>
      </c>
      <c r="E68" s="16" t="s">
        <v>373</v>
      </c>
      <c r="F68" s="18">
        <v>67000</v>
      </c>
      <c r="G68" s="18">
        <v>2302.25</v>
      </c>
      <c r="H68" s="18">
        <v>0.4</v>
      </c>
    </row>
    <row r="69" spans="2:8">
      <c r="B69" s="16" t="s">
        <v>1021</v>
      </c>
      <c r="C69" s="164" t="s">
        <v>129</v>
      </c>
      <c r="D69" s="16" t="s">
        <v>149</v>
      </c>
      <c r="E69" s="16" t="s">
        <v>300</v>
      </c>
      <c r="F69" s="18">
        <v>93155</v>
      </c>
      <c r="G69" s="18">
        <v>2301.0700000000002</v>
      </c>
      <c r="H69" s="18">
        <v>0.4</v>
      </c>
    </row>
    <row r="70" spans="2:8">
      <c r="B70" s="16" t="s">
        <v>2087</v>
      </c>
      <c r="C70" s="164" t="s">
        <v>129</v>
      </c>
      <c r="D70" s="16" t="s">
        <v>153</v>
      </c>
      <c r="E70" s="16" t="s">
        <v>558</v>
      </c>
      <c r="F70" s="18">
        <v>73500</v>
      </c>
      <c r="G70" s="18">
        <v>2119.4499999999998</v>
      </c>
      <c r="H70" s="18">
        <v>0.37</v>
      </c>
    </row>
    <row r="71" spans="2:8">
      <c r="B71" s="16" t="s">
        <v>2137</v>
      </c>
      <c r="C71" s="164" t="s">
        <v>129</v>
      </c>
      <c r="D71" s="16" t="s">
        <v>130</v>
      </c>
      <c r="E71" s="16" t="s">
        <v>292</v>
      </c>
      <c r="F71" s="18">
        <v>180000</v>
      </c>
      <c r="G71" s="18">
        <v>1993.41</v>
      </c>
      <c r="H71" s="18">
        <v>0.35</v>
      </c>
    </row>
    <row r="72" spans="2:8">
      <c r="B72" s="16" t="s">
        <v>2292</v>
      </c>
      <c r="C72" s="164" t="s">
        <v>129</v>
      </c>
      <c r="D72" s="16" t="s">
        <v>178</v>
      </c>
      <c r="E72" s="16" t="s">
        <v>197</v>
      </c>
      <c r="F72" s="18">
        <v>57526</v>
      </c>
      <c r="G72" s="18">
        <v>1972.62</v>
      </c>
      <c r="H72" s="18">
        <v>0.35</v>
      </c>
    </row>
    <row r="73" spans="2:8">
      <c r="B73" s="16" t="s">
        <v>2293</v>
      </c>
      <c r="C73" s="164" t="s">
        <v>129</v>
      </c>
      <c r="D73" s="16" t="s">
        <v>267</v>
      </c>
      <c r="E73" s="16" t="s">
        <v>492</v>
      </c>
      <c r="F73" s="18">
        <v>2366080</v>
      </c>
      <c r="G73" s="18">
        <v>1927.17</v>
      </c>
      <c r="H73" s="18">
        <v>0.34</v>
      </c>
    </row>
    <row r="74" spans="2:8">
      <c r="B74" s="16" t="s">
        <v>2294</v>
      </c>
      <c r="C74" s="164" t="s">
        <v>129</v>
      </c>
      <c r="D74" s="16" t="s">
        <v>141</v>
      </c>
      <c r="E74" s="16" t="s">
        <v>489</v>
      </c>
      <c r="F74" s="18">
        <v>451605</v>
      </c>
      <c r="G74" s="18">
        <v>1839.84</v>
      </c>
      <c r="H74" s="18">
        <v>0.32</v>
      </c>
    </row>
    <row r="75" spans="2:8">
      <c r="B75" s="16" t="s">
        <v>1046</v>
      </c>
      <c r="C75" s="164" t="s">
        <v>129</v>
      </c>
      <c r="D75" s="16" t="s">
        <v>149</v>
      </c>
      <c r="E75" s="16" t="s">
        <v>317</v>
      </c>
      <c r="F75" s="18">
        <v>93000</v>
      </c>
      <c r="G75" s="18">
        <v>1828.01</v>
      </c>
      <c r="H75" s="18">
        <v>0.32</v>
      </c>
    </row>
    <row r="76" spans="2:8">
      <c r="B76" s="16" t="s">
        <v>1045</v>
      </c>
      <c r="C76" s="164" t="s">
        <v>129</v>
      </c>
      <c r="D76" s="16" t="s">
        <v>168</v>
      </c>
      <c r="E76" s="16" t="s">
        <v>315</v>
      </c>
      <c r="F76" s="18">
        <v>87000</v>
      </c>
      <c r="G76" s="18">
        <v>1805.16</v>
      </c>
      <c r="H76" s="18">
        <v>0.32</v>
      </c>
    </row>
    <row r="77" spans="2:8">
      <c r="B77" s="16" t="s">
        <v>2295</v>
      </c>
      <c r="C77" s="164" t="s">
        <v>129</v>
      </c>
      <c r="D77" s="16" t="s">
        <v>141</v>
      </c>
      <c r="E77" s="16" t="s">
        <v>202</v>
      </c>
      <c r="F77" s="18">
        <v>70302</v>
      </c>
      <c r="G77" s="18">
        <v>1592.02</v>
      </c>
      <c r="H77" s="18">
        <v>0.28000000000000003</v>
      </c>
    </row>
    <row r="78" spans="2:8">
      <c r="B78" s="16" t="s">
        <v>2052</v>
      </c>
      <c r="C78" s="164" t="s">
        <v>129</v>
      </c>
      <c r="D78" s="16" t="s">
        <v>143</v>
      </c>
      <c r="E78" s="16" t="s">
        <v>223</v>
      </c>
      <c r="F78" s="18">
        <v>1901160</v>
      </c>
      <c r="G78" s="18">
        <v>1305.1500000000001</v>
      </c>
      <c r="H78" s="18">
        <v>0.23</v>
      </c>
    </row>
    <row r="79" spans="2:8">
      <c r="B79" s="16" t="s">
        <v>1019</v>
      </c>
      <c r="C79" s="164" t="s">
        <v>129</v>
      </c>
      <c r="D79" s="16" t="s">
        <v>130</v>
      </c>
      <c r="E79" s="16" t="s">
        <v>138</v>
      </c>
      <c r="F79" s="18">
        <v>65200</v>
      </c>
      <c r="G79" s="18">
        <v>1248.8699999999999</v>
      </c>
      <c r="H79" s="18">
        <v>0.22</v>
      </c>
    </row>
    <row r="80" spans="2:8">
      <c r="B80" s="16" t="s">
        <v>2296</v>
      </c>
      <c r="C80" s="164" t="s">
        <v>129</v>
      </c>
      <c r="D80" s="16" t="s">
        <v>141</v>
      </c>
      <c r="E80" s="16" t="s">
        <v>230</v>
      </c>
      <c r="F80" s="18">
        <v>64300</v>
      </c>
      <c r="G80" s="18">
        <v>1247.8399999999999</v>
      </c>
      <c r="H80" s="18">
        <v>0.22</v>
      </c>
    </row>
    <row r="81" spans="2:9">
      <c r="B81" s="16" t="s">
        <v>562</v>
      </c>
      <c r="C81" s="164" t="s">
        <v>129</v>
      </c>
      <c r="D81" s="16" t="s">
        <v>185</v>
      </c>
      <c r="E81" s="16" t="s">
        <v>563</v>
      </c>
      <c r="F81" s="18">
        <v>158055</v>
      </c>
      <c r="G81" s="18">
        <v>1064.5</v>
      </c>
      <c r="H81" s="18">
        <v>0.19</v>
      </c>
    </row>
    <row r="82" spans="2:9">
      <c r="B82" s="16" t="s">
        <v>2124</v>
      </c>
      <c r="C82" s="164" t="s">
        <v>129</v>
      </c>
      <c r="D82" s="16" t="s">
        <v>248</v>
      </c>
      <c r="E82" s="16" t="s">
        <v>249</v>
      </c>
      <c r="F82" s="18">
        <v>433136</v>
      </c>
      <c r="G82" s="18">
        <v>1049.49</v>
      </c>
      <c r="H82" s="18">
        <v>0.18</v>
      </c>
    </row>
    <row r="83" spans="2:9">
      <c r="B83" s="16" t="s">
        <v>2056</v>
      </c>
      <c r="C83" s="164" t="s">
        <v>129</v>
      </c>
      <c r="D83" s="16" t="s">
        <v>485</v>
      </c>
      <c r="E83" s="16" t="s">
        <v>588</v>
      </c>
      <c r="F83" s="18">
        <v>58933</v>
      </c>
      <c r="G83" s="18">
        <v>829.6</v>
      </c>
      <c r="H83" s="18">
        <v>0.15</v>
      </c>
    </row>
    <row r="84" spans="2:9">
      <c r="B84" s="16" t="s">
        <v>2297</v>
      </c>
      <c r="C84" s="164" t="s">
        <v>129</v>
      </c>
      <c r="D84" s="16" t="s">
        <v>155</v>
      </c>
      <c r="E84" s="16" t="s">
        <v>535</v>
      </c>
      <c r="F84" s="18">
        <v>294600</v>
      </c>
      <c r="G84" s="18">
        <v>768.32</v>
      </c>
      <c r="H84" s="18">
        <v>0.13</v>
      </c>
    </row>
    <row r="85" spans="2:9">
      <c r="B85" s="16" t="s">
        <v>2298</v>
      </c>
      <c r="C85" s="164" t="s">
        <v>129</v>
      </c>
      <c r="D85" s="16" t="s">
        <v>151</v>
      </c>
      <c r="E85" s="16" t="s">
        <v>500</v>
      </c>
      <c r="F85" s="18">
        <v>107571</v>
      </c>
      <c r="G85" s="18">
        <v>372.52</v>
      </c>
      <c r="H85" s="18">
        <v>7.0000000000000007E-2</v>
      </c>
    </row>
    <row r="86" spans="2:9">
      <c r="B86" s="16" t="s">
        <v>2054</v>
      </c>
      <c r="C86" s="164" t="s">
        <v>129</v>
      </c>
      <c r="D86" s="16" t="s">
        <v>285</v>
      </c>
      <c r="E86" s="16" t="s">
        <v>847</v>
      </c>
      <c r="F86" s="18">
        <v>240000</v>
      </c>
      <c r="G86" s="18">
        <v>195.12</v>
      </c>
      <c r="H86" s="18">
        <v>0.03</v>
      </c>
    </row>
    <row r="87" spans="2:9">
      <c r="B87" s="16" t="s">
        <v>1036</v>
      </c>
      <c r="C87" s="164" t="s">
        <v>129</v>
      </c>
      <c r="D87" s="16" t="s">
        <v>185</v>
      </c>
      <c r="E87" s="16" t="s">
        <v>193</v>
      </c>
      <c r="F87" s="18">
        <v>27500</v>
      </c>
      <c r="G87" s="18">
        <v>158.18</v>
      </c>
      <c r="H87" s="18">
        <v>0.03</v>
      </c>
    </row>
    <row r="88" spans="2:9">
      <c r="B88" s="16" t="s">
        <v>400</v>
      </c>
      <c r="C88" s="164" t="s">
        <v>129</v>
      </c>
      <c r="D88" s="16" t="s">
        <v>130</v>
      </c>
      <c r="E88" s="16" t="s">
        <v>401</v>
      </c>
      <c r="F88" s="18">
        <v>62100</v>
      </c>
      <c r="G88" s="18">
        <v>149.72</v>
      </c>
      <c r="H88" s="18">
        <v>0.03</v>
      </c>
    </row>
    <row r="89" spans="2:9">
      <c r="B89" s="16" t="s">
        <v>2299</v>
      </c>
      <c r="C89" s="164" t="s">
        <v>129</v>
      </c>
      <c r="D89" s="16" t="s">
        <v>143</v>
      </c>
      <c r="E89" s="16" t="s">
        <v>848</v>
      </c>
      <c r="F89" s="18">
        <v>1161</v>
      </c>
      <c r="G89" s="18">
        <v>22.1</v>
      </c>
      <c r="H89" s="18">
        <v>0</v>
      </c>
      <c r="I89" s="16" t="s">
        <v>429</v>
      </c>
    </row>
    <row r="90" spans="2:9">
      <c r="B90" s="16" t="s">
        <v>2300</v>
      </c>
      <c r="C90" s="164" t="s">
        <v>129</v>
      </c>
      <c r="D90" s="16" t="s">
        <v>143</v>
      </c>
      <c r="E90" s="16" t="s">
        <v>849</v>
      </c>
      <c r="F90" s="18">
        <v>-1800</v>
      </c>
      <c r="G90" s="18">
        <v>-24.41</v>
      </c>
      <c r="H90" s="18">
        <v>0</v>
      </c>
      <c r="I90" s="16" t="s">
        <v>429</v>
      </c>
    </row>
    <row r="91" spans="2:9">
      <c r="B91" s="16" t="s">
        <v>2171</v>
      </c>
      <c r="C91" s="164" t="s">
        <v>129</v>
      </c>
      <c r="D91" s="16" t="s">
        <v>200</v>
      </c>
      <c r="E91" s="16" t="s">
        <v>281</v>
      </c>
      <c r="F91" s="18">
        <v>-7000</v>
      </c>
      <c r="G91" s="18">
        <v>-92.07</v>
      </c>
      <c r="H91" s="18">
        <v>-0.02</v>
      </c>
    </row>
    <row r="92" spans="2:9">
      <c r="B92" s="16" t="s">
        <v>850</v>
      </c>
      <c r="C92" s="164" t="s">
        <v>129</v>
      </c>
      <c r="D92" s="16" t="s">
        <v>130</v>
      </c>
      <c r="E92" s="16" t="s">
        <v>401</v>
      </c>
      <c r="F92" s="18">
        <v>-62100</v>
      </c>
      <c r="G92" s="18">
        <v>-150.69</v>
      </c>
      <c r="H92" s="18">
        <v>-0.03</v>
      </c>
    </row>
    <row r="93" spans="2:9">
      <c r="B93" s="16" t="s">
        <v>2264</v>
      </c>
      <c r="C93" s="164" t="s">
        <v>129</v>
      </c>
      <c r="D93" s="16" t="s">
        <v>185</v>
      </c>
      <c r="E93" s="16" t="s">
        <v>193</v>
      </c>
      <c r="F93" s="18">
        <v>-27500</v>
      </c>
      <c r="G93" s="18">
        <v>-158.69999999999999</v>
      </c>
      <c r="H93" s="18">
        <v>-0.03</v>
      </c>
    </row>
    <row r="94" spans="2:9">
      <c r="B94" s="16" t="s">
        <v>2248</v>
      </c>
      <c r="C94" s="164" t="s">
        <v>129</v>
      </c>
      <c r="D94" s="16" t="s">
        <v>285</v>
      </c>
      <c r="E94" s="16" t="s">
        <v>847</v>
      </c>
      <c r="F94" s="18">
        <v>-240000</v>
      </c>
      <c r="G94" s="18">
        <v>-196.32</v>
      </c>
      <c r="H94" s="18">
        <v>-0.03</v>
      </c>
    </row>
    <row r="95" spans="2:9">
      <c r="B95" s="16" t="s">
        <v>2180</v>
      </c>
      <c r="C95" s="164" t="s">
        <v>129</v>
      </c>
      <c r="D95" s="16" t="s">
        <v>225</v>
      </c>
      <c r="E95" s="16" t="s">
        <v>324</v>
      </c>
      <c r="F95" s="18">
        <v>-7000</v>
      </c>
      <c r="G95" s="18">
        <v>-303.89</v>
      </c>
      <c r="H95" s="18">
        <v>-0.05</v>
      </c>
    </row>
    <row r="96" spans="2:9">
      <c r="B96" s="16" t="s">
        <v>2214</v>
      </c>
      <c r="C96" s="164" t="s">
        <v>129</v>
      </c>
      <c r="D96" s="16" t="s">
        <v>153</v>
      </c>
      <c r="E96" s="16" t="s">
        <v>558</v>
      </c>
      <c r="F96" s="18">
        <v>-17050</v>
      </c>
      <c r="G96" s="18">
        <v>-494.93</v>
      </c>
      <c r="H96" s="18">
        <v>-0.09</v>
      </c>
    </row>
    <row r="97" spans="2:8">
      <c r="B97" s="16" t="s">
        <v>2231</v>
      </c>
      <c r="C97" s="164" t="s">
        <v>129</v>
      </c>
      <c r="D97" s="16" t="s">
        <v>237</v>
      </c>
      <c r="E97" s="16" t="s">
        <v>846</v>
      </c>
      <c r="F97" s="18">
        <v>-172946</v>
      </c>
      <c r="G97" s="18">
        <v>-495.84</v>
      </c>
      <c r="H97" s="18">
        <v>-0.09</v>
      </c>
    </row>
    <row r="98" spans="2:8">
      <c r="B98" s="16" t="s">
        <v>2301</v>
      </c>
      <c r="C98" s="164" t="s">
        <v>129</v>
      </c>
      <c r="D98" s="16" t="s">
        <v>153</v>
      </c>
      <c r="E98" s="16" t="s">
        <v>491</v>
      </c>
      <c r="F98" s="18">
        <v>-15250</v>
      </c>
      <c r="G98" s="18">
        <v>-498.87</v>
      </c>
      <c r="H98" s="18">
        <v>-0.09</v>
      </c>
    </row>
    <row r="99" spans="2:8">
      <c r="B99" s="16" t="s">
        <v>2240</v>
      </c>
      <c r="C99" s="164" t="s">
        <v>129</v>
      </c>
      <c r="D99" s="16" t="s">
        <v>180</v>
      </c>
      <c r="E99" s="16" t="s">
        <v>181</v>
      </c>
      <c r="F99" s="18">
        <v>-94800</v>
      </c>
      <c r="G99" s="18">
        <v>-500.69</v>
      </c>
      <c r="H99" s="18">
        <v>-0.09</v>
      </c>
    </row>
    <row r="100" spans="2:8">
      <c r="B100" s="16" t="s">
        <v>2269</v>
      </c>
      <c r="C100" s="164" t="s">
        <v>129</v>
      </c>
      <c r="D100" s="16" t="s">
        <v>200</v>
      </c>
      <c r="E100" s="16" t="s">
        <v>462</v>
      </c>
      <c r="F100" s="18">
        <v>-109725</v>
      </c>
      <c r="G100" s="18">
        <v>-518.66999999999996</v>
      </c>
      <c r="H100" s="18">
        <v>-0.09</v>
      </c>
    </row>
    <row r="101" spans="2:8">
      <c r="B101" s="16" t="s">
        <v>2207</v>
      </c>
      <c r="C101" s="164" t="s">
        <v>129</v>
      </c>
      <c r="D101" s="16" t="s">
        <v>132</v>
      </c>
      <c r="E101" s="16" t="s">
        <v>384</v>
      </c>
      <c r="F101" s="18">
        <v>-221400</v>
      </c>
      <c r="G101" s="18">
        <v>-732.5</v>
      </c>
      <c r="H101" s="18">
        <v>-0.13</v>
      </c>
    </row>
    <row r="102" spans="2:8">
      <c r="B102" s="16" t="s">
        <v>2198</v>
      </c>
      <c r="C102" s="164" t="s">
        <v>129</v>
      </c>
      <c r="D102" s="16" t="s">
        <v>173</v>
      </c>
      <c r="E102" s="16" t="s">
        <v>174</v>
      </c>
      <c r="F102" s="18">
        <v>-11600</v>
      </c>
      <c r="G102" s="18">
        <v>-777.07</v>
      </c>
      <c r="H102" s="18">
        <v>-0.14000000000000001</v>
      </c>
    </row>
    <row r="103" spans="2:8">
      <c r="B103" s="16" t="s">
        <v>2246</v>
      </c>
      <c r="C103" s="164" t="s">
        <v>129</v>
      </c>
      <c r="D103" s="16" t="s">
        <v>485</v>
      </c>
      <c r="E103" s="16" t="s">
        <v>588</v>
      </c>
      <c r="F103" s="18">
        <v>-58825</v>
      </c>
      <c r="G103" s="18">
        <v>-833.73</v>
      </c>
      <c r="H103" s="18">
        <v>-0.15</v>
      </c>
    </row>
    <row r="104" spans="2:8">
      <c r="B104" s="16" t="s">
        <v>2250</v>
      </c>
      <c r="C104" s="164" t="s">
        <v>129</v>
      </c>
      <c r="D104" s="16" t="s">
        <v>171</v>
      </c>
      <c r="E104" s="16" t="s">
        <v>172</v>
      </c>
      <c r="F104" s="18">
        <v>-103500</v>
      </c>
      <c r="G104" s="18">
        <v>-843.21</v>
      </c>
      <c r="H104" s="18">
        <v>-0.15</v>
      </c>
    </row>
    <row r="105" spans="2:8">
      <c r="B105" s="16" t="s">
        <v>2182</v>
      </c>
      <c r="C105" s="164" t="s">
        <v>129</v>
      </c>
      <c r="D105" s="16" t="s">
        <v>160</v>
      </c>
      <c r="E105" s="16" t="s">
        <v>161</v>
      </c>
      <c r="F105" s="18">
        <v>-102200</v>
      </c>
      <c r="G105" s="18">
        <v>-916.53</v>
      </c>
      <c r="H105" s="18">
        <v>-0.16</v>
      </c>
    </row>
    <row r="106" spans="2:8">
      <c r="B106" s="16" t="s">
        <v>2197</v>
      </c>
      <c r="C106" s="164" t="s">
        <v>129</v>
      </c>
      <c r="D106" s="16" t="s">
        <v>130</v>
      </c>
      <c r="E106" s="16" t="s">
        <v>134</v>
      </c>
      <c r="F106" s="18">
        <v>-80300</v>
      </c>
      <c r="G106" s="18">
        <v>-1198.44</v>
      </c>
      <c r="H106" s="18">
        <v>-0.21</v>
      </c>
    </row>
    <row r="107" spans="2:8">
      <c r="B107" s="16" t="s">
        <v>2261</v>
      </c>
      <c r="C107" s="164" t="s">
        <v>129</v>
      </c>
      <c r="D107" s="16" t="s">
        <v>130</v>
      </c>
      <c r="E107" s="16" t="s">
        <v>138</v>
      </c>
      <c r="F107" s="18">
        <v>-65200</v>
      </c>
      <c r="G107" s="18">
        <v>-1255.2</v>
      </c>
      <c r="H107" s="18">
        <v>-0.22</v>
      </c>
    </row>
    <row r="108" spans="2:8">
      <c r="B108" s="16" t="s">
        <v>2150</v>
      </c>
      <c r="C108" s="164" t="s">
        <v>129</v>
      </c>
      <c r="D108" s="16" t="s">
        <v>139</v>
      </c>
      <c r="E108" s="16" t="s">
        <v>140</v>
      </c>
      <c r="F108" s="18">
        <v>-416000</v>
      </c>
      <c r="G108" s="18">
        <v>-1338.06</v>
      </c>
      <c r="H108" s="18">
        <v>-0.23</v>
      </c>
    </row>
    <row r="109" spans="2:8">
      <c r="B109" s="16" t="s">
        <v>2153</v>
      </c>
      <c r="C109" s="164" t="s">
        <v>129</v>
      </c>
      <c r="D109" s="16" t="s">
        <v>130</v>
      </c>
      <c r="E109" s="16" t="s">
        <v>292</v>
      </c>
      <c r="F109" s="18">
        <v>-134100</v>
      </c>
      <c r="G109" s="18">
        <v>-1493.07</v>
      </c>
      <c r="H109" s="18">
        <v>-0.26</v>
      </c>
    </row>
    <row r="110" spans="2:8">
      <c r="B110" s="16" t="s">
        <v>2215</v>
      </c>
      <c r="C110" s="164" t="s">
        <v>129</v>
      </c>
      <c r="D110" s="16" t="s">
        <v>173</v>
      </c>
      <c r="E110" s="16" t="s">
        <v>175</v>
      </c>
      <c r="F110" s="18">
        <v>-66750</v>
      </c>
      <c r="G110" s="18">
        <v>-1544.36</v>
      </c>
      <c r="H110" s="18">
        <v>-0.27</v>
      </c>
    </row>
    <row r="111" spans="2:8">
      <c r="B111" s="16" t="s">
        <v>2302</v>
      </c>
      <c r="C111" s="164" t="s">
        <v>129</v>
      </c>
      <c r="D111" s="16" t="s">
        <v>155</v>
      </c>
      <c r="E111" s="16" t="s">
        <v>156</v>
      </c>
      <c r="F111" s="18">
        <v>-80100</v>
      </c>
      <c r="G111" s="18">
        <v>-1545.29</v>
      </c>
      <c r="H111" s="18">
        <v>-0.27</v>
      </c>
    </row>
    <row r="112" spans="2:8">
      <c r="B112" s="16" t="s">
        <v>2303</v>
      </c>
      <c r="C112" s="164" t="s">
        <v>129</v>
      </c>
      <c r="D112" s="16" t="s">
        <v>139</v>
      </c>
      <c r="E112" s="16" t="s">
        <v>148</v>
      </c>
      <c r="F112" s="18">
        <v>-76800</v>
      </c>
      <c r="G112" s="18">
        <v>-2049.83</v>
      </c>
      <c r="H112" s="18">
        <v>-0.36</v>
      </c>
    </row>
    <row r="113" spans="2:8">
      <c r="B113" s="16" t="s">
        <v>2157</v>
      </c>
      <c r="C113" s="164" t="s">
        <v>129</v>
      </c>
      <c r="D113" s="16" t="s">
        <v>285</v>
      </c>
      <c r="E113" s="16" t="s">
        <v>286</v>
      </c>
      <c r="F113" s="18">
        <v>-2384250</v>
      </c>
      <c r="G113" s="18">
        <v>-2600.02</v>
      </c>
      <c r="H113" s="18">
        <v>-0.46</v>
      </c>
    </row>
    <row r="114" spans="2:8">
      <c r="B114" s="16" t="s">
        <v>2163</v>
      </c>
      <c r="C114" s="164" t="s">
        <v>129</v>
      </c>
      <c r="D114" s="16" t="s">
        <v>160</v>
      </c>
      <c r="E114" s="16" t="s">
        <v>188</v>
      </c>
      <c r="F114" s="18">
        <v>-73500</v>
      </c>
      <c r="G114" s="18">
        <v>-2674.19</v>
      </c>
      <c r="H114" s="18">
        <v>-0.47</v>
      </c>
    </row>
    <row r="115" spans="2:8">
      <c r="B115" s="16" t="s">
        <v>2160</v>
      </c>
      <c r="C115" s="164" t="s">
        <v>129</v>
      </c>
      <c r="D115" s="16" t="s">
        <v>160</v>
      </c>
      <c r="E115" s="16" t="s">
        <v>575</v>
      </c>
      <c r="F115" s="18">
        <v>-421600</v>
      </c>
      <c r="G115" s="18">
        <v>-2838.63</v>
      </c>
      <c r="H115" s="18">
        <v>-0.5</v>
      </c>
    </row>
    <row r="116" spans="2:8">
      <c r="B116" s="16" t="s">
        <v>2273</v>
      </c>
      <c r="C116" s="164" t="s">
        <v>129</v>
      </c>
      <c r="D116" s="16" t="s">
        <v>194</v>
      </c>
      <c r="E116" s="16" t="s">
        <v>464</v>
      </c>
      <c r="F116" s="18">
        <v>-342500</v>
      </c>
      <c r="G116" s="18">
        <v>-2898.75</v>
      </c>
      <c r="H116" s="18">
        <v>-0.51</v>
      </c>
    </row>
    <row r="117" spans="2:8">
      <c r="B117" s="16" t="s">
        <v>2255</v>
      </c>
      <c r="C117" s="164" t="s">
        <v>129</v>
      </c>
      <c r="D117" s="16" t="s">
        <v>165</v>
      </c>
      <c r="E117" s="16" t="s">
        <v>166</v>
      </c>
      <c r="F117" s="18">
        <v>-388750</v>
      </c>
      <c r="G117" s="18">
        <v>-3175.31</v>
      </c>
      <c r="H117" s="18">
        <v>-0.56000000000000005</v>
      </c>
    </row>
    <row r="118" spans="2:8">
      <c r="B118" s="16" t="s">
        <v>2276</v>
      </c>
      <c r="C118" s="164" t="s">
        <v>129</v>
      </c>
      <c r="D118" s="16" t="s">
        <v>200</v>
      </c>
      <c r="E118" s="16" t="s">
        <v>282</v>
      </c>
      <c r="F118" s="18">
        <v>-41000</v>
      </c>
      <c r="G118" s="18">
        <v>-3741.48</v>
      </c>
      <c r="H118" s="18">
        <v>-0.66</v>
      </c>
    </row>
    <row r="119" spans="2:8">
      <c r="B119" s="16" t="s">
        <v>2265</v>
      </c>
      <c r="C119" s="164" t="s">
        <v>129</v>
      </c>
      <c r="D119" s="16" t="s">
        <v>240</v>
      </c>
      <c r="E119" s="16" t="s">
        <v>365</v>
      </c>
      <c r="F119" s="18">
        <v>-509600</v>
      </c>
      <c r="G119" s="18">
        <v>-3936.41</v>
      </c>
      <c r="H119" s="18">
        <v>-0.69</v>
      </c>
    </row>
    <row r="120" spans="2:8">
      <c r="B120" s="16" t="s">
        <v>2266</v>
      </c>
      <c r="C120" s="164" t="s">
        <v>129</v>
      </c>
      <c r="D120" s="16" t="s">
        <v>135</v>
      </c>
      <c r="E120" s="16" t="s">
        <v>291</v>
      </c>
      <c r="F120" s="18">
        <v>-364200</v>
      </c>
      <c r="G120" s="18">
        <v>-3943.56</v>
      </c>
      <c r="H120" s="18">
        <v>-0.69</v>
      </c>
    </row>
    <row r="121" spans="2:8">
      <c r="B121" s="16" t="s">
        <v>2271</v>
      </c>
      <c r="C121" s="164" t="s">
        <v>129</v>
      </c>
      <c r="D121" s="16" t="s">
        <v>267</v>
      </c>
      <c r="E121" s="16" t="s">
        <v>372</v>
      </c>
      <c r="F121" s="18">
        <v>-1674000</v>
      </c>
      <c r="G121" s="18">
        <v>-3985.79</v>
      </c>
      <c r="H121" s="18">
        <v>-0.7</v>
      </c>
    </row>
    <row r="122" spans="2:8">
      <c r="B122" s="16" t="s">
        <v>2275</v>
      </c>
      <c r="C122" s="164" t="s">
        <v>129</v>
      </c>
      <c r="D122" s="16" t="s">
        <v>130</v>
      </c>
      <c r="E122" s="16" t="s">
        <v>131</v>
      </c>
      <c r="F122" s="18">
        <v>-452375</v>
      </c>
      <c r="G122" s="18">
        <v>-4029.76</v>
      </c>
      <c r="H122" s="18">
        <v>-0.71</v>
      </c>
    </row>
    <row r="123" spans="2:8">
      <c r="B123" s="16" t="s">
        <v>2272</v>
      </c>
      <c r="C123" s="164" t="s">
        <v>129</v>
      </c>
      <c r="D123" s="16" t="s">
        <v>173</v>
      </c>
      <c r="E123" s="16" t="s">
        <v>301</v>
      </c>
      <c r="F123" s="18">
        <v>-999000</v>
      </c>
      <c r="G123" s="18">
        <v>-4127.37</v>
      </c>
      <c r="H123" s="18">
        <v>-0.72</v>
      </c>
    </row>
    <row r="124" spans="2:8">
      <c r="B124" s="16" t="s">
        <v>2274</v>
      </c>
      <c r="C124" s="164" t="s">
        <v>129</v>
      </c>
      <c r="D124" s="16" t="s">
        <v>135</v>
      </c>
      <c r="E124" s="16" t="s">
        <v>283</v>
      </c>
      <c r="F124" s="18">
        <v>-542500</v>
      </c>
      <c r="G124" s="18">
        <v>-5120.66</v>
      </c>
      <c r="H124" s="18">
        <v>-0.9</v>
      </c>
    </row>
    <row r="125" spans="2:8">
      <c r="B125" s="16" t="s">
        <v>2270</v>
      </c>
      <c r="C125" s="164" t="s">
        <v>129</v>
      </c>
      <c r="D125" s="16" t="s">
        <v>135</v>
      </c>
      <c r="E125" s="16" t="s">
        <v>137</v>
      </c>
      <c r="F125" s="18">
        <v>-161700</v>
      </c>
      <c r="G125" s="18">
        <v>-5220.97</v>
      </c>
      <c r="H125" s="18">
        <v>-0.91</v>
      </c>
    </row>
    <row r="126" spans="2:8">
      <c r="B126" s="16" t="s">
        <v>2257</v>
      </c>
      <c r="C126" s="164" t="s">
        <v>129</v>
      </c>
      <c r="D126" s="16" t="s">
        <v>132</v>
      </c>
      <c r="E126" s="16" t="s">
        <v>133</v>
      </c>
      <c r="F126" s="18">
        <v>-205250</v>
      </c>
      <c r="G126" s="18">
        <v>-5433.38</v>
      </c>
      <c r="H126" s="18">
        <v>-0.95</v>
      </c>
    </row>
    <row r="127" spans="2:8">
      <c r="B127" s="16" t="s">
        <v>2154</v>
      </c>
      <c r="C127" s="164" t="s">
        <v>129</v>
      </c>
      <c r="D127" s="16" t="s">
        <v>130</v>
      </c>
      <c r="E127" s="16" t="s">
        <v>145</v>
      </c>
      <c r="F127" s="18">
        <v>-740400</v>
      </c>
      <c r="G127" s="18">
        <v>-5587.06</v>
      </c>
      <c r="H127" s="18">
        <v>-0.98</v>
      </c>
    </row>
    <row r="128" spans="2:8">
      <c r="B128" s="16" t="s">
        <v>2162</v>
      </c>
      <c r="C128" s="164" t="s">
        <v>129</v>
      </c>
      <c r="D128" s="16" t="s">
        <v>173</v>
      </c>
      <c r="E128" s="16" t="s">
        <v>364</v>
      </c>
      <c r="F128" s="18">
        <v>-380950</v>
      </c>
      <c r="G128" s="18">
        <v>-6419.39</v>
      </c>
      <c r="H128" s="18">
        <v>-1.1200000000000001</v>
      </c>
    </row>
    <row r="129" spans="2:8">
      <c r="B129" s="16" t="s">
        <v>2259</v>
      </c>
      <c r="C129" s="164" t="s">
        <v>129</v>
      </c>
      <c r="D129" s="16" t="s">
        <v>200</v>
      </c>
      <c r="E129" s="16" t="s">
        <v>308</v>
      </c>
      <c r="F129" s="18">
        <v>-257700</v>
      </c>
      <c r="G129" s="18">
        <v>-7361.07</v>
      </c>
      <c r="H129" s="18">
        <v>-1.29</v>
      </c>
    </row>
    <row r="130" spans="2:8">
      <c r="B130" s="16" t="s">
        <v>2190</v>
      </c>
      <c r="C130" s="164" t="s">
        <v>129</v>
      </c>
      <c r="D130" s="16" t="s">
        <v>143</v>
      </c>
      <c r="E130" s="16" t="s">
        <v>144</v>
      </c>
      <c r="F130" s="18">
        <v>-300000</v>
      </c>
      <c r="G130" s="18">
        <v>-7365</v>
      </c>
      <c r="H130" s="18">
        <v>-1.29</v>
      </c>
    </row>
    <row r="131" spans="2:8">
      <c r="B131" s="16" t="s">
        <v>2151</v>
      </c>
      <c r="C131" s="164" t="s">
        <v>129</v>
      </c>
      <c r="D131" s="16" t="s">
        <v>180</v>
      </c>
      <c r="E131" s="16" t="s">
        <v>557</v>
      </c>
      <c r="F131" s="18">
        <v>-1498750</v>
      </c>
      <c r="G131" s="18">
        <v>-8774.43</v>
      </c>
      <c r="H131" s="18">
        <v>-1.54</v>
      </c>
    </row>
    <row r="132" spans="2:8">
      <c r="B132" s="17" t="s">
        <v>207</v>
      </c>
      <c r="C132" s="233"/>
      <c r="D132" s="17"/>
      <c r="E132" s="17"/>
      <c r="F132" s="162"/>
      <c r="G132" s="162">
        <f>SUM(G16:G89)</f>
        <v>384933.17999999988</v>
      </c>
      <c r="H132" s="162">
        <f>SUM(H16:H89)</f>
        <v>67.409999999999982</v>
      </c>
    </row>
    <row r="133" spans="2:8">
      <c r="B133" s="230" t="s">
        <v>101</v>
      </c>
      <c r="C133" s="231" t="s">
        <v>124</v>
      </c>
      <c r="D133" s="230" t="s">
        <v>102</v>
      </c>
      <c r="E133" s="230" t="s">
        <v>103</v>
      </c>
      <c r="F133" s="232" t="s">
        <v>104</v>
      </c>
      <c r="G133" s="232" t="s">
        <v>105</v>
      </c>
      <c r="H133" s="232" t="s">
        <v>106</v>
      </c>
    </row>
    <row r="134" spans="2:8">
      <c r="B134" s="17" t="s">
        <v>107</v>
      </c>
      <c r="C134" s="164"/>
    </row>
    <row r="135" spans="2:8">
      <c r="B135" s="17" t="s">
        <v>128</v>
      </c>
      <c r="C135" s="164"/>
    </row>
    <row r="136" spans="2:8">
      <c r="B136" s="17" t="s">
        <v>325</v>
      </c>
      <c r="C136" s="164"/>
    </row>
    <row r="137" spans="2:8">
      <c r="B137" s="16" t="s">
        <v>2910</v>
      </c>
      <c r="C137" s="164">
        <v>6.87</v>
      </c>
      <c r="D137" s="16" t="s">
        <v>327</v>
      </c>
      <c r="E137" s="16" t="s">
        <v>505</v>
      </c>
      <c r="F137" s="18">
        <v>16000000</v>
      </c>
      <c r="G137" s="18">
        <v>15375.22</v>
      </c>
      <c r="H137" s="18">
        <v>2.69</v>
      </c>
    </row>
    <row r="138" spans="2:8">
      <c r="B138" s="16" t="s">
        <v>2901</v>
      </c>
      <c r="C138" s="164">
        <v>6.26</v>
      </c>
      <c r="D138" s="16" t="s">
        <v>327</v>
      </c>
      <c r="E138" s="16" t="s">
        <v>503</v>
      </c>
      <c r="F138" s="18">
        <v>5500000</v>
      </c>
      <c r="G138" s="18">
        <v>5533.62</v>
      </c>
      <c r="H138" s="18">
        <v>0.97</v>
      </c>
    </row>
    <row r="139" spans="2:8">
      <c r="B139" s="16" t="s">
        <v>2911</v>
      </c>
      <c r="C139" s="164">
        <v>6.92</v>
      </c>
      <c r="D139" s="16" t="s">
        <v>327</v>
      </c>
      <c r="E139" s="16" t="s">
        <v>749</v>
      </c>
      <c r="F139" s="18">
        <v>3000000</v>
      </c>
      <c r="G139" s="18">
        <v>2872.01</v>
      </c>
      <c r="H139" s="18">
        <v>0.5</v>
      </c>
    </row>
    <row r="140" spans="2:8">
      <c r="B140" s="16" t="s">
        <v>851</v>
      </c>
      <c r="C140" s="164">
        <v>6.59</v>
      </c>
      <c r="D140" s="16" t="s">
        <v>327</v>
      </c>
      <c r="E140" s="16" t="s">
        <v>852</v>
      </c>
      <c r="F140" s="18">
        <v>2500000</v>
      </c>
      <c r="G140" s="18">
        <v>2503.7399999999998</v>
      </c>
      <c r="H140" s="18">
        <v>0.44</v>
      </c>
    </row>
    <row r="141" spans="2:8">
      <c r="B141" s="16" t="s">
        <v>853</v>
      </c>
      <c r="C141" s="164">
        <v>6.92</v>
      </c>
      <c r="D141" s="16" t="s">
        <v>327</v>
      </c>
      <c r="E141" s="16" t="s">
        <v>854</v>
      </c>
      <c r="F141" s="18">
        <v>2500000</v>
      </c>
      <c r="G141" s="18">
        <v>2486.6799999999998</v>
      </c>
      <c r="H141" s="18">
        <v>0.44</v>
      </c>
    </row>
    <row r="142" spans="2:8">
      <c r="B142" s="16" t="s">
        <v>2908</v>
      </c>
      <c r="C142" s="164">
        <v>6.84</v>
      </c>
      <c r="D142" s="16" t="s">
        <v>327</v>
      </c>
      <c r="E142" s="16" t="s">
        <v>856</v>
      </c>
      <c r="F142" s="18">
        <v>2500000</v>
      </c>
      <c r="G142" s="18">
        <v>2380.5100000000002</v>
      </c>
      <c r="H142" s="18">
        <v>0.42</v>
      </c>
    </row>
    <row r="143" spans="2:8">
      <c r="B143" s="16" t="s">
        <v>2907</v>
      </c>
      <c r="C143" s="164">
        <v>5.59</v>
      </c>
      <c r="D143" s="16" t="s">
        <v>327</v>
      </c>
      <c r="E143" s="16" t="s">
        <v>857</v>
      </c>
      <c r="F143" s="18">
        <v>2000000</v>
      </c>
      <c r="G143" s="18">
        <v>1993.62</v>
      </c>
      <c r="H143" s="18">
        <v>0.35</v>
      </c>
    </row>
    <row r="144" spans="2:8">
      <c r="B144" s="16" t="s">
        <v>2904</v>
      </c>
      <c r="C144" s="164">
        <v>6.36</v>
      </c>
      <c r="D144" s="16" t="s">
        <v>327</v>
      </c>
      <c r="E144" s="16" t="s">
        <v>664</v>
      </c>
      <c r="F144" s="18">
        <v>1500000</v>
      </c>
      <c r="G144" s="18">
        <v>1524</v>
      </c>
      <c r="H144" s="18">
        <v>0.27</v>
      </c>
    </row>
    <row r="145" spans="2:9">
      <c r="B145" s="16" t="s">
        <v>2909</v>
      </c>
      <c r="C145" s="164">
        <v>6.78</v>
      </c>
      <c r="D145" s="16" t="s">
        <v>327</v>
      </c>
      <c r="E145" s="16" t="s">
        <v>859</v>
      </c>
      <c r="F145" s="18">
        <v>1500000</v>
      </c>
      <c r="G145" s="18">
        <v>1441.14</v>
      </c>
      <c r="H145" s="18">
        <v>0.25</v>
      </c>
    </row>
    <row r="146" spans="2:9">
      <c r="B146" s="16" t="s">
        <v>860</v>
      </c>
      <c r="C146" s="164">
        <v>6.86</v>
      </c>
      <c r="D146" s="16" t="s">
        <v>327</v>
      </c>
      <c r="E146" s="16" t="s">
        <v>861</v>
      </c>
      <c r="F146" s="18">
        <v>1230000</v>
      </c>
      <c r="G146" s="18">
        <v>1277.28</v>
      </c>
      <c r="H146" s="18">
        <v>0.22</v>
      </c>
    </row>
    <row r="147" spans="2:9">
      <c r="B147" s="16" t="s">
        <v>862</v>
      </c>
      <c r="C147" s="164">
        <v>6.73</v>
      </c>
      <c r="D147" s="16" t="s">
        <v>327</v>
      </c>
      <c r="E147" s="16" t="s">
        <v>863</v>
      </c>
      <c r="F147" s="18">
        <v>1000000</v>
      </c>
      <c r="G147" s="18">
        <v>1030.52</v>
      </c>
      <c r="H147" s="18">
        <v>0.18</v>
      </c>
    </row>
    <row r="148" spans="2:9">
      <c r="B148" s="16" t="s">
        <v>864</v>
      </c>
      <c r="C148" s="164">
        <v>6.13</v>
      </c>
      <c r="D148" s="16" t="s">
        <v>327</v>
      </c>
      <c r="E148" s="16" t="s">
        <v>865</v>
      </c>
      <c r="F148" s="18">
        <v>1000000</v>
      </c>
      <c r="G148" s="18">
        <v>1011.2</v>
      </c>
      <c r="H148" s="18">
        <v>0.18</v>
      </c>
    </row>
    <row r="149" spans="2:9">
      <c r="B149" s="16" t="s">
        <v>2900</v>
      </c>
      <c r="C149" s="164">
        <v>5.83</v>
      </c>
      <c r="D149" s="16" t="s">
        <v>327</v>
      </c>
      <c r="E149" s="16" t="s">
        <v>753</v>
      </c>
      <c r="F149" s="18">
        <v>1000000</v>
      </c>
      <c r="G149" s="18">
        <v>1002.83</v>
      </c>
      <c r="H149" s="18">
        <v>0.18</v>
      </c>
    </row>
    <row r="150" spans="2:9">
      <c r="B150" s="16" t="s">
        <v>2905</v>
      </c>
      <c r="C150" s="164">
        <v>5.33</v>
      </c>
      <c r="D150" s="16" t="s">
        <v>327</v>
      </c>
      <c r="E150" s="16" t="s">
        <v>751</v>
      </c>
      <c r="F150" s="18">
        <v>1000000</v>
      </c>
      <c r="G150" s="18">
        <v>1001.49</v>
      </c>
      <c r="H150" s="18">
        <v>0.18</v>
      </c>
    </row>
    <row r="151" spans="2:9">
      <c r="B151" s="16" t="s">
        <v>866</v>
      </c>
      <c r="C151" s="164">
        <v>6.73</v>
      </c>
      <c r="D151" s="16" t="s">
        <v>327</v>
      </c>
      <c r="E151" s="16" t="s">
        <v>867</v>
      </c>
      <c r="F151" s="18">
        <v>950000</v>
      </c>
      <c r="G151" s="18">
        <v>977.79</v>
      </c>
      <c r="H151" s="18">
        <v>0.17</v>
      </c>
    </row>
    <row r="152" spans="2:9">
      <c r="B152" s="16" t="s">
        <v>868</v>
      </c>
      <c r="C152" s="164">
        <v>6.74</v>
      </c>
      <c r="D152" s="16" t="s">
        <v>327</v>
      </c>
      <c r="E152" s="16" t="s">
        <v>869</v>
      </c>
      <c r="F152" s="18">
        <v>500000</v>
      </c>
      <c r="G152" s="18">
        <v>513.73</v>
      </c>
      <c r="H152" s="18">
        <v>0.09</v>
      </c>
    </row>
    <row r="153" spans="2:9">
      <c r="B153" s="16" t="s">
        <v>2912</v>
      </c>
      <c r="C153" s="164">
        <v>6.94</v>
      </c>
      <c r="D153" s="16" t="s">
        <v>327</v>
      </c>
      <c r="E153" s="16" t="s">
        <v>870</v>
      </c>
      <c r="F153" s="18">
        <v>500000</v>
      </c>
      <c r="G153" s="18">
        <v>500.5</v>
      </c>
      <c r="H153" s="18">
        <v>0.09</v>
      </c>
    </row>
    <row r="154" spans="2:9">
      <c r="B154" s="16" t="s">
        <v>508</v>
      </c>
      <c r="C154" s="164">
        <v>7.12</v>
      </c>
      <c r="D154" s="16" t="s">
        <v>327</v>
      </c>
      <c r="E154" s="16" t="s">
        <v>509</v>
      </c>
      <c r="F154" s="18">
        <v>1700</v>
      </c>
      <c r="G154" s="18">
        <v>1.56</v>
      </c>
      <c r="H154" s="18">
        <v>0</v>
      </c>
      <c r="I154" s="16" t="s">
        <v>429</v>
      </c>
    </row>
    <row r="155" spans="2:9">
      <c r="B155" s="17" t="s">
        <v>337</v>
      </c>
      <c r="C155" s="233"/>
      <c r="D155" s="17"/>
      <c r="E155" s="17"/>
      <c r="F155" s="162"/>
      <c r="G155" s="162">
        <f>SUM(G133:G154)</f>
        <v>43427.439999999995</v>
      </c>
      <c r="H155" s="162">
        <f>SUM(H133:H154)</f>
        <v>7.6199999999999983</v>
      </c>
    </row>
    <row r="156" spans="2:9">
      <c r="B156" s="17" t="s">
        <v>338</v>
      </c>
      <c r="C156" s="164"/>
    </row>
    <row r="157" spans="2:9">
      <c r="B157" s="16" t="s">
        <v>2304</v>
      </c>
      <c r="C157" s="164">
        <v>7.29</v>
      </c>
      <c r="D157" s="16" t="s">
        <v>340</v>
      </c>
      <c r="E157" s="16" t="s">
        <v>871</v>
      </c>
      <c r="F157" s="18">
        <v>1000</v>
      </c>
      <c r="G157" s="18">
        <v>10021.719999999999</v>
      </c>
      <c r="H157" s="18">
        <v>1.75</v>
      </c>
    </row>
    <row r="158" spans="2:9">
      <c r="B158" s="16" t="s">
        <v>872</v>
      </c>
      <c r="C158" s="164">
        <v>7.12</v>
      </c>
      <c r="D158" s="16" t="s">
        <v>340</v>
      </c>
      <c r="E158" s="16" t="s">
        <v>873</v>
      </c>
      <c r="F158" s="18">
        <v>500</v>
      </c>
      <c r="G158" s="18">
        <v>5041.59</v>
      </c>
      <c r="H158" s="18">
        <v>0.88</v>
      </c>
    </row>
    <row r="159" spans="2:9">
      <c r="B159" s="16" t="s">
        <v>874</v>
      </c>
      <c r="C159" s="164">
        <v>6.98</v>
      </c>
      <c r="D159" s="16" t="s">
        <v>340</v>
      </c>
      <c r="E159" s="16" t="s">
        <v>875</v>
      </c>
      <c r="F159" s="18">
        <v>500</v>
      </c>
      <c r="G159" s="18">
        <v>5024.43</v>
      </c>
      <c r="H159" s="18">
        <v>0.88</v>
      </c>
    </row>
    <row r="160" spans="2:9">
      <c r="B160" s="16" t="s">
        <v>876</v>
      </c>
      <c r="C160" s="164">
        <v>7.05</v>
      </c>
      <c r="D160" s="16" t="s">
        <v>351</v>
      </c>
      <c r="E160" s="16" t="s">
        <v>877</v>
      </c>
      <c r="F160" s="18">
        <v>500</v>
      </c>
      <c r="G160" s="18">
        <v>5009.3100000000004</v>
      </c>
      <c r="H160" s="18">
        <v>0.88</v>
      </c>
    </row>
    <row r="161" spans="2:8">
      <c r="B161" s="16" t="s">
        <v>1451</v>
      </c>
      <c r="C161" s="164">
        <v>7.37</v>
      </c>
      <c r="D161" s="16" t="s">
        <v>340</v>
      </c>
      <c r="E161" s="16" t="s">
        <v>878</v>
      </c>
      <c r="F161" s="18">
        <v>500</v>
      </c>
      <c r="G161" s="18">
        <v>5000.84</v>
      </c>
      <c r="H161" s="18">
        <v>0.88</v>
      </c>
    </row>
    <row r="162" spans="2:8">
      <c r="B162" s="16" t="s">
        <v>2305</v>
      </c>
      <c r="C162" s="164">
        <v>7.22</v>
      </c>
      <c r="D162" s="16" t="s">
        <v>340</v>
      </c>
      <c r="E162" s="16" t="s">
        <v>681</v>
      </c>
      <c r="F162" s="18">
        <v>500</v>
      </c>
      <c r="G162" s="18">
        <v>4899.3599999999997</v>
      </c>
      <c r="H162" s="18">
        <v>0.86</v>
      </c>
    </row>
    <row r="163" spans="2:8">
      <c r="B163" s="16" t="s">
        <v>1462</v>
      </c>
      <c r="C163" s="164">
        <v>6.92</v>
      </c>
      <c r="D163" s="16" t="s">
        <v>340</v>
      </c>
      <c r="E163" s="16" t="s">
        <v>879</v>
      </c>
      <c r="F163" s="18">
        <v>500</v>
      </c>
      <c r="G163" s="18">
        <v>4872.2</v>
      </c>
      <c r="H163" s="18">
        <v>0.85</v>
      </c>
    </row>
    <row r="164" spans="2:8">
      <c r="B164" s="16" t="s">
        <v>880</v>
      </c>
      <c r="C164" s="164">
        <v>7.09</v>
      </c>
      <c r="D164" s="16" t="s">
        <v>340</v>
      </c>
      <c r="E164" s="16" t="s">
        <v>881</v>
      </c>
      <c r="F164" s="18">
        <v>500</v>
      </c>
      <c r="G164" s="18">
        <v>4821.95</v>
      </c>
      <c r="H164" s="18">
        <v>0.84</v>
      </c>
    </row>
    <row r="165" spans="2:8">
      <c r="B165" s="16" t="s">
        <v>1060</v>
      </c>
      <c r="C165" s="164">
        <v>7.64</v>
      </c>
      <c r="D165" s="16" t="s">
        <v>340</v>
      </c>
      <c r="E165" s="16" t="s">
        <v>344</v>
      </c>
      <c r="F165" s="18">
        <v>500</v>
      </c>
      <c r="G165" s="18">
        <v>4788.75</v>
      </c>
      <c r="H165" s="18">
        <v>0.84</v>
      </c>
    </row>
    <row r="166" spans="2:8">
      <c r="B166" s="16" t="s">
        <v>1793</v>
      </c>
      <c r="C166" s="164">
        <v>7.75</v>
      </c>
      <c r="D166" s="16" t="s">
        <v>690</v>
      </c>
      <c r="E166" s="16" t="s">
        <v>882</v>
      </c>
      <c r="F166" s="18">
        <v>450</v>
      </c>
      <c r="G166" s="18">
        <v>4500.51</v>
      </c>
      <c r="H166" s="18">
        <v>0.79</v>
      </c>
    </row>
    <row r="167" spans="2:8">
      <c r="B167" s="16" t="s">
        <v>883</v>
      </c>
      <c r="C167" s="164">
        <v>7.03</v>
      </c>
      <c r="D167" s="16" t="s">
        <v>340</v>
      </c>
      <c r="E167" s="16" t="s">
        <v>884</v>
      </c>
      <c r="F167" s="18">
        <v>350</v>
      </c>
      <c r="G167" s="18">
        <v>3589.24</v>
      </c>
      <c r="H167" s="18">
        <v>0.63</v>
      </c>
    </row>
    <row r="168" spans="2:8">
      <c r="B168" s="16" t="s">
        <v>2306</v>
      </c>
      <c r="C168" s="164">
        <v>7.25</v>
      </c>
      <c r="D168" s="16" t="s">
        <v>340</v>
      </c>
      <c r="E168" s="16" t="s">
        <v>885</v>
      </c>
      <c r="F168" s="18">
        <v>300</v>
      </c>
      <c r="G168" s="18">
        <v>3036.32</v>
      </c>
      <c r="H168" s="18">
        <v>0.53</v>
      </c>
    </row>
    <row r="169" spans="2:8">
      <c r="B169" s="16" t="s">
        <v>1935</v>
      </c>
      <c r="C169" s="164">
        <v>6.45</v>
      </c>
      <c r="D169" s="16" t="s">
        <v>340</v>
      </c>
      <c r="E169" s="16" t="s">
        <v>886</v>
      </c>
      <c r="F169" s="18">
        <v>300</v>
      </c>
      <c r="G169" s="18">
        <v>2999.57</v>
      </c>
      <c r="H169" s="18">
        <v>0.53</v>
      </c>
    </row>
    <row r="170" spans="2:8">
      <c r="B170" s="16" t="s">
        <v>1323</v>
      </c>
      <c r="C170" s="164">
        <v>6.84</v>
      </c>
      <c r="D170" s="16" t="s">
        <v>340</v>
      </c>
      <c r="E170" s="16" t="s">
        <v>680</v>
      </c>
      <c r="F170" s="18">
        <v>300</v>
      </c>
      <c r="G170" s="18">
        <v>2964.97</v>
      </c>
      <c r="H170" s="18">
        <v>0.52</v>
      </c>
    </row>
    <row r="171" spans="2:8">
      <c r="B171" s="16" t="s">
        <v>1305</v>
      </c>
      <c r="C171" s="164">
        <v>7.37</v>
      </c>
      <c r="D171" s="16" t="s">
        <v>340</v>
      </c>
      <c r="E171" s="16" t="s">
        <v>887</v>
      </c>
      <c r="F171" s="18">
        <v>250</v>
      </c>
      <c r="G171" s="18">
        <v>2514.67</v>
      </c>
      <c r="H171" s="18">
        <v>0.44</v>
      </c>
    </row>
    <row r="172" spans="2:8">
      <c r="B172" s="16" t="s">
        <v>2307</v>
      </c>
      <c r="C172" s="164">
        <v>6.44</v>
      </c>
      <c r="D172" s="16" t="s">
        <v>340</v>
      </c>
      <c r="E172" s="16" t="s">
        <v>888</v>
      </c>
      <c r="F172" s="18">
        <v>250</v>
      </c>
      <c r="G172" s="18">
        <v>2508.08</v>
      </c>
      <c r="H172" s="18">
        <v>0.44</v>
      </c>
    </row>
    <row r="173" spans="2:8">
      <c r="B173" s="16" t="s">
        <v>2308</v>
      </c>
      <c r="C173" s="164">
        <v>6.55</v>
      </c>
      <c r="D173" s="16" t="s">
        <v>340</v>
      </c>
      <c r="E173" s="16" t="s">
        <v>889</v>
      </c>
      <c r="F173" s="18">
        <v>250</v>
      </c>
      <c r="G173" s="18">
        <v>2503.2199999999998</v>
      </c>
      <c r="H173" s="18">
        <v>0.44</v>
      </c>
    </row>
    <row r="174" spans="2:8">
      <c r="B174" s="16" t="s">
        <v>890</v>
      </c>
      <c r="C174" s="164">
        <v>6.52</v>
      </c>
      <c r="D174" s="16" t="s">
        <v>340</v>
      </c>
      <c r="E174" s="16" t="s">
        <v>891</v>
      </c>
      <c r="F174" s="18">
        <v>250</v>
      </c>
      <c r="G174" s="18">
        <v>2502.34</v>
      </c>
      <c r="H174" s="18">
        <v>0.44</v>
      </c>
    </row>
    <row r="175" spans="2:8">
      <c r="B175" s="16" t="s">
        <v>1312</v>
      </c>
      <c r="C175" s="164">
        <v>7.36</v>
      </c>
      <c r="D175" s="16" t="s">
        <v>340</v>
      </c>
      <c r="E175" s="16" t="s">
        <v>892</v>
      </c>
      <c r="F175" s="18">
        <v>250</v>
      </c>
      <c r="G175" s="18">
        <v>2501.62</v>
      </c>
      <c r="H175" s="18">
        <v>0.44</v>
      </c>
    </row>
    <row r="176" spans="2:8">
      <c r="B176" s="16" t="s">
        <v>2309</v>
      </c>
      <c r="C176" s="164">
        <v>7.04</v>
      </c>
      <c r="D176" s="16" t="s">
        <v>340</v>
      </c>
      <c r="E176" s="16" t="s">
        <v>893</v>
      </c>
      <c r="F176" s="18">
        <v>250</v>
      </c>
      <c r="G176" s="18">
        <v>2490.0300000000002</v>
      </c>
      <c r="H176" s="18">
        <v>0.44</v>
      </c>
    </row>
    <row r="177" spans="2:8">
      <c r="B177" s="16" t="s">
        <v>894</v>
      </c>
      <c r="C177" s="164">
        <v>6.36</v>
      </c>
      <c r="D177" s="16" t="s">
        <v>340</v>
      </c>
      <c r="E177" s="16" t="s">
        <v>895</v>
      </c>
      <c r="F177" s="18">
        <v>250</v>
      </c>
      <c r="G177" s="18">
        <v>2481.0100000000002</v>
      </c>
      <c r="H177" s="18">
        <v>0.43</v>
      </c>
    </row>
    <row r="178" spans="2:8">
      <c r="B178" s="16" t="s">
        <v>896</v>
      </c>
      <c r="C178" s="164">
        <v>6.84</v>
      </c>
      <c r="D178" s="16" t="s">
        <v>340</v>
      </c>
      <c r="E178" s="16" t="s">
        <v>897</v>
      </c>
      <c r="F178" s="18">
        <v>250</v>
      </c>
      <c r="G178" s="18">
        <v>2446.9</v>
      </c>
      <c r="H178" s="18">
        <v>0.43</v>
      </c>
    </row>
    <row r="179" spans="2:8">
      <c r="B179" s="16" t="s">
        <v>898</v>
      </c>
      <c r="C179" s="164">
        <v>6.86</v>
      </c>
      <c r="D179" s="16" t="s">
        <v>340</v>
      </c>
      <c r="E179" s="16" t="s">
        <v>899</v>
      </c>
      <c r="F179" s="18">
        <v>250</v>
      </c>
      <c r="G179" s="18">
        <v>2442.89</v>
      </c>
      <c r="H179" s="18">
        <v>0.43</v>
      </c>
    </row>
    <row r="180" spans="2:8">
      <c r="B180" s="16" t="s">
        <v>1313</v>
      </c>
      <c r="C180" s="164">
        <v>7.22</v>
      </c>
      <c r="D180" s="16" t="s">
        <v>340</v>
      </c>
      <c r="E180" s="16" t="s">
        <v>900</v>
      </c>
      <c r="F180" s="18">
        <v>250</v>
      </c>
      <c r="G180" s="18">
        <v>2441.9499999999998</v>
      </c>
      <c r="H180" s="18">
        <v>0.43</v>
      </c>
    </row>
    <row r="181" spans="2:8">
      <c r="B181" s="16" t="s">
        <v>1061</v>
      </c>
      <c r="C181" s="164">
        <v>7.52</v>
      </c>
      <c r="D181" s="16" t="s">
        <v>684</v>
      </c>
      <c r="E181" s="16" t="s">
        <v>685</v>
      </c>
      <c r="F181" s="18">
        <v>250</v>
      </c>
      <c r="G181" s="18">
        <v>2394.35</v>
      </c>
      <c r="H181" s="18">
        <v>0.42</v>
      </c>
    </row>
    <row r="182" spans="2:8">
      <c r="B182" s="16" t="s">
        <v>2310</v>
      </c>
      <c r="C182" s="164">
        <v>7.11</v>
      </c>
      <c r="D182" s="16" t="s">
        <v>340</v>
      </c>
      <c r="E182" s="16" t="s">
        <v>901</v>
      </c>
      <c r="F182" s="18">
        <v>150</v>
      </c>
      <c r="G182" s="18">
        <v>1537.62</v>
      </c>
      <c r="H182" s="18">
        <v>0.27</v>
      </c>
    </row>
    <row r="183" spans="2:8">
      <c r="B183" s="16" t="s">
        <v>902</v>
      </c>
      <c r="C183" s="164">
        <v>6.86</v>
      </c>
      <c r="D183" s="16" t="s">
        <v>340</v>
      </c>
      <c r="E183" s="16" t="s">
        <v>903</v>
      </c>
      <c r="F183" s="18">
        <v>150</v>
      </c>
      <c r="G183" s="18">
        <v>1509.84</v>
      </c>
      <c r="H183" s="18">
        <v>0.26</v>
      </c>
    </row>
    <row r="184" spans="2:8">
      <c r="B184" s="16" t="s">
        <v>2311</v>
      </c>
      <c r="C184" s="164">
        <v>6.21</v>
      </c>
      <c r="D184" s="16" t="s">
        <v>340</v>
      </c>
      <c r="E184" s="16" t="s">
        <v>904</v>
      </c>
      <c r="F184" s="18">
        <v>150</v>
      </c>
      <c r="G184" s="18">
        <v>1505.57</v>
      </c>
      <c r="H184" s="18">
        <v>0.26</v>
      </c>
    </row>
    <row r="185" spans="2:8">
      <c r="B185" s="16" t="s">
        <v>905</v>
      </c>
      <c r="C185" s="164">
        <v>6.02</v>
      </c>
      <c r="D185" s="16" t="s">
        <v>340</v>
      </c>
      <c r="E185" s="16" t="s">
        <v>906</v>
      </c>
      <c r="F185" s="18">
        <v>150</v>
      </c>
      <c r="G185" s="18">
        <v>1502.09</v>
      </c>
      <c r="H185" s="18">
        <v>0.26</v>
      </c>
    </row>
    <row r="186" spans="2:8">
      <c r="B186" s="16" t="s">
        <v>2312</v>
      </c>
      <c r="C186" s="164">
        <v>6.49</v>
      </c>
      <c r="D186" s="16" t="s">
        <v>340</v>
      </c>
      <c r="E186" s="16" t="s">
        <v>907</v>
      </c>
      <c r="F186" s="18">
        <v>150</v>
      </c>
      <c r="G186" s="18">
        <v>1493.59</v>
      </c>
      <c r="H186" s="18">
        <v>0.26</v>
      </c>
    </row>
    <row r="187" spans="2:8">
      <c r="B187" s="16" t="s">
        <v>2313</v>
      </c>
      <c r="C187" s="164">
        <v>7.35</v>
      </c>
      <c r="D187" s="16" t="s">
        <v>340</v>
      </c>
      <c r="E187" s="16" t="s">
        <v>908</v>
      </c>
      <c r="F187" s="18">
        <v>150</v>
      </c>
      <c r="G187" s="18">
        <v>1463.14</v>
      </c>
      <c r="H187" s="18">
        <v>0.26</v>
      </c>
    </row>
    <row r="188" spans="2:8">
      <c r="B188" s="16" t="s">
        <v>909</v>
      </c>
      <c r="C188" s="164">
        <v>6.52</v>
      </c>
      <c r="D188" s="16" t="s">
        <v>340</v>
      </c>
      <c r="E188" s="16" t="s">
        <v>910</v>
      </c>
      <c r="F188" s="18">
        <v>100</v>
      </c>
      <c r="G188" s="18">
        <v>1002.95</v>
      </c>
      <c r="H188" s="18">
        <v>0.18</v>
      </c>
    </row>
    <row r="189" spans="2:8">
      <c r="B189" s="16" t="s">
        <v>911</v>
      </c>
      <c r="C189" s="164">
        <v>6.5</v>
      </c>
      <c r="D189" s="16" t="s">
        <v>340</v>
      </c>
      <c r="E189" s="16" t="s">
        <v>912</v>
      </c>
      <c r="F189" s="18">
        <v>100</v>
      </c>
      <c r="G189" s="18">
        <v>999.05</v>
      </c>
      <c r="H189" s="18">
        <v>0.17</v>
      </c>
    </row>
    <row r="190" spans="2:8">
      <c r="B190" s="16" t="s">
        <v>1314</v>
      </c>
      <c r="C190" s="164">
        <v>8.0500000000000007</v>
      </c>
      <c r="D190" s="16" t="s">
        <v>340</v>
      </c>
      <c r="E190" s="16" t="s">
        <v>345</v>
      </c>
      <c r="F190" s="18">
        <v>100</v>
      </c>
      <c r="G190" s="18">
        <v>929.78</v>
      </c>
      <c r="H190" s="18">
        <v>0.16</v>
      </c>
    </row>
    <row r="191" spans="2:8">
      <c r="B191" s="16" t="s">
        <v>913</v>
      </c>
      <c r="C191" s="164">
        <v>7</v>
      </c>
      <c r="D191" s="16" t="s">
        <v>340</v>
      </c>
      <c r="E191" s="16" t="s">
        <v>914</v>
      </c>
      <c r="F191" s="18">
        <v>60</v>
      </c>
      <c r="G191" s="18">
        <v>616.69000000000005</v>
      </c>
      <c r="H191" s="18">
        <v>0.11</v>
      </c>
    </row>
    <row r="192" spans="2:8">
      <c r="B192" s="16" t="s">
        <v>1786</v>
      </c>
      <c r="C192" s="164">
        <v>6.84</v>
      </c>
      <c r="D192" s="16" t="s">
        <v>340</v>
      </c>
      <c r="E192" s="16" t="s">
        <v>915</v>
      </c>
      <c r="F192" s="18">
        <v>50</v>
      </c>
      <c r="G192" s="18">
        <v>503.49</v>
      </c>
      <c r="H192" s="18">
        <v>0.09</v>
      </c>
    </row>
    <row r="193" spans="2:12">
      <c r="B193" s="16" t="s">
        <v>916</v>
      </c>
      <c r="C193" s="164">
        <v>5.65</v>
      </c>
      <c r="D193" s="16" t="s">
        <v>340</v>
      </c>
      <c r="E193" s="16" t="s">
        <v>917</v>
      </c>
      <c r="F193" s="18">
        <v>50</v>
      </c>
      <c r="G193" s="18">
        <v>500.24</v>
      </c>
      <c r="H193" s="18">
        <v>0.09</v>
      </c>
    </row>
    <row r="194" spans="2:12">
      <c r="B194" s="16" t="s">
        <v>2314</v>
      </c>
      <c r="C194" s="164">
        <v>7.17</v>
      </c>
      <c r="D194" s="16" t="s">
        <v>351</v>
      </c>
      <c r="E194" s="16" t="s">
        <v>918</v>
      </c>
      <c r="F194" s="18">
        <v>250</v>
      </c>
      <c r="G194" s="18">
        <v>498.93</v>
      </c>
      <c r="H194" s="18">
        <v>0.09</v>
      </c>
    </row>
    <row r="195" spans="2:12">
      <c r="B195" s="16" t="s">
        <v>1721</v>
      </c>
      <c r="C195" s="164">
        <v>6.46</v>
      </c>
      <c r="D195" s="16" t="s">
        <v>347</v>
      </c>
      <c r="E195" s="16" t="s">
        <v>919</v>
      </c>
      <c r="F195" s="18">
        <v>50</v>
      </c>
      <c r="G195" s="18">
        <v>498.05</v>
      </c>
      <c r="H195" s="18">
        <v>0.09</v>
      </c>
    </row>
    <row r="196" spans="2:12">
      <c r="B196" s="16" t="s">
        <v>920</v>
      </c>
      <c r="C196" s="164">
        <v>6.7</v>
      </c>
      <c r="D196" s="16" t="s">
        <v>340</v>
      </c>
      <c r="E196" s="16" t="s">
        <v>921</v>
      </c>
      <c r="F196" s="18">
        <v>50</v>
      </c>
      <c r="G196" s="18">
        <v>493.55</v>
      </c>
      <c r="H196" s="18">
        <v>0.09</v>
      </c>
    </row>
    <row r="197" spans="2:12">
      <c r="B197" s="16" t="s">
        <v>2315</v>
      </c>
      <c r="C197" s="164">
        <v>6.98</v>
      </c>
      <c r="D197" s="16" t="s">
        <v>340</v>
      </c>
      <c r="E197" s="16" t="s">
        <v>922</v>
      </c>
      <c r="F197" s="18">
        <v>50</v>
      </c>
      <c r="G197" s="18">
        <v>489.69</v>
      </c>
      <c r="H197" s="18">
        <v>0.09</v>
      </c>
    </row>
    <row r="198" spans="2:12">
      <c r="B198" s="16" t="s">
        <v>2316</v>
      </c>
      <c r="C198" s="164">
        <v>7.05</v>
      </c>
      <c r="D198" s="16" t="s">
        <v>340</v>
      </c>
      <c r="E198" s="16" t="s">
        <v>923</v>
      </c>
      <c r="F198" s="18">
        <v>43</v>
      </c>
      <c r="G198" s="18">
        <v>442.37</v>
      </c>
      <c r="H198" s="18">
        <v>0.08</v>
      </c>
    </row>
    <row r="199" spans="2:12">
      <c r="B199" s="16" t="s">
        <v>1527</v>
      </c>
      <c r="C199" s="164">
        <v>8.0500000000000007</v>
      </c>
      <c r="D199" s="16" t="s">
        <v>340</v>
      </c>
      <c r="E199" s="16" t="s">
        <v>346</v>
      </c>
      <c r="F199" s="18">
        <v>30</v>
      </c>
      <c r="G199" s="18">
        <v>277.64999999999998</v>
      </c>
      <c r="H199" s="18">
        <v>0.05</v>
      </c>
    </row>
    <row r="200" spans="2:12">
      <c r="B200" s="16" t="s">
        <v>1531</v>
      </c>
      <c r="C200" s="164">
        <v>7.43</v>
      </c>
      <c r="D200" s="16" t="s">
        <v>684</v>
      </c>
      <c r="E200" s="16" t="s">
        <v>924</v>
      </c>
      <c r="F200" s="18">
        <v>20</v>
      </c>
      <c r="G200" s="18">
        <v>198.48</v>
      </c>
      <c r="H200" s="18">
        <v>0.03</v>
      </c>
    </row>
    <row r="201" spans="2:12">
      <c r="B201" s="16" t="s">
        <v>2317</v>
      </c>
      <c r="C201" s="164">
        <v>8.0500000000000007</v>
      </c>
      <c r="D201" s="16" t="s">
        <v>340</v>
      </c>
      <c r="E201" s="16" t="s">
        <v>925</v>
      </c>
      <c r="F201" s="18">
        <v>20</v>
      </c>
      <c r="G201" s="18">
        <v>178.14</v>
      </c>
      <c r="H201" s="18">
        <v>0.03</v>
      </c>
    </row>
    <row r="202" spans="2:12">
      <c r="B202" s="16" t="s">
        <v>926</v>
      </c>
      <c r="C202" s="164">
        <v>5.92</v>
      </c>
      <c r="D202" s="16" t="s">
        <v>340</v>
      </c>
      <c r="E202" s="16" t="s">
        <v>927</v>
      </c>
      <c r="F202" s="18">
        <v>10</v>
      </c>
      <c r="G202" s="18">
        <v>100.24</v>
      </c>
      <c r="H202" s="18">
        <v>0.02</v>
      </c>
    </row>
    <row r="203" spans="2:12">
      <c r="B203" s="17" t="s">
        <v>355</v>
      </c>
      <c r="C203" s="233"/>
      <c r="D203" s="17"/>
      <c r="E203" s="17"/>
      <c r="F203" s="162"/>
      <c r="G203" s="162">
        <f>SUM(G156:G202)</f>
        <v>110538.96999999997</v>
      </c>
      <c r="H203" s="162">
        <f>SUM(H156:H202)</f>
        <v>19.380000000000006</v>
      </c>
    </row>
    <row r="204" spans="2:12">
      <c r="B204" s="17" t="s">
        <v>359</v>
      </c>
      <c r="C204" s="233"/>
      <c r="D204" s="17"/>
      <c r="E204" s="17"/>
      <c r="F204" s="162"/>
      <c r="G204" s="162">
        <v>31513.22</v>
      </c>
      <c r="H204" s="162">
        <v>5.52</v>
      </c>
    </row>
    <row r="205" spans="2:12" s="161" customFormat="1">
      <c r="B205" s="297" t="s">
        <v>999</v>
      </c>
      <c r="C205" s="308"/>
      <c r="D205" s="297"/>
      <c r="E205" s="297"/>
      <c r="F205" s="299"/>
      <c r="G205" s="299"/>
      <c r="H205" s="299"/>
    </row>
    <row r="206" spans="2:12">
      <c r="B206" s="16" t="s">
        <v>32</v>
      </c>
      <c r="C206" s="164" t="s">
        <v>129</v>
      </c>
      <c r="D206" s="16" t="s">
        <v>456</v>
      </c>
      <c r="E206" s="16" t="s">
        <v>650</v>
      </c>
      <c r="F206" s="18">
        <v>140714930.78200001</v>
      </c>
      <c r="G206" s="18">
        <v>17049.16</v>
      </c>
      <c r="H206" s="18">
        <v>2.98</v>
      </c>
    </row>
    <row r="207" spans="2:12" s="161" customFormat="1">
      <c r="B207" s="297" t="s">
        <v>993</v>
      </c>
      <c r="C207" s="308"/>
      <c r="D207" s="297"/>
      <c r="E207" s="297"/>
      <c r="F207" s="299"/>
      <c r="G207" s="299">
        <f>SUM(G206)</f>
        <v>17049.16</v>
      </c>
      <c r="H207" s="299">
        <f>SUM(H206)</f>
        <v>2.98</v>
      </c>
    </row>
    <row r="208" spans="2:12">
      <c r="B208" s="17" t="s">
        <v>112</v>
      </c>
      <c r="C208" s="234"/>
      <c r="D208" s="17"/>
      <c r="E208" s="17"/>
      <c r="F208" s="162"/>
      <c r="G208" s="162">
        <f>+G132+G155+G203+G204+G207</f>
        <v>587461.96999999986</v>
      </c>
      <c r="H208" s="162">
        <f>+H132+H155+H203+H204+H207</f>
        <v>102.91</v>
      </c>
      <c r="K208" s="162"/>
      <c r="L208" s="162"/>
    </row>
    <row r="209" spans="2:12">
      <c r="B209" s="17" t="s">
        <v>209</v>
      </c>
      <c r="C209" s="234"/>
      <c r="D209" s="17"/>
      <c r="E209" s="17"/>
      <c r="F209" s="162"/>
      <c r="G209" s="162">
        <f>+G210-G208</f>
        <v>-16277.165373599855</v>
      </c>
      <c r="H209" s="162">
        <f>+H210-H208</f>
        <v>-2.9099999999999966</v>
      </c>
      <c r="K209" s="162"/>
      <c r="L209" s="162"/>
    </row>
    <row r="210" spans="2:12">
      <c r="B210" s="17" t="s">
        <v>114</v>
      </c>
      <c r="C210" s="234"/>
      <c r="D210" s="17"/>
      <c r="E210" s="17"/>
      <c r="F210" s="162"/>
      <c r="G210" s="162">
        <v>571184.8046264</v>
      </c>
      <c r="H210" s="162">
        <v>100</v>
      </c>
      <c r="K210" s="162"/>
      <c r="L210" s="162"/>
    </row>
    <row r="211" spans="2:12">
      <c r="B211" s="16" t="s">
        <v>115</v>
      </c>
    </row>
    <row r="212" spans="2:12">
      <c r="B212" s="16" t="s">
        <v>116</v>
      </c>
    </row>
    <row r="213" spans="2:12">
      <c r="B213" s="16" t="s">
        <v>117</v>
      </c>
      <c r="C213" s="235">
        <v>44804</v>
      </c>
    </row>
    <row r="214" spans="2:12">
      <c r="B214" s="17" t="s">
        <v>2896</v>
      </c>
    </row>
    <row r="215" spans="2:12" ht="25.5">
      <c r="B215" s="236" t="s">
        <v>118</v>
      </c>
      <c r="C215" s="168" t="s">
        <v>119</v>
      </c>
    </row>
    <row r="216" spans="2:12">
      <c r="B216" s="17"/>
    </row>
    <row r="217" spans="2:12">
      <c r="B217" s="17" t="s">
        <v>120</v>
      </c>
    </row>
    <row r="218" spans="2:12">
      <c r="B218" s="17" t="s">
        <v>210</v>
      </c>
    </row>
    <row r="219" spans="2:12">
      <c r="B219" s="17" t="s">
        <v>121</v>
      </c>
    </row>
    <row r="220" spans="2:12">
      <c r="B220" s="17" t="s">
        <v>928</v>
      </c>
      <c r="C220" s="234"/>
    </row>
    <row r="221" spans="2:12">
      <c r="B221" s="17" t="s">
        <v>929</v>
      </c>
      <c r="C221" s="234"/>
    </row>
    <row r="222" spans="2:12">
      <c r="B222" s="17" t="s">
        <v>930</v>
      </c>
      <c r="C222" s="234"/>
    </row>
    <row r="223" spans="2:12">
      <c r="B223" s="17" t="s">
        <v>931</v>
      </c>
      <c r="C223" s="234"/>
    </row>
    <row r="224" spans="2:12">
      <c r="B224" s="17" t="s">
        <v>932</v>
      </c>
      <c r="C224" s="234"/>
    </row>
    <row r="225" spans="2:6">
      <c r="B225" s="17" t="s">
        <v>933</v>
      </c>
      <c r="C225" s="234"/>
    </row>
    <row r="226" spans="2:6">
      <c r="B226" s="17" t="s">
        <v>934</v>
      </c>
      <c r="C226" s="234"/>
    </row>
    <row r="227" spans="2:6">
      <c r="B227" s="17" t="s">
        <v>935</v>
      </c>
      <c r="C227" s="234"/>
    </row>
    <row r="228" spans="2:6">
      <c r="B228" s="17" t="s">
        <v>2928</v>
      </c>
      <c r="C228" s="233"/>
    </row>
    <row r="229" spans="2:6">
      <c r="B229" s="17" t="s">
        <v>122</v>
      </c>
      <c r="C229" s="164"/>
    </row>
    <row r="230" spans="2:6">
      <c r="B230" s="237" t="s">
        <v>2947</v>
      </c>
      <c r="C230" s="164"/>
    </row>
    <row r="231" spans="2:6">
      <c r="B231" s="17" t="s">
        <v>123</v>
      </c>
      <c r="C231" s="164"/>
    </row>
    <row r="233" spans="2:6" ht="63" customHeight="1">
      <c r="B233" s="403" t="s">
        <v>1069</v>
      </c>
      <c r="C233" s="403"/>
      <c r="D233" s="403"/>
      <c r="E233" s="403"/>
      <c r="F233" s="403"/>
    </row>
    <row r="235" spans="2:6" ht="14.25">
      <c r="B235" s="300" t="s">
        <v>2002</v>
      </c>
      <c r="C235" s="266"/>
    </row>
    <row r="236" spans="2:6" ht="25.5">
      <c r="B236" s="238" t="s">
        <v>1993</v>
      </c>
      <c r="C236" s="238" t="s">
        <v>1994</v>
      </c>
    </row>
    <row r="237" spans="2:6">
      <c r="B237" s="301" t="s">
        <v>1995</v>
      </c>
      <c r="C237" s="302">
        <v>0</v>
      </c>
    </row>
    <row r="238" spans="2:6">
      <c r="B238" s="301" t="s">
        <v>1996</v>
      </c>
      <c r="C238" s="302">
        <v>0</v>
      </c>
    </row>
    <row r="239" spans="2:6">
      <c r="B239" s="301" t="s">
        <v>1997</v>
      </c>
      <c r="C239" s="302">
        <v>34500</v>
      </c>
    </row>
    <row r="240" spans="2:6">
      <c r="B240" s="301" t="s">
        <v>1998</v>
      </c>
      <c r="C240" s="302">
        <v>0</v>
      </c>
    </row>
    <row r="241" spans="2:8">
      <c r="B241" s="301" t="s">
        <v>1999</v>
      </c>
      <c r="C241" s="302">
        <v>0</v>
      </c>
    </row>
    <row r="242" spans="2:8">
      <c r="B242" s="301" t="s">
        <v>2000</v>
      </c>
      <c r="C242" s="302">
        <v>0</v>
      </c>
    </row>
    <row r="243" spans="2:8">
      <c r="B243" s="303" t="s">
        <v>2001</v>
      </c>
      <c r="C243" s="304">
        <f>SUM(C237:C242)</f>
        <v>34500</v>
      </c>
    </row>
    <row r="244" spans="2:8">
      <c r="B244" s="17"/>
      <c r="C244" s="234"/>
    </row>
    <row r="245" spans="2:8" ht="15">
      <c r="B245" s="169" t="s">
        <v>2472</v>
      </c>
      <c r="C245" s="170">
        <v>44804</v>
      </c>
      <c r="D245" s="161"/>
      <c r="E245" s="161"/>
      <c r="F245" s="178"/>
    </row>
    <row r="246" spans="2:8" ht="45">
      <c r="B246" s="285" t="s">
        <v>2473</v>
      </c>
      <c r="C246" s="285" t="s">
        <v>2474</v>
      </c>
      <c r="D246" s="127" t="s">
        <v>2475</v>
      </c>
      <c r="E246" s="285" t="s">
        <v>2476</v>
      </c>
      <c r="F246" s="352" t="s">
        <v>2477</v>
      </c>
    </row>
    <row r="247" spans="2:8" s="360" customFormat="1" ht="15">
      <c r="B247" s="357" t="s">
        <v>2878</v>
      </c>
      <c r="C247" s="358">
        <v>-15250</v>
      </c>
      <c r="D247" s="119">
        <v>3247.8323</v>
      </c>
      <c r="E247" s="120">
        <v>3271.3</v>
      </c>
      <c r="F247" s="359">
        <v>34500</v>
      </c>
      <c r="G247" s="144"/>
      <c r="H247" s="144"/>
    </row>
    <row r="248" spans="2:8" s="360" customFormat="1" ht="15">
      <c r="B248" s="357" t="s">
        <v>2493</v>
      </c>
      <c r="C248" s="358">
        <v>-66750</v>
      </c>
      <c r="D248" s="119">
        <v>2317.6864</v>
      </c>
      <c r="E248" s="120">
        <v>2313.65</v>
      </c>
      <c r="F248" s="361"/>
      <c r="G248" s="144"/>
      <c r="H248" s="144"/>
    </row>
    <row r="249" spans="2:8" s="360" customFormat="1" ht="15">
      <c r="B249" s="357" t="s">
        <v>2495</v>
      </c>
      <c r="C249" s="358">
        <v>-342500</v>
      </c>
      <c r="D249" s="119">
        <v>876.50419999999997</v>
      </c>
      <c r="E249" s="120">
        <v>846.35</v>
      </c>
      <c r="F249" s="361"/>
      <c r="G249" s="144"/>
      <c r="H249" s="144"/>
    </row>
    <row r="250" spans="2:8" s="360" customFormat="1" ht="15">
      <c r="B250" s="357" t="s">
        <v>2498</v>
      </c>
      <c r="C250" s="358">
        <v>-999000</v>
      </c>
      <c r="D250" s="119">
        <v>415.37060000000002</v>
      </c>
      <c r="E250" s="120">
        <v>413.15</v>
      </c>
      <c r="F250" s="361"/>
      <c r="G250" s="144"/>
      <c r="H250" s="144"/>
    </row>
    <row r="251" spans="2:8" s="360" customFormat="1" ht="15">
      <c r="B251" s="357" t="s">
        <v>2499</v>
      </c>
      <c r="C251" s="358">
        <v>-7000</v>
      </c>
      <c r="D251" s="119">
        <v>4237.3121000000001</v>
      </c>
      <c r="E251" s="120">
        <v>4341.3500000000004</v>
      </c>
      <c r="F251" s="361"/>
      <c r="G251" s="144"/>
      <c r="H251" s="144"/>
    </row>
    <row r="252" spans="2:8" s="360" customFormat="1" ht="15">
      <c r="B252" s="357" t="s">
        <v>2506</v>
      </c>
      <c r="C252" s="358">
        <v>-740400</v>
      </c>
      <c r="D252" s="119">
        <v>751.2183</v>
      </c>
      <c r="E252" s="120">
        <v>754.6</v>
      </c>
      <c r="F252" s="361"/>
      <c r="G252" s="144"/>
      <c r="H252" s="144"/>
    </row>
    <row r="253" spans="2:8" s="360" customFormat="1" ht="15">
      <c r="B253" s="357" t="s">
        <v>2478</v>
      </c>
      <c r="C253" s="358">
        <v>-221400</v>
      </c>
      <c r="D253" s="119">
        <v>337.44110000000001</v>
      </c>
      <c r="E253" s="120">
        <v>330.85</v>
      </c>
      <c r="F253" s="361"/>
      <c r="G253" s="144"/>
      <c r="H253" s="144"/>
    </row>
    <row r="254" spans="2:8" s="360" customFormat="1" ht="15">
      <c r="B254" s="357" t="s">
        <v>2519</v>
      </c>
      <c r="C254" s="358">
        <v>-62100</v>
      </c>
      <c r="D254" s="119">
        <v>240.30850000000001</v>
      </c>
      <c r="E254" s="120">
        <v>242.65</v>
      </c>
      <c r="F254" s="361"/>
      <c r="G254" s="144"/>
      <c r="H254" s="144"/>
    </row>
    <row r="255" spans="2:8" s="360" customFormat="1" ht="15">
      <c r="B255" s="357" t="s">
        <v>2525</v>
      </c>
      <c r="C255" s="358">
        <v>-1498750</v>
      </c>
      <c r="D255" s="119">
        <v>586.73540000000003</v>
      </c>
      <c r="E255" s="120">
        <v>585.45000000000005</v>
      </c>
      <c r="F255" s="361"/>
      <c r="G255" s="144"/>
      <c r="H255" s="144"/>
    </row>
    <row r="256" spans="2:8" s="360" customFormat="1" ht="15">
      <c r="B256" s="357" t="s">
        <v>2528</v>
      </c>
      <c r="C256" s="358">
        <v>-73500</v>
      </c>
      <c r="D256" s="119">
        <v>3590.0581999999999</v>
      </c>
      <c r="E256" s="120">
        <v>3638.35</v>
      </c>
      <c r="F256" s="361"/>
      <c r="G256" s="144"/>
      <c r="H256" s="144"/>
    </row>
    <row r="257" spans="2:8" s="360" customFormat="1" ht="15">
      <c r="B257" s="357" t="s">
        <v>2537</v>
      </c>
      <c r="C257" s="358">
        <v>-58825</v>
      </c>
      <c r="D257" s="119">
        <v>1355.7071000000001</v>
      </c>
      <c r="E257" s="120">
        <v>1417.3</v>
      </c>
      <c r="F257" s="361"/>
      <c r="G257" s="144"/>
      <c r="H257" s="144"/>
    </row>
    <row r="258" spans="2:8" s="360" customFormat="1" ht="15">
      <c r="B258" s="357" t="s">
        <v>2538</v>
      </c>
      <c r="C258" s="358">
        <v>-380950</v>
      </c>
      <c r="D258" s="119">
        <v>1592.4412</v>
      </c>
      <c r="E258" s="120">
        <v>1685.1</v>
      </c>
      <c r="F258" s="361"/>
      <c r="G258" s="144"/>
      <c r="H258" s="144"/>
    </row>
    <row r="259" spans="2:8" s="360" customFormat="1" ht="15">
      <c r="B259" s="357" t="s">
        <v>2541</v>
      </c>
      <c r="C259" s="358">
        <v>-542500</v>
      </c>
      <c r="D259" s="119">
        <v>973.96259999999995</v>
      </c>
      <c r="E259" s="120">
        <v>943.9</v>
      </c>
      <c r="F259" s="361"/>
      <c r="G259" s="144"/>
      <c r="H259" s="144"/>
    </row>
    <row r="260" spans="2:8" s="360" customFormat="1" ht="15">
      <c r="B260" s="357" t="s">
        <v>2543</v>
      </c>
      <c r="C260" s="358">
        <v>-80300</v>
      </c>
      <c r="D260" s="119">
        <v>1485.4976999999999</v>
      </c>
      <c r="E260" s="120">
        <v>1492.45</v>
      </c>
      <c r="F260" s="361"/>
      <c r="G260" s="144"/>
      <c r="H260" s="144"/>
    </row>
    <row r="261" spans="2:8" s="360" customFormat="1" ht="15">
      <c r="B261" s="357" t="s">
        <v>2544</v>
      </c>
      <c r="C261" s="358">
        <v>-27500</v>
      </c>
      <c r="D261" s="119">
        <v>564.36120000000005</v>
      </c>
      <c r="E261" s="120">
        <v>577.1</v>
      </c>
      <c r="F261" s="361"/>
      <c r="G261" s="144"/>
      <c r="H261" s="144"/>
    </row>
    <row r="262" spans="2:8" s="360" customFormat="1" ht="15">
      <c r="B262" s="357" t="s">
        <v>2545</v>
      </c>
      <c r="C262" s="358">
        <v>-257700</v>
      </c>
      <c r="D262" s="119">
        <v>2821.6077</v>
      </c>
      <c r="E262" s="120">
        <v>2856.45</v>
      </c>
      <c r="F262" s="361"/>
      <c r="G262" s="144"/>
      <c r="H262" s="144"/>
    </row>
    <row r="263" spans="2:8" s="360" customFormat="1" ht="15">
      <c r="B263" s="357" t="s">
        <v>2879</v>
      </c>
      <c r="C263" s="358">
        <v>-76800</v>
      </c>
      <c r="D263" s="119">
        <v>2663.5769</v>
      </c>
      <c r="E263" s="120">
        <v>2669.05</v>
      </c>
      <c r="F263" s="361"/>
      <c r="G263" s="144"/>
      <c r="H263" s="144"/>
    </row>
    <row r="264" spans="2:8" s="360" customFormat="1" ht="15">
      <c r="B264" s="357" t="s">
        <v>2548</v>
      </c>
      <c r="C264" s="358">
        <v>-300000</v>
      </c>
      <c r="D264" s="119">
        <v>2457.4295000000002</v>
      </c>
      <c r="E264" s="120">
        <v>2455</v>
      </c>
      <c r="F264" s="361"/>
      <c r="G264" s="144"/>
      <c r="H264" s="144"/>
    </row>
    <row r="265" spans="2:8" s="360" customFormat="1" ht="15">
      <c r="B265" s="357" t="s">
        <v>2549</v>
      </c>
      <c r="C265" s="358">
        <v>-452375</v>
      </c>
      <c r="D265" s="119">
        <v>872.96929999999998</v>
      </c>
      <c r="E265" s="120">
        <v>890.8</v>
      </c>
      <c r="F265" s="361"/>
      <c r="G265" s="144"/>
      <c r="H265" s="144"/>
    </row>
    <row r="266" spans="2:8" s="360" customFormat="1" ht="15">
      <c r="B266" s="357" t="s">
        <v>2556</v>
      </c>
      <c r="C266" s="358">
        <v>-172946</v>
      </c>
      <c r="D266" s="119">
        <v>285.89170000000001</v>
      </c>
      <c r="E266" s="120">
        <v>286.7</v>
      </c>
      <c r="F266" s="361"/>
      <c r="G266" s="144"/>
      <c r="H266" s="144"/>
    </row>
    <row r="267" spans="2:8" s="360" customFormat="1" ht="15">
      <c r="B267" s="357" t="s">
        <v>2558</v>
      </c>
      <c r="C267" s="358">
        <v>-134100</v>
      </c>
      <c r="D267" s="119">
        <v>1064.7901999999999</v>
      </c>
      <c r="E267" s="120">
        <v>1113.4000000000001</v>
      </c>
      <c r="F267" s="361"/>
      <c r="G267" s="144"/>
      <c r="H267" s="144"/>
    </row>
    <row r="268" spans="2:8" s="360" customFormat="1" ht="15">
      <c r="B268" s="357" t="s">
        <v>2563</v>
      </c>
      <c r="C268" s="358">
        <v>-416000</v>
      </c>
      <c r="D268" s="119">
        <v>315.93650000000002</v>
      </c>
      <c r="E268" s="120">
        <v>321.64999999999998</v>
      </c>
      <c r="F268" s="361"/>
      <c r="G268" s="144"/>
      <c r="H268" s="144"/>
    </row>
    <row r="269" spans="2:8" s="360" customFormat="1" ht="15">
      <c r="B269" s="357" t="s">
        <v>2565</v>
      </c>
      <c r="C269" s="358">
        <v>-65200</v>
      </c>
      <c r="D269" s="119">
        <v>1868.7467999999999</v>
      </c>
      <c r="E269" s="120">
        <v>1925.15</v>
      </c>
      <c r="F269" s="361"/>
      <c r="G269" s="144"/>
      <c r="H269" s="144"/>
    </row>
    <row r="270" spans="2:8" s="360" customFormat="1" ht="15">
      <c r="B270" s="357" t="s">
        <v>2880</v>
      </c>
      <c r="C270" s="358">
        <v>-80100</v>
      </c>
      <c r="D270" s="119">
        <v>1903.3525999999999</v>
      </c>
      <c r="E270" s="120">
        <v>1929.2</v>
      </c>
      <c r="F270" s="361"/>
      <c r="G270" s="144"/>
      <c r="H270" s="144"/>
    </row>
    <row r="271" spans="2:8" s="360" customFormat="1" ht="15">
      <c r="B271" s="357" t="s">
        <v>2569</v>
      </c>
      <c r="C271" s="358">
        <v>-421600</v>
      </c>
      <c r="D271" s="119">
        <v>687.6789</v>
      </c>
      <c r="E271" s="120">
        <v>673.3</v>
      </c>
      <c r="F271" s="361"/>
      <c r="G271" s="144"/>
      <c r="H271" s="144"/>
    </row>
    <row r="272" spans="2:8" s="360" customFormat="1" ht="15">
      <c r="B272" s="357" t="s">
        <v>2571</v>
      </c>
      <c r="C272" s="358">
        <v>-7000</v>
      </c>
      <c r="D272" s="119">
        <v>1274.1851999999999</v>
      </c>
      <c r="E272" s="120">
        <v>1315.25</v>
      </c>
      <c r="F272" s="361"/>
      <c r="G272" s="144"/>
      <c r="H272" s="144"/>
    </row>
    <row r="273" spans="2:8" s="360" customFormat="1" ht="15">
      <c r="B273" s="357" t="s">
        <v>2574</v>
      </c>
      <c r="C273" s="358">
        <v>-94800</v>
      </c>
      <c r="D273" s="119">
        <v>526.5865</v>
      </c>
      <c r="E273" s="120">
        <v>528.15</v>
      </c>
      <c r="F273" s="361"/>
      <c r="G273" s="144"/>
      <c r="H273" s="144"/>
    </row>
    <row r="274" spans="2:8" s="360" customFormat="1" ht="15">
      <c r="B274" s="357" t="s">
        <v>2575</v>
      </c>
      <c r="C274" s="358">
        <v>-41000</v>
      </c>
      <c r="D274" s="119">
        <v>8793.2122999999992</v>
      </c>
      <c r="E274" s="120">
        <v>9125.5499999999993</v>
      </c>
      <c r="F274" s="361"/>
      <c r="G274" s="144"/>
      <c r="H274" s="144"/>
    </row>
    <row r="275" spans="2:8" s="360" customFormat="1" ht="15">
      <c r="B275" s="357" t="s">
        <v>2485</v>
      </c>
      <c r="C275" s="358">
        <v>-205250</v>
      </c>
      <c r="D275" s="119">
        <v>2631.1484999999998</v>
      </c>
      <c r="E275" s="120">
        <v>2647.2</v>
      </c>
      <c r="F275" s="361"/>
      <c r="G275" s="144"/>
      <c r="H275" s="144"/>
    </row>
    <row r="276" spans="2:8" s="360" customFormat="1" ht="15">
      <c r="B276" s="357" t="s">
        <v>2881</v>
      </c>
      <c r="C276" s="358">
        <v>-1800</v>
      </c>
      <c r="D276" s="119">
        <v>1380.6904</v>
      </c>
      <c r="E276" s="120">
        <v>1356.2</v>
      </c>
      <c r="F276" s="361"/>
      <c r="G276" s="144"/>
      <c r="H276" s="144"/>
    </row>
    <row r="277" spans="2:8" s="360" customFormat="1" ht="15">
      <c r="B277" s="357" t="s">
        <v>2597</v>
      </c>
      <c r="C277" s="358">
        <v>-17050</v>
      </c>
      <c r="D277" s="119">
        <v>2901.0553</v>
      </c>
      <c r="E277" s="120">
        <v>2902.8</v>
      </c>
      <c r="F277" s="361"/>
      <c r="G277" s="144"/>
      <c r="H277" s="144"/>
    </row>
    <row r="278" spans="2:8" s="360" customFormat="1" ht="15">
      <c r="B278" s="357" t="s">
        <v>2487</v>
      </c>
      <c r="C278" s="358">
        <v>-240000</v>
      </c>
      <c r="D278" s="119">
        <v>67.229100000000003</v>
      </c>
      <c r="E278" s="120">
        <v>81.8</v>
      </c>
      <c r="F278" s="361"/>
      <c r="G278" s="144"/>
      <c r="H278" s="144"/>
    </row>
    <row r="279" spans="2:8" s="360" customFormat="1" ht="15">
      <c r="B279" s="357" t="s">
        <v>2600</v>
      </c>
      <c r="C279" s="358">
        <v>-102200</v>
      </c>
      <c r="D279" s="119">
        <v>891.48159999999996</v>
      </c>
      <c r="E279" s="120">
        <v>896.8</v>
      </c>
      <c r="F279" s="361"/>
      <c r="G279" s="144"/>
      <c r="H279" s="144"/>
    </row>
    <row r="280" spans="2:8" s="360" customFormat="1" ht="15">
      <c r="B280" s="357" t="s">
        <v>2604</v>
      </c>
      <c r="C280" s="358">
        <v>-161700</v>
      </c>
      <c r="D280" s="119">
        <v>3346.1001000000001</v>
      </c>
      <c r="E280" s="120">
        <v>3228.8</v>
      </c>
      <c r="F280" s="361"/>
      <c r="G280" s="144"/>
      <c r="H280" s="144"/>
    </row>
    <row r="281" spans="2:8" s="360" customFormat="1" ht="15">
      <c r="B281" s="357" t="s">
        <v>2605</v>
      </c>
      <c r="C281" s="358">
        <v>-103500</v>
      </c>
      <c r="D281" s="119">
        <v>796.65930000000003</v>
      </c>
      <c r="E281" s="120">
        <v>814.7</v>
      </c>
      <c r="F281" s="361"/>
      <c r="G281" s="144"/>
      <c r="H281" s="144"/>
    </row>
    <row r="282" spans="2:8" s="360" customFormat="1" ht="15">
      <c r="B282" s="357" t="s">
        <v>2606</v>
      </c>
      <c r="C282" s="358">
        <v>-109725</v>
      </c>
      <c r="D282" s="119">
        <v>453.18020000000001</v>
      </c>
      <c r="E282" s="120">
        <v>472.7</v>
      </c>
      <c r="F282" s="361"/>
      <c r="G282" s="144"/>
      <c r="H282" s="144"/>
    </row>
    <row r="283" spans="2:8" s="360" customFormat="1" ht="15">
      <c r="B283" s="357" t="s">
        <v>2607</v>
      </c>
      <c r="C283" s="358">
        <v>-1674000</v>
      </c>
      <c r="D283" s="119">
        <v>228.74959999999999</v>
      </c>
      <c r="E283" s="120">
        <v>238.1</v>
      </c>
      <c r="F283" s="361"/>
      <c r="G283" s="144"/>
      <c r="H283" s="144"/>
    </row>
    <row r="284" spans="2:8" s="360" customFormat="1" ht="15">
      <c r="B284" s="357" t="s">
        <v>2608</v>
      </c>
      <c r="C284" s="358">
        <v>-2384250</v>
      </c>
      <c r="D284" s="119">
        <v>104.759</v>
      </c>
      <c r="E284" s="120">
        <v>109.05</v>
      </c>
      <c r="F284" s="361"/>
      <c r="G284" s="144"/>
      <c r="H284" s="144"/>
    </row>
    <row r="285" spans="2:8" s="360" customFormat="1" ht="15">
      <c r="B285" s="357" t="s">
        <v>2609</v>
      </c>
      <c r="C285" s="358">
        <v>-364200</v>
      </c>
      <c r="D285" s="119">
        <v>1101.431</v>
      </c>
      <c r="E285" s="120">
        <v>1082.8</v>
      </c>
      <c r="F285" s="361"/>
      <c r="G285" s="144"/>
      <c r="H285" s="144"/>
    </row>
    <row r="286" spans="2:8" s="360" customFormat="1" ht="15">
      <c r="B286" s="357" t="s">
        <v>2612</v>
      </c>
      <c r="C286" s="358">
        <v>-11600</v>
      </c>
      <c r="D286" s="119">
        <v>6589.8266999999996</v>
      </c>
      <c r="E286" s="120">
        <v>6698.9</v>
      </c>
      <c r="F286" s="361"/>
      <c r="G286" s="144"/>
      <c r="H286" s="144"/>
    </row>
    <row r="287" spans="2:8" s="360" customFormat="1" ht="15">
      <c r="B287" s="357" t="s">
        <v>2613</v>
      </c>
      <c r="C287" s="358">
        <v>-388750</v>
      </c>
      <c r="D287" s="119">
        <v>791.30560000000003</v>
      </c>
      <c r="E287" s="120">
        <v>816.8</v>
      </c>
      <c r="F287" s="361"/>
      <c r="G287" s="144"/>
      <c r="H287" s="144"/>
    </row>
    <row r="288" spans="2:8" s="360" customFormat="1" ht="15">
      <c r="B288" s="357" t="s">
        <v>2614</v>
      </c>
      <c r="C288" s="358">
        <v>-509600</v>
      </c>
      <c r="D288" s="119">
        <v>760.95360000000005</v>
      </c>
      <c r="E288" s="120">
        <v>772.45</v>
      </c>
      <c r="F288" s="110"/>
      <c r="G288" s="144"/>
      <c r="H288" s="144"/>
    </row>
    <row r="291" spans="2:3" ht="15">
      <c r="B291" s="362" t="s">
        <v>2877</v>
      </c>
      <c r="C291" s="363">
        <v>0.18809999999999999</v>
      </c>
    </row>
    <row r="294" spans="2:3" ht="15">
      <c r="B294" s="286" t="s">
        <v>2491</v>
      </c>
      <c r="C294" s="364"/>
    </row>
    <row r="295" spans="2:3" ht="15.75">
      <c r="B295" s="288" t="s">
        <v>2489</v>
      </c>
      <c r="C295" s="128" t="s">
        <v>2871</v>
      </c>
    </row>
    <row r="296" spans="2:3" ht="15">
      <c r="B296" s="108" t="s">
        <v>2621</v>
      </c>
      <c r="C296" s="159">
        <v>332</v>
      </c>
    </row>
    <row r="297" spans="2:3" ht="15">
      <c r="B297" s="108" t="s">
        <v>2624</v>
      </c>
      <c r="C297" s="159">
        <v>629</v>
      </c>
    </row>
    <row r="298" spans="2:3" ht="15">
      <c r="B298" s="108" t="s">
        <v>2628</v>
      </c>
      <c r="C298" s="159">
        <v>346</v>
      </c>
    </row>
    <row r="299" spans="2:3" ht="15">
      <c r="B299" s="108" t="s">
        <v>2633</v>
      </c>
      <c r="C299" s="159">
        <v>526</v>
      </c>
    </row>
    <row r="300" spans="2:3" ht="15">
      <c r="B300" s="108" t="s">
        <v>2636</v>
      </c>
      <c r="C300" s="159">
        <v>384</v>
      </c>
    </row>
    <row r="301" spans="2:3" ht="15">
      <c r="B301" s="108" t="s">
        <v>2641</v>
      </c>
      <c r="C301" s="159">
        <v>431</v>
      </c>
    </row>
    <row r="302" spans="2:3" ht="15">
      <c r="B302" s="108" t="s">
        <v>2642</v>
      </c>
      <c r="C302" s="159">
        <v>272</v>
      </c>
    </row>
    <row r="303" spans="2:3" ht="15">
      <c r="B303" s="108" t="s">
        <v>2644</v>
      </c>
      <c r="C303" s="159">
        <v>653</v>
      </c>
    </row>
    <row r="304" spans="2:3" ht="15">
      <c r="B304" s="108" t="s">
        <v>2645</v>
      </c>
      <c r="C304" s="159">
        <v>1288</v>
      </c>
    </row>
    <row r="305" spans="2:3" ht="15">
      <c r="B305" s="108" t="s">
        <v>2648</v>
      </c>
      <c r="C305" s="159">
        <v>247</v>
      </c>
    </row>
    <row r="306" spans="2:3" ht="15">
      <c r="B306" s="108" t="s">
        <v>2649</v>
      </c>
      <c r="C306" s="159">
        <v>243</v>
      </c>
    </row>
    <row r="307" spans="2:3" ht="15">
      <c r="B307" s="108" t="s">
        <v>2650</v>
      </c>
      <c r="C307" s="159">
        <v>85</v>
      </c>
    </row>
    <row r="308" spans="2:3" ht="15">
      <c r="B308" s="108" t="s">
        <v>2654</v>
      </c>
      <c r="C308" s="159">
        <v>363</v>
      </c>
    </row>
    <row r="309" spans="2:3" ht="15">
      <c r="B309" s="108" t="s">
        <v>2655</v>
      </c>
      <c r="C309" s="159">
        <v>271</v>
      </c>
    </row>
    <row r="310" spans="2:3" ht="15">
      <c r="B310" s="108" t="s">
        <v>2656</v>
      </c>
      <c r="C310" s="159">
        <v>451</v>
      </c>
    </row>
    <row r="311" spans="2:3" ht="15">
      <c r="B311" s="108" t="s">
        <v>2657</v>
      </c>
      <c r="C311" s="159">
        <v>355</v>
      </c>
    </row>
    <row r="312" spans="2:3" ht="15">
      <c r="B312" s="108" t="s">
        <v>2664</v>
      </c>
      <c r="C312" s="159">
        <v>53</v>
      </c>
    </row>
    <row r="313" spans="2:3" ht="15">
      <c r="B313" s="108" t="s">
        <v>2882</v>
      </c>
      <c r="C313" s="159">
        <v>57</v>
      </c>
    </row>
    <row r="314" spans="2:3" ht="15">
      <c r="B314" s="108" t="s">
        <v>2666</v>
      </c>
      <c r="C314" s="159">
        <v>146</v>
      </c>
    </row>
    <row r="315" spans="2:3" ht="15">
      <c r="B315" s="108" t="s">
        <v>2668</v>
      </c>
      <c r="C315" s="159">
        <v>73</v>
      </c>
    </row>
    <row r="316" spans="2:3" ht="15">
      <c r="B316" s="108" t="s">
        <v>2669</v>
      </c>
      <c r="C316" s="159">
        <v>52</v>
      </c>
    </row>
    <row r="317" spans="2:3" ht="15">
      <c r="B317" s="108" t="s">
        <v>2670</v>
      </c>
      <c r="C317" s="159">
        <v>478</v>
      </c>
    </row>
    <row r="318" spans="2:3" ht="15">
      <c r="B318" s="108" t="s">
        <v>2672</v>
      </c>
      <c r="C318" s="159">
        <v>106</v>
      </c>
    </row>
    <row r="319" spans="2:3" ht="15">
      <c r="B319" s="108" t="s">
        <v>2673</v>
      </c>
      <c r="C319" s="159">
        <v>390</v>
      </c>
    </row>
    <row r="320" spans="2:3" ht="15">
      <c r="B320" s="108" t="s">
        <v>2681</v>
      </c>
      <c r="C320" s="159">
        <v>729</v>
      </c>
    </row>
    <row r="321" spans="2:3" ht="15">
      <c r="B321" s="108" t="s">
        <v>2689</v>
      </c>
      <c r="C321" s="159">
        <v>14</v>
      </c>
    </row>
    <row r="322" spans="2:3" ht="15">
      <c r="B322" s="108" t="s">
        <v>2692</v>
      </c>
      <c r="C322" s="159">
        <v>821</v>
      </c>
    </row>
    <row r="323" spans="2:3" ht="15">
      <c r="B323" s="108" t="s">
        <v>2697</v>
      </c>
      <c r="C323" s="159">
        <v>163</v>
      </c>
    </row>
    <row r="324" spans="2:3" ht="15">
      <c r="B324" s="108" t="s">
        <v>2705</v>
      </c>
      <c r="C324" s="159">
        <v>388</v>
      </c>
    </row>
    <row r="325" spans="2:3" ht="15">
      <c r="B325" s="108" t="s">
        <v>2717</v>
      </c>
      <c r="C325" s="159">
        <v>217</v>
      </c>
    </row>
    <row r="326" spans="2:3" ht="15">
      <c r="B326" s="108" t="s">
        <v>2724</v>
      </c>
      <c r="C326" s="159">
        <v>69</v>
      </c>
    </row>
    <row r="327" spans="2:3" ht="15">
      <c r="B327" s="108" t="s">
        <v>2727</v>
      </c>
      <c r="C327" s="159">
        <v>304</v>
      </c>
    </row>
    <row r="328" spans="2:3" ht="15">
      <c r="B328" s="108" t="s">
        <v>2730</v>
      </c>
      <c r="C328" s="159">
        <v>124</v>
      </c>
    </row>
    <row r="329" spans="2:3" ht="15">
      <c r="B329" s="108" t="s">
        <v>2733</v>
      </c>
      <c r="C329" s="159">
        <v>156</v>
      </c>
    </row>
    <row r="330" spans="2:3" ht="15">
      <c r="B330" s="108" t="s">
        <v>2735</v>
      </c>
      <c r="C330" s="159">
        <v>255</v>
      </c>
    </row>
    <row r="331" spans="2:3" ht="15">
      <c r="B331" s="108" t="s">
        <v>2883</v>
      </c>
      <c r="C331" s="159">
        <v>23</v>
      </c>
    </row>
    <row r="332" spans="2:3" ht="15">
      <c r="B332" s="108" t="s">
        <v>2753</v>
      </c>
      <c r="C332" s="159">
        <v>134</v>
      </c>
    </row>
    <row r="333" spans="2:3" ht="15">
      <c r="B333" s="108" t="s">
        <v>2762</v>
      </c>
      <c r="C333" s="159">
        <v>8</v>
      </c>
    </row>
    <row r="334" spans="2:3" ht="15">
      <c r="B334" s="108" t="s">
        <v>2884</v>
      </c>
      <c r="C334" s="159">
        <v>92</v>
      </c>
    </row>
    <row r="335" spans="2:3" ht="15">
      <c r="B335" s="108" t="s">
        <v>2775</v>
      </c>
      <c r="C335" s="159">
        <v>1</v>
      </c>
    </row>
    <row r="336" spans="2:3" ht="15">
      <c r="B336" s="108" t="s">
        <v>2781</v>
      </c>
      <c r="C336" s="159">
        <v>44</v>
      </c>
    </row>
    <row r="337" spans="2:3" ht="15">
      <c r="B337" s="108" t="s">
        <v>2782</v>
      </c>
      <c r="C337" s="159">
        <v>70</v>
      </c>
    </row>
    <row r="338" spans="2:3" ht="15">
      <c r="B338" s="108" t="s">
        <v>2790</v>
      </c>
      <c r="C338" s="159">
        <v>17</v>
      </c>
    </row>
    <row r="339" spans="2:3" ht="15">
      <c r="B339" s="108" t="s">
        <v>2885</v>
      </c>
      <c r="C339" s="159">
        <v>51</v>
      </c>
    </row>
    <row r="340" spans="2:3" ht="15">
      <c r="B340" s="108" t="s">
        <v>2848</v>
      </c>
      <c r="C340" s="159">
        <v>1</v>
      </c>
    </row>
    <row r="343" spans="2:3" ht="15.75">
      <c r="B343" s="288" t="s">
        <v>2886</v>
      </c>
      <c r="C343" s="128" t="s">
        <v>2871</v>
      </c>
    </row>
    <row r="344" spans="2:3" ht="15">
      <c r="B344" s="108" t="s">
        <v>2621</v>
      </c>
      <c r="C344" s="159">
        <v>332</v>
      </c>
    </row>
    <row r="345" spans="2:3" ht="15">
      <c r="B345" s="108" t="s">
        <v>2624</v>
      </c>
      <c r="C345" s="159">
        <v>629</v>
      </c>
    </row>
    <row r="346" spans="2:3" ht="15">
      <c r="B346" s="108" t="s">
        <v>2628</v>
      </c>
      <c r="C346" s="159">
        <v>346</v>
      </c>
    </row>
    <row r="347" spans="2:3" ht="15">
      <c r="B347" s="108" t="s">
        <v>2633</v>
      </c>
      <c r="C347" s="159">
        <v>526</v>
      </c>
    </row>
    <row r="348" spans="2:3" ht="15">
      <c r="B348" s="108" t="s">
        <v>2636</v>
      </c>
      <c r="C348" s="159">
        <v>384</v>
      </c>
    </row>
    <row r="349" spans="2:3" ht="15">
      <c r="B349" s="108" t="s">
        <v>2641</v>
      </c>
      <c r="C349" s="159">
        <v>431</v>
      </c>
    </row>
    <row r="350" spans="2:3" ht="15">
      <c r="B350" s="108" t="s">
        <v>2642</v>
      </c>
      <c r="C350" s="159">
        <v>272</v>
      </c>
    </row>
    <row r="351" spans="2:3" ht="15">
      <c r="B351" s="108" t="s">
        <v>2644</v>
      </c>
      <c r="C351" s="159">
        <v>653</v>
      </c>
    </row>
    <row r="352" spans="2:3" ht="15">
      <c r="B352" s="108" t="s">
        <v>2645</v>
      </c>
      <c r="C352" s="159">
        <v>1288</v>
      </c>
    </row>
    <row r="353" spans="2:3" ht="15">
      <c r="B353" s="108" t="s">
        <v>2648</v>
      </c>
      <c r="C353" s="159">
        <v>247</v>
      </c>
    </row>
    <row r="354" spans="2:3" ht="15">
      <c r="B354" s="108" t="s">
        <v>2649</v>
      </c>
      <c r="C354" s="159">
        <v>243</v>
      </c>
    </row>
    <row r="355" spans="2:3" ht="15">
      <c r="B355" s="108" t="s">
        <v>2650</v>
      </c>
      <c r="C355" s="159">
        <v>85</v>
      </c>
    </row>
    <row r="356" spans="2:3" ht="15">
      <c r="B356" s="108" t="s">
        <v>2654</v>
      </c>
      <c r="C356" s="159">
        <v>363</v>
      </c>
    </row>
    <row r="357" spans="2:3" ht="15">
      <c r="B357" s="108" t="s">
        <v>2655</v>
      </c>
      <c r="C357" s="159">
        <v>271</v>
      </c>
    </row>
    <row r="358" spans="2:3" ht="15">
      <c r="B358" s="108" t="s">
        <v>2656</v>
      </c>
      <c r="C358" s="159">
        <v>451</v>
      </c>
    </row>
    <row r="359" spans="2:3" ht="15">
      <c r="B359" s="108" t="s">
        <v>2657</v>
      </c>
      <c r="C359" s="159">
        <v>355</v>
      </c>
    </row>
    <row r="360" spans="2:3" ht="15">
      <c r="B360" s="108" t="s">
        <v>2664</v>
      </c>
      <c r="C360" s="159">
        <v>53</v>
      </c>
    </row>
    <row r="361" spans="2:3" ht="15">
      <c r="B361" s="108" t="s">
        <v>2882</v>
      </c>
      <c r="C361" s="159">
        <v>57</v>
      </c>
    </row>
    <row r="362" spans="2:3" ht="15">
      <c r="B362" s="108" t="s">
        <v>2666</v>
      </c>
      <c r="C362" s="159">
        <v>146</v>
      </c>
    </row>
    <row r="363" spans="2:3" ht="15">
      <c r="B363" s="108" t="s">
        <v>2668</v>
      </c>
      <c r="C363" s="159">
        <v>73</v>
      </c>
    </row>
    <row r="364" spans="2:3" ht="15">
      <c r="B364" s="108" t="s">
        <v>2669</v>
      </c>
      <c r="C364" s="159">
        <v>52</v>
      </c>
    </row>
    <row r="365" spans="2:3" ht="15">
      <c r="B365" s="108" t="s">
        <v>2670</v>
      </c>
      <c r="C365" s="159">
        <v>478</v>
      </c>
    </row>
    <row r="366" spans="2:3" ht="15">
      <c r="B366" s="108" t="s">
        <v>2672</v>
      </c>
      <c r="C366" s="159">
        <v>106</v>
      </c>
    </row>
    <row r="367" spans="2:3" ht="15">
      <c r="B367" s="108" t="s">
        <v>2673</v>
      </c>
      <c r="C367" s="159">
        <v>390</v>
      </c>
    </row>
    <row r="368" spans="2:3" ht="15">
      <c r="B368" s="108" t="s">
        <v>2681</v>
      </c>
      <c r="C368" s="159">
        <v>729</v>
      </c>
    </row>
    <row r="369" spans="2:3" ht="15">
      <c r="B369" s="108" t="s">
        <v>2689</v>
      </c>
      <c r="C369" s="159">
        <v>14</v>
      </c>
    </row>
    <row r="370" spans="2:3" ht="15">
      <c r="B370" s="108" t="s">
        <v>2692</v>
      </c>
      <c r="C370" s="159">
        <v>821</v>
      </c>
    </row>
    <row r="371" spans="2:3" ht="15">
      <c r="B371" s="108" t="s">
        <v>2697</v>
      </c>
      <c r="C371" s="159">
        <v>163</v>
      </c>
    </row>
    <row r="372" spans="2:3" ht="15">
      <c r="B372" s="108" t="s">
        <v>2705</v>
      </c>
      <c r="C372" s="159">
        <v>388</v>
      </c>
    </row>
    <row r="373" spans="2:3" ht="15">
      <c r="B373" s="108" t="s">
        <v>2717</v>
      </c>
      <c r="C373" s="159">
        <v>217</v>
      </c>
    </row>
    <row r="374" spans="2:3" ht="15">
      <c r="B374" s="108" t="s">
        <v>2724</v>
      </c>
      <c r="C374" s="159">
        <v>69</v>
      </c>
    </row>
    <row r="375" spans="2:3" ht="15">
      <c r="B375" s="108" t="s">
        <v>2727</v>
      </c>
      <c r="C375" s="159">
        <v>304</v>
      </c>
    </row>
    <row r="376" spans="2:3" ht="15">
      <c r="B376" s="108" t="s">
        <v>2730</v>
      </c>
      <c r="C376" s="159">
        <v>124</v>
      </c>
    </row>
    <row r="377" spans="2:3" ht="15">
      <c r="B377" s="108" t="s">
        <v>2733</v>
      </c>
      <c r="C377" s="159">
        <v>156</v>
      </c>
    </row>
    <row r="378" spans="2:3" ht="15">
      <c r="B378" s="108" t="s">
        <v>2735</v>
      </c>
      <c r="C378" s="159">
        <v>255</v>
      </c>
    </row>
    <row r="379" spans="2:3" ht="15">
      <c r="B379" s="108" t="s">
        <v>2883</v>
      </c>
      <c r="C379" s="159">
        <v>23</v>
      </c>
    </row>
    <row r="380" spans="2:3" ht="15">
      <c r="B380" s="108" t="s">
        <v>2753</v>
      </c>
      <c r="C380" s="159">
        <v>134</v>
      </c>
    </row>
    <row r="381" spans="2:3" ht="15">
      <c r="B381" s="108" t="s">
        <v>2762</v>
      </c>
      <c r="C381" s="159">
        <v>8</v>
      </c>
    </row>
    <row r="382" spans="2:3" ht="15">
      <c r="B382" s="108" t="s">
        <v>2884</v>
      </c>
      <c r="C382" s="159">
        <v>92</v>
      </c>
    </row>
    <row r="383" spans="2:3" ht="15">
      <c r="B383" s="108" t="s">
        <v>2775</v>
      </c>
      <c r="C383" s="159">
        <v>1</v>
      </c>
    </row>
    <row r="384" spans="2:3" ht="15">
      <c r="B384" s="108" t="s">
        <v>2781</v>
      </c>
      <c r="C384" s="159">
        <v>44</v>
      </c>
    </row>
    <row r="385" spans="2:3" ht="15">
      <c r="B385" s="108" t="s">
        <v>2782</v>
      </c>
      <c r="C385" s="159">
        <v>70</v>
      </c>
    </row>
    <row r="386" spans="2:3" ht="15">
      <c r="B386" s="108" t="s">
        <v>2790</v>
      </c>
      <c r="C386" s="159">
        <v>17</v>
      </c>
    </row>
    <row r="387" spans="2:3" ht="15">
      <c r="B387" s="108" t="s">
        <v>2885</v>
      </c>
      <c r="C387" s="159">
        <v>51</v>
      </c>
    </row>
    <row r="388" spans="2:3" ht="15">
      <c r="B388" s="108" t="s">
        <v>2848</v>
      </c>
      <c r="C388" s="159">
        <v>1</v>
      </c>
    </row>
    <row r="391" spans="2:3" ht="15.75">
      <c r="B391" s="290" t="s">
        <v>2862</v>
      </c>
      <c r="C391" s="291" t="s">
        <v>2863</v>
      </c>
    </row>
    <row r="392" spans="2:3" ht="15">
      <c r="B392" s="108" t="s">
        <v>2621</v>
      </c>
      <c r="C392" s="148">
        <v>412860014.81999999</v>
      </c>
    </row>
    <row r="393" spans="2:3" ht="15">
      <c r="B393" s="108" t="s">
        <v>2624</v>
      </c>
      <c r="C393" s="148">
        <v>564552589.92000008</v>
      </c>
    </row>
    <row r="394" spans="2:3" ht="15">
      <c r="B394" s="108" t="s">
        <v>2628</v>
      </c>
      <c r="C394" s="148">
        <v>471297328.83000004</v>
      </c>
    </row>
    <row r="395" spans="2:3" ht="15">
      <c r="B395" s="108" t="s">
        <v>2633</v>
      </c>
      <c r="C395" s="148">
        <v>387819697.25</v>
      </c>
    </row>
    <row r="396" spans="2:3" ht="15">
      <c r="B396" s="108" t="s">
        <v>2636</v>
      </c>
      <c r="C396" s="148">
        <v>454997582.75999999</v>
      </c>
    </row>
    <row r="397" spans="2:3" ht="15">
      <c r="B397" s="108" t="s">
        <v>2641</v>
      </c>
      <c r="C397" s="148">
        <v>645431508.40999997</v>
      </c>
    </row>
    <row r="398" spans="2:3" ht="15">
      <c r="B398" s="108" t="s">
        <v>2642</v>
      </c>
      <c r="C398" s="148">
        <v>218238381.02000001</v>
      </c>
    </row>
    <row r="399" spans="2:3" ht="15">
      <c r="B399" s="108" t="s">
        <v>2644</v>
      </c>
      <c r="C399" s="148">
        <v>442732122.90999997</v>
      </c>
    </row>
    <row r="400" spans="2:3" ht="15">
      <c r="B400" s="108" t="s">
        <v>2645</v>
      </c>
      <c r="C400" s="148">
        <v>938049291.2700001</v>
      </c>
    </row>
    <row r="401" spans="2:3" ht="15">
      <c r="B401" s="108" t="s">
        <v>2648</v>
      </c>
      <c r="C401" s="148">
        <v>196879621.88999999</v>
      </c>
    </row>
    <row r="402" spans="2:3" ht="15">
      <c r="B402" s="108" t="s">
        <v>2649</v>
      </c>
      <c r="C402" s="148">
        <v>232124220.99000001</v>
      </c>
    </row>
    <row r="403" spans="2:3" ht="15">
      <c r="B403" s="108" t="s">
        <v>2650</v>
      </c>
      <c r="C403" s="148">
        <v>100549348.36</v>
      </c>
    </row>
    <row r="404" spans="2:3" ht="15">
      <c r="B404" s="108" t="s">
        <v>2654</v>
      </c>
      <c r="C404" s="148">
        <v>270691755.68000001</v>
      </c>
    </row>
    <row r="405" spans="2:3" ht="15">
      <c r="B405" s="108" t="s">
        <v>2655</v>
      </c>
      <c r="C405" s="148">
        <v>293064947.00999999</v>
      </c>
    </row>
    <row r="406" spans="2:3" ht="15">
      <c r="B406" s="108" t="s">
        <v>2656</v>
      </c>
      <c r="C406" s="148">
        <v>264103788.06999999</v>
      </c>
    </row>
    <row r="407" spans="2:3" ht="15">
      <c r="B407" s="108" t="s">
        <v>2657</v>
      </c>
      <c r="C407" s="148">
        <v>309966174.51999998</v>
      </c>
    </row>
    <row r="408" spans="2:3" ht="15">
      <c r="B408" s="108" t="s">
        <v>2664</v>
      </c>
      <c r="C408" s="148">
        <v>51867075.240000002</v>
      </c>
    </row>
    <row r="409" spans="2:3" ht="15">
      <c r="B409" s="108" t="s">
        <v>2882</v>
      </c>
      <c r="C409" s="148">
        <v>61996080.599999994</v>
      </c>
    </row>
    <row r="410" spans="2:3" ht="15">
      <c r="B410" s="108" t="s">
        <v>2666</v>
      </c>
      <c r="C410" s="148">
        <v>182346990.69999999</v>
      </c>
    </row>
    <row r="411" spans="2:3" ht="15">
      <c r="B411" s="108" t="s">
        <v>2668</v>
      </c>
      <c r="C411" s="148">
        <v>77675356.980000004</v>
      </c>
    </row>
    <row r="412" spans="2:3" ht="15">
      <c r="B412" s="108" t="s">
        <v>2669</v>
      </c>
      <c r="C412" s="148">
        <v>94460085.200000003</v>
      </c>
    </row>
    <row r="413" spans="2:3" ht="15">
      <c r="B413" s="108" t="s">
        <v>2670</v>
      </c>
      <c r="C413" s="148">
        <v>474544089.75999999</v>
      </c>
    </row>
    <row r="414" spans="2:3" ht="15">
      <c r="B414" s="108" t="s">
        <v>2672</v>
      </c>
      <c r="C414" s="148">
        <v>138874674.75999999</v>
      </c>
    </row>
    <row r="415" spans="2:3" ht="15">
      <c r="B415" s="108" t="s">
        <v>2673</v>
      </c>
      <c r="C415" s="148">
        <v>383804923.96999997</v>
      </c>
    </row>
    <row r="416" spans="2:3" ht="15">
      <c r="B416" s="108" t="s">
        <v>2681</v>
      </c>
      <c r="C416" s="148">
        <v>612661849.11000001</v>
      </c>
    </row>
    <row r="417" spans="2:3" ht="15">
      <c r="B417" s="108" t="s">
        <v>2689</v>
      </c>
      <c r="C417" s="148">
        <v>7416325</v>
      </c>
    </row>
    <row r="418" spans="2:3" ht="15">
      <c r="B418" s="108" t="s">
        <v>2692</v>
      </c>
      <c r="C418" s="148">
        <v>537249787.60000002</v>
      </c>
    </row>
    <row r="419" spans="2:3" ht="15">
      <c r="B419" s="108" t="s">
        <v>2697</v>
      </c>
      <c r="C419" s="148">
        <v>348860941.38999999</v>
      </c>
    </row>
    <row r="420" spans="2:3" ht="15">
      <c r="B420" s="108" t="s">
        <v>2705</v>
      </c>
      <c r="C420" s="148">
        <v>277217361.60000002</v>
      </c>
    </row>
    <row r="421" spans="2:3" ht="15">
      <c r="B421" s="108" t="s">
        <v>2717</v>
      </c>
      <c r="C421" s="148">
        <v>218022083.84</v>
      </c>
    </row>
    <row r="422" spans="2:3" ht="15">
      <c r="B422" s="108" t="s">
        <v>2724</v>
      </c>
      <c r="C422" s="148">
        <v>82300043.25</v>
      </c>
    </row>
    <row r="423" spans="2:3" ht="15">
      <c r="B423" s="108" t="s">
        <v>2727</v>
      </c>
      <c r="C423" s="148">
        <v>398438935.25999999</v>
      </c>
    </row>
    <row r="424" spans="2:3" ht="15">
      <c r="B424" s="108" t="s">
        <v>2730</v>
      </c>
      <c r="C424" s="148">
        <v>381078399.60000002</v>
      </c>
    </row>
    <row r="425" spans="2:3" ht="15">
      <c r="B425" s="108" t="s">
        <v>2733</v>
      </c>
      <c r="C425" s="148">
        <v>94000142.520000011</v>
      </c>
    </row>
    <row r="426" spans="2:3" ht="15">
      <c r="B426" s="108" t="s">
        <v>2735</v>
      </c>
      <c r="C426" s="148">
        <v>249552003.06999999</v>
      </c>
    </row>
    <row r="427" spans="2:3" ht="15">
      <c r="B427" s="108" t="s">
        <v>2883</v>
      </c>
      <c r="C427" s="148">
        <v>10284450.15</v>
      </c>
    </row>
    <row r="428" spans="2:3" ht="15">
      <c r="B428" s="108" t="s">
        <v>2753</v>
      </c>
      <c r="C428" s="148">
        <v>153970224.59999999</v>
      </c>
    </row>
    <row r="429" spans="2:3" ht="15">
      <c r="B429" s="108" t="s">
        <v>2762</v>
      </c>
      <c r="C429" s="148">
        <v>9168030.2400000002</v>
      </c>
    </row>
    <row r="430" spans="2:3" ht="15">
      <c r="B430" s="108" t="s">
        <v>2884</v>
      </c>
      <c r="C430" s="148">
        <v>124051951.14</v>
      </c>
    </row>
    <row r="431" spans="2:3" ht="15">
      <c r="B431" s="108" t="s">
        <v>2775</v>
      </c>
      <c r="C431" s="148">
        <v>623350</v>
      </c>
    </row>
    <row r="432" spans="2:3" ht="15">
      <c r="B432" s="108" t="s">
        <v>2781</v>
      </c>
      <c r="C432" s="148">
        <v>32200500</v>
      </c>
    </row>
    <row r="433" spans="2:3" ht="15">
      <c r="B433" s="108" t="s">
        <v>2782</v>
      </c>
      <c r="C433" s="148">
        <v>72060647.039999992</v>
      </c>
    </row>
    <row r="434" spans="2:3" ht="15">
      <c r="B434" s="108" t="s">
        <v>2790</v>
      </c>
      <c r="C434" s="148">
        <v>16923150.379999999</v>
      </c>
    </row>
    <row r="435" spans="2:3" ht="15">
      <c r="B435" s="108" t="s">
        <v>2885</v>
      </c>
      <c r="C435" s="148">
        <v>49667894.280000001</v>
      </c>
    </row>
    <row r="436" spans="2:3" ht="15">
      <c r="B436" s="108" t="s">
        <v>2848</v>
      </c>
      <c r="C436" s="148">
        <v>668935</v>
      </c>
    </row>
    <row r="437" spans="2:3" ht="15.75">
      <c r="C437" s="365">
        <f>SUM(C392:C436)</f>
        <v>11345344655.99</v>
      </c>
    </row>
    <row r="440" spans="2:3" ht="15.75">
      <c r="B440" s="290" t="s">
        <v>2864</v>
      </c>
      <c r="C440" s="291" t="s">
        <v>2863</v>
      </c>
    </row>
    <row r="441" spans="2:3" ht="15">
      <c r="B441" s="108" t="s">
        <v>2621</v>
      </c>
      <c r="C441" s="148">
        <v>370596483.76999998</v>
      </c>
    </row>
    <row r="442" spans="2:3" ht="15">
      <c r="B442" s="108" t="s">
        <v>2624</v>
      </c>
      <c r="C442" s="148">
        <v>549062261.32000005</v>
      </c>
    </row>
    <row r="443" spans="2:3" ht="15">
      <c r="B443" s="108" t="s">
        <v>2628</v>
      </c>
      <c r="C443" s="148">
        <v>467718425.96000004</v>
      </c>
    </row>
    <row r="444" spans="2:3" ht="15">
      <c r="B444" s="108" t="s">
        <v>2633</v>
      </c>
      <c r="C444" s="148">
        <v>357169163.42000002</v>
      </c>
    </row>
    <row r="445" spans="2:3" ht="15">
      <c r="B445" s="108" t="s">
        <v>2636</v>
      </c>
      <c r="C445" s="148">
        <v>425734785.18000001</v>
      </c>
    </row>
    <row r="446" spans="2:3" ht="15">
      <c r="B446" s="108" t="s">
        <v>2641</v>
      </c>
      <c r="C446" s="148">
        <v>604597312.93000007</v>
      </c>
    </row>
    <row r="447" spans="2:3" ht="15">
      <c r="B447" s="108" t="s">
        <v>2642</v>
      </c>
      <c r="C447" s="148">
        <v>214623539.31499997</v>
      </c>
    </row>
    <row r="448" spans="2:3" ht="15">
      <c r="B448" s="108" t="s">
        <v>2644</v>
      </c>
      <c r="C448" s="148">
        <v>424662013.65999997</v>
      </c>
    </row>
    <row r="449" spans="2:3" ht="15">
      <c r="B449" s="108" t="s">
        <v>2645</v>
      </c>
      <c r="C449" s="148">
        <v>894349667.24000013</v>
      </c>
    </row>
    <row r="450" spans="2:3" ht="15">
      <c r="B450" s="108" t="s">
        <v>2648</v>
      </c>
      <c r="C450" s="148">
        <v>194354659.15999997</v>
      </c>
    </row>
    <row r="451" spans="2:3" ht="15">
      <c r="B451" s="108" t="s">
        <v>2649</v>
      </c>
      <c r="C451" s="148">
        <v>194212790.43000001</v>
      </c>
    </row>
    <row r="452" spans="2:3" ht="15">
      <c r="B452" s="108" t="s">
        <v>2650</v>
      </c>
      <c r="C452" s="148">
        <v>95208504.979999989</v>
      </c>
    </row>
    <row r="453" spans="2:3" ht="15">
      <c r="B453" s="108" t="s">
        <v>2654</v>
      </c>
      <c r="C453" s="148">
        <v>266450850.38999999</v>
      </c>
    </row>
    <row r="454" spans="2:3" ht="15">
      <c r="B454" s="108" t="s">
        <v>2655</v>
      </c>
      <c r="C454" s="148">
        <v>280317652.16999996</v>
      </c>
    </row>
    <row r="455" spans="2:3" ht="15">
      <c r="B455" s="108" t="s">
        <v>2656</v>
      </c>
      <c r="C455" s="148">
        <v>233719395.57999998</v>
      </c>
    </row>
    <row r="456" spans="2:3" ht="15">
      <c r="B456" s="108" t="s">
        <v>2657</v>
      </c>
      <c r="C456" s="148">
        <v>307847047.5</v>
      </c>
    </row>
    <row r="457" spans="2:3" ht="15">
      <c r="B457" s="108" t="s">
        <v>2664</v>
      </c>
      <c r="C457" s="148">
        <v>48652618.719999999</v>
      </c>
    </row>
    <row r="458" spans="2:3" ht="15">
      <c r="B458" s="108" t="s">
        <v>2882</v>
      </c>
      <c r="C458" s="148">
        <v>61788753.210000008</v>
      </c>
    </row>
    <row r="459" spans="2:3" ht="15">
      <c r="B459" s="108" t="s">
        <v>2666</v>
      </c>
      <c r="C459" s="148">
        <v>176486058.66000003</v>
      </c>
    </row>
    <row r="460" spans="2:3" ht="15">
      <c r="B460" s="108" t="s">
        <v>2668</v>
      </c>
      <c r="C460" s="148">
        <v>78962660.24000001</v>
      </c>
    </row>
    <row r="461" spans="2:3" ht="15">
      <c r="B461" s="108" t="s">
        <v>2669</v>
      </c>
      <c r="C461" s="148">
        <v>84900663.640000001</v>
      </c>
    </row>
    <row r="462" spans="2:3" ht="15">
      <c r="B462" s="108" t="s">
        <v>2670</v>
      </c>
      <c r="C462" s="148">
        <v>453325281.25</v>
      </c>
    </row>
    <row r="463" spans="2:3" ht="15">
      <c r="B463" s="108" t="s">
        <v>2672</v>
      </c>
      <c r="C463" s="148">
        <v>134123780.00999999</v>
      </c>
    </row>
    <row r="464" spans="2:3" ht="15">
      <c r="B464" s="108" t="s">
        <v>2673</v>
      </c>
      <c r="C464" s="148">
        <v>367163193.09000003</v>
      </c>
    </row>
    <row r="465" spans="2:3" ht="15">
      <c r="B465" s="108" t="s">
        <v>2681</v>
      </c>
      <c r="C465" s="148">
        <v>613676938.67000008</v>
      </c>
    </row>
    <row r="466" spans="2:3" ht="15">
      <c r="B466" s="108" t="s">
        <v>2689</v>
      </c>
      <c r="C466" s="148">
        <v>7478202.2000000002</v>
      </c>
    </row>
    <row r="467" spans="2:3" ht="15">
      <c r="B467" s="108" t="s">
        <v>2692</v>
      </c>
      <c r="C467" s="148">
        <v>517660867.76999998</v>
      </c>
    </row>
    <row r="468" spans="2:3" ht="15">
      <c r="B468" s="108" t="s">
        <v>2697</v>
      </c>
      <c r="C468" s="148">
        <v>279204052.35000002</v>
      </c>
    </row>
    <row r="469" spans="2:3" ht="15">
      <c r="B469" s="108" t="s">
        <v>2705</v>
      </c>
      <c r="C469" s="148">
        <v>291934692.48000002</v>
      </c>
    </row>
    <row r="470" spans="2:3" ht="15">
      <c r="B470" s="108" t="s">
        <v>2717</v>
      </c>
      <c r="C470" s="148">
        <v>211772887.74000001</v>
      </c>
    </row>
    <row r="471" spans="2:3" ht="15">
      <c r="B471" s="108" t="s">
        <v>2724</v>
      </c>
      <c r="C471" s="148">
        <v>83357917.780000001</v>
      </c>
    </row>
    <row r="472" spans="2:3" ht="15">
      <c r="B472" s="108" t="s">
        <v>2727</v>
      </c>
      <c r="C472" s="148">
        <v>370932333.92000002</v>
      </c>
    </row>
    <row r="473" spans="2:3" ht="15">
      <c r="B473" s="108" t="s">
        <v>2730</v>
      </c>
      <c r="C473" s="148">
        <v>384872173.93000001</v>
      </c>
    </row>
    <row r="474" spans="2:3" ht="15">
      <c r="B474" s="108" t="s">
        <v>2733</v>
      </c>
      <c r="C474" s="148">
        <v>91523591.060000002</v>
      </c>
    </row>
    <row r="475" spans="2:3" ht="15">
      <c r="B475" s="108" t="s">
        <v>2735</v>
      </c>
      <c r="C475" s="148">
        <v>269839638.69999999</v>
      </c>
    </row>
    <row r="476" spans="2:3" ht="15">
      <c r="B476" s="108" t="s">
        <v>2883</v>
      </c>
      <c r="C476" s="148">
        <v>10352995.299999999</v>
      </c>
    </row>
    <row r="477" spans="2:3" ht="15">
      <c r="B477" s="108" t="s">
        <v>2753</v>
      </c>
      <c r="C477" s="148">
        <v>145872552.52000001</v>
      </c>
    </row>
    <row r="478" spans="2:3" ht="15">
      <c r="B478" s="108" t="s">
        <v>2762</v>
      </c>
      <c r="C478" s="148">
        <v>9136578.4600000009</v>
      </c>
    </row>
    <row r="479" spans="2:3" ht="15">
      <c r="B479" s="108" t="s">
        <v>2884</v>
      </c>
      <c r="C479" s="148">
        <v>124249590.98</v>
      </c>
    </row>
    <row r="480" spans="2:3" ht="15">
      <c r="B480" s="108" t="s">
        <v>2775</v>
      </c>
      <c r="C480" s="148">
        <v>625160.93000000005</v>
      </c>
    </row>
    <row r="481" spans="2:8" ht="15">
      <c r="B481" s="108" t="s">
        <v>2781</v>
      </c>
      <c r="C481" s="148">
        <v>32598789.739999998</v>
      </c>
    </row>
    <row r="482" spans="2:8" ht="15">
      <c r="B482" s="108" t="s">
        <v>2782</v>
      </c>
      <c r="C482" s="148">
        <v>70762596.030000001</v>
      </c>
    </row>
    <row r="483" spans="2:8" ht="15">
      <c r="B483" s="108" t="s">
        <v>2790</v>
      </c>
      <c r="C483" s="148">
        <v>16652028.52</v>
      </c>
    </row>
    <row r="484" spans="2:8" ht="15">
      <c r="B484" s="108" t="s">
        <v>2885</v>
      </c>
      <c r="C484" s="148">
        <v>48869281.560000002</v>
      </c>
    </row>
    <row r="485" spans="2:8" ht="15">
      <c r="B485" s="108" t="s">
        <v>2848</v>
      </c>
      <c r="C485" s="148">
        <v>658915.78</v>
      </c>
    </row>
    <row r="486" spans="2:8" ht="15.75">
      <c r="C486" s="365">
        <f>SUM(C441:C485)</f>
        <v>10868059348.245001</v>
      </c>
    </row>
    <row r="488" spans="2:8" ht="15">
      <c r="B488" s="293" t="s">
        <v>2887</v>
      </c>
      <c r="C488" s="185">
        <f>C486-C437</f>
        <v>-477285307.74499893</v>
      </c>
    </row>
    <row r="491" spans="2:8" s="161" customFormat="1" ht="15">
      <c r="B491" s="171" t="s">
        <v>2867</v>
      </c>
      <c r="C491" s="366">
        <v>44804</v>
      </c>
      <c r="D491" s="111"/>
      <c r="E491" s="367"/>
      <c r="F491" s="177"/>
      <c r="G491" s="178"/>
      <c r="H491" s="178"/>
    </row>
    <row r="492" spans="2:8" s="161" customFormat="1" ht="45">
      <c r="B492" s="188" t="s">
        <v>2473</v>
      </c>
      <c r="C492" s="188" t="s">
        <v>2868</v>
      </c>
      <c r="D492" s="112" t="s">
        <v>2475</v>
      </c>
      <c r="E492" s="189" t="s">
        <v>2476</v>
      </c>
      <c r="F492" s="238" t="s">
        <v>2477</v>
      </c>
      <c r="G492" s="178"/>
      <c r="H492" s="178"/>
    </row>
    <row r="493" spans="2:8" s="161" customFormat="1" ht="15">
      <c r="B493" s="368" t="s">
        <v>2888</v>
      </c>
      <c r="C493" s="369">
        <v>25875</v>
      </c>
      <c r="D493" s="370">
        <v>38551.503299999997</v>
      </c>
      <c r="E493" s="370">
        <v>39707.599999999999</v>
      </c>
      <c r="F493" s="238" t="s">
        <v>2889</v>
      </c>
      <c r="G493" s="178"/>
      <c r="H493" s="178"/>
    </row>
    <row r="494" spans="2:8" s="161" customFormat="1">
      <c r="B494" s="175" t="s">
        <v>2895</v>
      </c>
      <c r="C494" s="176"/>
      <c r="D494" s="176"/>
      <c r="E494" s="176"/>
      <c r="F494" s="177"/>
      <c r="G494" s="178"/>
      <c r="H494" s="178"/>
    </row>
    <row r="497" spans="2:8" s="161" customFormat="1">
      <c r="B497" s="161" t="s">
        <v>2869</v>
      </c>
      <c r="C497" s="121">
        <v>1.7999999999999999E-2</v>
      </c>
      <c r="D497" s="176"/>
      <c r="E497" s="176"/>
      <c r="F497" s="177"/>
      <c r="G497" s="178"/>
      <c r="H497" s="178"/>
    </row>
    <row r="499" spans="2:8" s="161" customFormat="1" ht="15">
      <c r="B499" s="286" t="s">
        <v>2876</v>
      </c>
      <c r="C499" s="298"/>
      <c r="F499" s="178"/>
      <c r="G499" s="178"/>
      <c r="H499" s="178"/>
    </row>
    <row r="500" spans="2:8" s="161" customFormat="1">
      <c r="C500" s="298"/>
      <c r="F500" s="178"/>
      <c r="G500" s="178"/>
      <c r="H500" s="178"/>
    </row>
    <row r="501" spans="2:8" s="161" customFormat="1" ht="15">
      <c r="B501" s="371" t="s">
        <v>2890</v>
      </c>
      <c r="C501" s="122" t="s">
        <v>2871</v>
      </c>
      <c r="F501" s="178"/>
      <c r="G501" s="178"/>
      <c r="H501" s="178"/>
    </row>
    <row r="502" spans="2:8" s="161" customFormat="1" ht="15">
      <c r="B502" s="372" t="s">
        <v>2891</v>
      </c>
      <c r="C502" s="373">
        <v>25875</v>
      </c>
      <c r="F502" s="178"/>
      <c r="G502" s="178"/>
      <c r="H502" s="178"/>
    </row>
    <row r="503" spans="2:8" s="161" customFormat="1">
      <c r="C503" s="374"/>
      <c r="F503" s="178"/>
      <c r="G503" s="178"/>
      <c r="H503" s="178"/>
    </row>
    <row r="504" spans="2:8" s="161" customFormat="1">
      <c r="C504" s="374"/>
      <c r="F504" s="178"/>
      <c r="G504" s="178"/>
      <c r="H504" s="178"/>
    </row>
    <row r="505" spans="2:8" s="161" customFormat="1" ht="15">
      <c r="B505" s="371" t="s">
        <v>2892</v>
      </c>
      <c r="C505" s="123" t="s">
        <v>2871</v>
      </c>
      <c r="F505" s="178"/>
      <c r="G505" s="178"/>
      <c r="H505" s="178"/>
    </row>
    <row r="506" spans="2:8" s="161" customFormat="1" ht="15">
      <c r="B506" s="372" t="s">
        <v>2891</v>
      </c>
      <c r="C506" s="373">
        <v>25875</v>
      </c>
      <c r="F506" s="178"/>
      <c r="G506" s="178"/>
      <c r="H506" s="178"/>
    </row>
    <row r="507" spans="2:8" s="161" customFormat="1">
      <c r="C507" s="298"/>
      <c r="F507" s="178"/>
      <c r="G507" s="178"/>
      <c r="H507" s="178"/>
    </row>
    <row r="508" spans="2:8" s="161" customFormat="1">
      <c r="C508" s="298"/>
      <c r="F508" s="178"/>
      <c r="G508" s="178"/>
      <c r="H508" s="178"/>
    </row>
    <row r="509" spans="2:8" s="161" customFormat="1" ht="15">
      <c r="B509" s="371" t="s">
        <v>2893</v>
      </c>
      <c r="C509" s="124" t="s">
        <v>2873</v>
      </c>
      <c r="F509" s="178"/>
      <c r="G509" s="178"/>
      <c r="H509" s="178"/>
    </row>
    <row r="510" spans="2:8" s="161" customFormat="1" ht="15">
      <c r="B510" s="372" t="s">
        <v>2891</v>
      </c>
      <c r="C510" s="125">
        <v>992880341.21000004</v>
      </c>
      <c r="F510" s="178"/>
      <c r="G510" s="178"/>
      <c r="H510" s="178"/>
    </row>
    <row r="511" spans="2:8" s="161" customFormat="1" ht="15">
      <c r="C511" s="375">
        <f>SUM(C510)</f>
        <v>992880341.21000004</v>
      </c>
      <c r="F511" s="178"/>
      <c r="G511" s="178"/>
      <c r="H511" s="178"/>
    </row>
    <row r="512" spans="2:8" s="161" customFormat="1">
      <c r="C512" s="298"/>
      <c r="F512" s="178"/>
      <c r="G512" s="178"/>
      <c r="H512" s="178"/>
    </row>
    <row r="513" spans="2:8" s="161" customFormat="1" ht="15">
      <c r="B513" s="371" t="s">
        <v>2894</v>
      </c>
      <c r="C513" s="124" t="s">
        <v>2873</v>
      </c>
      <c r="F513" s="178"/>
      <c r="G513" s="178"/>
      <c r="H513" s="178"/>
    </row>
    <row r="514" spans="2:8" s="161" customFormat="1" ht="15">
      <c r="B514" s="372" t="s">
        <v>2891</v>
      </c>
      <c r="C514" s="125">
        <v>1040473511.6500001</v>
      </c>
      <c r="F514" s="178"/>
      <c r="G514" s="178"/>
      <c r="H514" s="178"/>
    </row>
    <row r="515" spans="2:8" s="161" customFormat="1" ht="15">
      <c r="C515" s="375">
        <f>SUM(C514)</f>
        <v>1040473511.6500001</v>
      </c>
      <c r="F515" s="178"/>
      <c r="G515" s="178"/>
      <c r="H515" s="178"/>
    </row>
    <row r="516" spans="2:8" s="161" customFormat="1">
      <c r="C516" s="298"/>
      <c r="F516" s="178"/>
      <c r="G516" s="178"/>
      <c r="H516" s="178"/>
    </row>
    <row r="517" spans="2:8" s="161" customFormat="1" ht="15">
      <c r="B517" s="376" t="s">
        <v>2875</v>
      </c>
      <c r="C517" s="375">
        <f>+C515-C511</f>
        <v>47593170.440000057</v>
      </c>
      <c r="F517" s="178"/>
      <c r="G517" s="178"/>
      <c r="H517" s="178"/>
    </row>
  </sheetData>
  <mergeCells count="4">
    <mergeCell ref="B1:E1"/>
    <mergeCell ref="B233:F233"/>
    <mergeCell ref="C3:C7"/>
    <mergeCell ref="D3:D7"/>
  </mergeCells>
  <conditionalFormatting sqref="C502">
    <cfRule type="expression" dxfId="3214" priority="167">
      <formula>#REF!="Total"</formula>
    </cfRule>
  </conditionalFormatting>
  <conditionalFormatting sqref="C502">
    <cfRule type="expression" dxfId="3213" priority="166">
      <formula>#REF!="Total"</formula>
    </cfRule>
  </conditionalFormatting>
  <conditionalFormatting sqref="C502">
    <cfRule type="expression" dxfId="3212" priority="165">
      <formula>#REF!="Total"</formula>
    </cfRule>
  </conditionalFormatting>
  <conditionalFormatting sqref="C502">
    <cfRule type="expression" dxfId="3211" priority="164">
      <formula>#REF!="Total"</formula>
    </cfRule>
  </conditionalFormatting>
  <conditionalFormatting sqref="C502">
    <cfRule type="expression" dxfId="3210" priority="163">
      <formula>#REF!="Total"</formula>
    </cfRule>
  </conditionalFormatting>
  <conditionalFormatting sqref="C502">
    <cfRule type="expression" dxfId="3209" priority="162">
      <formula>#REF!="Total"</formula>
    </cfRule>
  </conditionalFormatting>
  <conditionalFormatting sqref="C502">
    <cfRule type="expression" dxfId="3208" priority="161">
      <formula>#REF!="Total"</formula>
    </cfRule>
  </conditionalFormatting>
  <conditionalFormatting sqref="C502">
    <cfRule type="expression" dxfId="3207" priority="160">
      <formula>#REF!="Total"</formula>
    </cfRule>
  </conditionalFormatting>
  <conditionalFormatting sqref="C502">
    <cfRule type="expression" dxfId="3206" priority="159">
      <formula>#REF!="Total"</formula>
    </cfRule>
  </conditionalFormatting>
  <conditionalFormatting sqref="C502">
    <cfRule type="expression" dxfId="3205" priority="170">
      <formula>#REF!="Total"</formula>
    </cfRule>
  </conditionalFormatting>
  <conditionalFormatting sqref="C502">
    <cfRule type="expression" dxfId="3204" priority="171">
      <formula>#REF!="Total"</formula>
    </cfRule>
  </conditionalFormatting>
  <conditionalFormatting sqref="C502">
    <cfRule type="expression" dxfId="3203" priority="172">
      <formula>#REF!="Total"</formula>
    </cfRule>
  </conditionalFormatting>
  <conditionalFormatting sqref="C502">
    <cfRule type="expression" dxfId="3202" priority="173">
      <formula>#REF!="Total"</formula>
    </cfRule>
  </conditionalFormatting>
  <conditionalFormatting sqref="C502">
    <cfRule type="expression" dxfId="3201" priority="174">
      <formula>$A502="Total"</formula>
    </cfRule>
  </conditionalFormatting>
  <conditionalFormatting sqref="C502">
    <cfRule type="expression" dxfId="3200" priority="158">
      <formula>#REF!="Total"</formula>
    </cfRule>
  </conditionalFormatting>
  <conditionalFormatting sqref="C502">
    <cfRule type="expression" dxfId="3199" priority="175" stopIfTrue="1">
      <formula>#REF!="Total"</formula>
    </cfRule>
  </conditionalFormatting>
  <conditionalFormatting sqref="C502">
    <cfRule type="expression" dxfId="3198" priority="176">
      <formula>#REF!="Total"</formula>
    </cfRule>
  </conditionalFormatting>
  <conditionalFormatting sqref="C502">
    <cfRule type="expression" dxfId="3197" priority="177">
      <formula>#REF!="Total"</formula>
    </cfRule>
  </conditionalFormatting>
  <conditionalFormatting sqref="C502">
    <cfRule type="expression" dxfId="3196" priority="178">
      <formula>#REF!="Total"</formula>
    </cfRule>
  </conditionalFormatting>
  <conditionalFormatting sqref="C502">
    <cfRule type="expression" dxfId="3195" priority="179">
      <formula>#REF!="Total"</formula>
    </cfRule>
  </conditionalFormatting>
  <conditionalFormatting sqref="C502">
    <cfRule type="expression" dxfId="3194" priority="180">
      <formula>#REF!="Total"</formula>
    </cfRule>
  </conditionalFormatting>
  <conditionalFormatting sqref="C502">
    <cfRule type="expression" dxfId="3193" priority="181">
      <formula>#REF!="Total"</formula>
    </cfRule>
  </conditionalFormatting>
  <conditionalFormatting sqref="C502">
    <cfRule type="expression" dxfId="3192" priority="182">
      <formula>#REF!="Total"</formula>
    </cfRule>
  </conditionalFormatting>
  <conditionalFormatting sqref="C502">
    <cfRule type="expression" dxfId="3191" priority="183">
      <formula>#REF!="Total"</formula>
    </cfRule>
  </conditionalFormatting>
  <conditionalFormatting sqref="C502">
    <cfRule type="expression" dxfId="3190" priority="184">
      <formula>#REF!="Total"</formula>
    </cfRule>
  </conditionalFormatting>
  <conditionalFormatting sqref="C502">
    <cfRule type="expression" dxfId="3189" priority="185">
      <formula>#REF!="Total"</formula>
    </cfRule>
  </conditionalFormatting>
  <conditionalFormatting sqref="C502">
    <cfRule type="expression" dxfId="3188" priority="186">
      <formula>#REF!="Total"</formula>
    </cfRule>
  </conditionalFormatting>
  <conditionalFormatting sqref="C502">
    <cfRule type="expression" dxfId="3187" priority="187">
      <formula>#REF!="Total"</formula>
    </cfRule>
  </conditionalFormatting>
  <conditionalFormatting sqref="C502">
    <cfRule type="expression" dxfId="3186" priority="188">
      <formula>#REF!="Total"</formula>
    </cfRule>
  </conditionalFormatting>
  <conditionalFormatting sqref="C502">
    <cfRule type="expression" dxfId="3185" priority="189">
      <formula>#REF!="Total"</formula>
    </cfRule>
  </conditionalFormatting>
  <conditionalFormatting sqref="C502">
    <cfRule type="expression" dxfId="3184" priority="190">
      <formula>#REF!="Total"</formula>
    </cfRule>
  </conditionalFormatting>
  <conditionalFormatting sqref="C502">
    <cfRule type="expression" dxfId="3183" priority="191">
      <formula>#REF!="Total"</formula>
    </cfRule>
  </conditionalFormatting>
  <conditionalFormatting sqref="C502">
    <cfRule type="expression" dxfId="3182" priority="192">
      <formula>#REF!="Total"</formula>
    </cfRule>
  </conditionalFormatting>
  <conditionalFormatting sqref="C502">
    <cfRule type="expression" dxfId="3181" priority="193">
      <formula>$A468="Total"</formula>
    </cfRule>
  </conditionalFormatting>
  <conditionalFormatting sqref="C502">
    <cfRule type="expression" dxfId="3180" priority="194">
      <formula>#REF!="Total"</formula>
    </cfRule>
  </conditionalFormatting>
  <conditionalFormatting sqref="C502">
    <cfRule type="expression" dxfId="3179" priority="195">
      <formula>#REF!="Total"</formula>
    </cfRule>
  </conditionalFormatting>
  <conditionalFormatting sqref="C502">
    <cfRule type="expression" dxfId="3178" priority="196">
      <formula>#REF!="Total"</formula>
    </cfRule>
  </conditionalFormatting>
  <conditionalFormatting sqref="C502">
    <cfRule type="expression" dxfId="3177" priority="198">
      <formula>#REF!="Total"</formula>
    </cfRule>
  </conditionalFormatting>
  <conditionalFormatting sqref="C502">
    <cfRule type="expression" dxfId="3176" priority="153">
      <formula>$A474="Total"</formula>
    </cfRule>
  </conditionalFormatting>
  <conditionalFormatting sqref="C502">
    <cfRule type="expression" dxfId="3175" priority="201" stopIfTrue="1">
      <formula>#REF!="Total"</formula>
    </cfRule>
  </conditionalFormatting>
  <conditionalFormatting sqref="C502">
    <cfRule type="expression" dxfId="3174" priority="202" stopIfTrue="1">
      <formula>#REF!="Total"</formula>
    </cfRule>
  </conditionalFormatting>
  <conditionalFormatting sqref="C502">
    <cfRule type="expression" dxfId="3173" priority="203" stopIfTrue="1">
      <formula>#REF!="Total"</formula>
    </cfRule>
  </conditionalFormatting>
  <conditionalFormatting sqref="C502">
    <cfRule type="expression" dxfId="3172" priority="204">
      <formula>#REF!="Total"</formula>
    </cfRule>
  </conditionalFormatting>
  <conditionalFormatting sqref="C502">
    <cfRule type="expression" dxfId="3171" priority="149">
      <formula>$A475="Total"</formula>
    </cfRule>
  </conditionalFormatting>
  <conditionalFormatting sqref="C502">
    <cfRule type="expression" dxfId="3170" priority="144">
      <formula>$A472="Total"</formula>
    </cfRule>
  </conditionalFormatting>
  <conditionalFormatting sqref="C502">
    <cfRule type="expression" dxfId="3169" priority="143">
      <formula>$A473="Total"</formula>
    </cfRule>
  </conditionalFormatting>
  <conditionalFormatting sqref="C502">
    <cfRule type="expression" dxfId="3168" priority="137">
      <formula>$A470="Total"</formula>
    </cfRule>
  </conditionalFormatting>
  <conditionalFormatting sqref="C502">
    <cfRule type="expression" dxfId="3167" priority="140">
      <formula>$A532="Total"</formula>
    </cfRule>
  </conditionalFormatting>
  <conditionalFormatting sqref="C502">
    <cfRule type="expression" dxfId="3166" priority="141">
      <formula>$A530="Total"</formula>
    </cfRule>
  </conditionalFormatting>
  <conditionalFormatting sqref="C502">
    <cfRule type="expression" dxfId="3165" priority="139">
      <formula>$A430="Total"</formula>
    </cfRule>
  </conditionalFormatting>
  <conditionalFormatting sqref="C502">
    <cfRule type="expression" dxfId="3164" priority="157">
      <formula>$A432="Total"</formula>
    </cfRule>
  </conditionalFormatting>
  <conditionalFormatting sqref="C502">
    <cfRule type="expression" dxfId="3163" priority="136">
      <formula>$A529="Total"</formula>
    </cfRule>
  </conditionalFormatting>
  <conditionalFormatting sqref="C502">
    <cfRule type="expression" dxfId="3162" priority="156">
      <formula>$A434="Total"</formula>
    </cfRule>
  </conditionalFormatting>
  <conditionalFormatting sqref="C502">
    <cfRule type="expression" dxfId="3161" priority="134">
      <formula>$A431="Total"</formula>
    </cfRule>
  </conditionalFormatting>
  <conditionalFormatting sqref="C502">
    <cfRule type="expression" dxfId="3160" priority="133">
      <formula>#REF!="Total"</formula>
    </cfRule>
  </conditionalFormatting>
  <conditionalFormatting sqref="C502">
    <cfRule type="expression" dxfId="3159" priority="135" stopIfTrue="1">
      <formula>$C476="Total"</formula>
    </cfRule>
  </conditionalFormatting>
  <conditionalFormatting sqref="C502">
    <cfRule type="expression" dxfId="3158" priority="152">
      <formula>#REF!="Total"</formula>
    </cfRule>
  </conditionalFormatting>
  <conditionalFormatting sqref="C502">
    <cfRule type="expression" dxfId="3157" priority="146">
      <formula>$A433="Total"</formula>
    </cfRule>
  </conditionalFormatting>
  <conditionalFormatting sqref="C506">
    <cfRule type="expression" dxfId="3156" priority="26">
      <formula>#REF!="Total"</formula>
    </cfRule>
  </conditionalFormatting>
  <conditionalFormatting sqref="C506">
    <cfRule type="expression" dxfId="3155" priority="25">
      <formula>#REF!="Total"</formula>
    </cfRule>
  </conditionalFormatting>
  <conditionalFormatting sqref="C506">
    <cfRule type="expression" dxfId="3154" priority="24">
      <formula>#REF!="Total"</formula>
    </cfRule>
  </conditionalFormatting>
  <conditionalFormatting sqref="C506">
    <cfRule type="expression" dxfId="3153" priority="23">
      <formula>#REF!="Total"</formula>
    </cfRule>
  </conditionalFormatting>
  <conditionalFormatting sqref="C506">
    <cfRule type="expression" dxfId="3152" priority="22">
      <formula>#REF!="Total"</formula>
    </cfRule>
  </conditionalFormatting>
  <conditionalFormatting sqref="C506">
    <cfRule type="expression" dxfId="3151" priority="21">
      <formula>#REF!="Total"</formula>
    </cfRule>
  </conditionalFormatting>
  <conditionalFormatting sqref="C506">
    <cfRule type="expression" dxfId="3150" priority="20">
      <formula>#REF!="Total"</formula>
    </cfRule>
  </conditionalFormatting>
  <conditionalFormatting sqref="C506">
    <cfRule type="expression" dxfId="3149" priority="19">
      <formula>#REF!="Total"</formula>
    </cfRule>
  </conditionalFormatting>
  <conditionalFormatting sqref="C506">
    <cfRule type="expression" dxfId="3148" priority="18">
      <formula>#REF!="Total"</formula>
    </cfRule>
  </conditionalFormatting>
  <conditionalFormatting sqref="C506">
    <cfRule type="expression" dxfId="3147" priority="27">
      <formula>#REF!="Total"</formula>
    </cfRule>
  </conditionalFormatting>
  <conditionalFormatting sqref="C506">
    <cfRule type="expression" dxfId="3146" priority="28">
      <formula>#REF!="Total"</formula>
    </cfRule>
  </conditionalFormatting>
  <conditionalFormatting sqref="C506">
    <cfRule type="expression" dxfId="3145" priority="29">
      <formula>#REF!="Total"</formula>
    </cfRule>
  </conditionalFormatting>
  <conditionalFormatting sqref="C506">
    <cfRule type="expression" dxfId="3144" priority="30">
      <formula>#REF!="Total"</formula>
    </cfRule>
  </conditionalFormatting>
  <conditionalFormatting sqref="C506">
    <cfRule type="expression" dxfId="3143" priority="31">
      <formula>$A506="Total"</formula>
    </cfRule>
  </conditionalFormatting>
  <conditionalFormatting sqref="C506">
    <cfRule type="expression" dxfId="3142" priority="17">
      <formula>#REF!="Total"</formula>
    </cfRule>
  </conditionalFormatting>
  <conditionalFormatting sqref="C506">
    <cfRule type="expression" dxfId="3141" priority="32" stopIfTrue="1">
      <formula>#REF!="Total"</formula>
    </cfRule>
  </conditionalFormatting>
  <conditionalFormatting sqref="C506">
    <cfRule type="expression" dxfId="3140" priority="33">
      <formula>#REF!="Total"</formula>
    </cfRule>
  </conditionalFormatting>
  <conditionalFormatting sqref="C506">
    <cfRule type="expression" dxfId="3139" priority="34">
      <formula>#REF!="Total"</formula>
    </cfRule>
  </conditionalFormatting>
  <conditionalFormatting sqref="C506">
    <cfRule type="expression" dxfId="3138" priority="35">
      <formula>#REF!="Total"</formula>
    </cfRule>
  </conditionalFormatting>
  <conditionalFormatting sqref="C506">
    <cfRule type="expression" dxfId="3137" priority="36">
      <formula>#REF!="Total"</formula>
    </cfRule>
  </conditionalFormatting>
  <conditionalFormatting sqref="C506">
    <cfRule type="expression" dxfId="3136" priority="37">
      <formula>#REF!="Total"</formula>
    </cfRule>
  </conditionalFormatting>
  <conditionalFormatting sqref="C506">
    <cfRule type="expression" dxfId="3135" priority="38">
      <formula>#REF!="Total"</formula>
    </cfRule>
  </conditionalFormatting>
  <conditionalFormatting sqref="C506">
    <cfRule type="expression" dxfId="3134" priority="39">
      <formula>#REF!="Total"</formula>
    </cfRule>
  </conditionalFormatting>
  <conditionalFormatting sqref="C506">
    <cfRule type="expression" dxfId="3133" priority="40">
      <formula>#REF!="Total"</formula>
    </cfRule>
  </conditionalFormatting>
  <conditionalFormatting sqref="C506">
    <cfRule type="expression" dxfId="3132" priority="41">
      <formula>#REF!="Total"</formula>
    </cfRule>
  </conditionalFormatting>
  <conditionalFormatting sqref="C506">
    <cfRule type="expression" dxfId="3131" priority="42">
      <formula>#REF!="Total"</formula>
    </cfRule>
  </conditionalFormatting>
  <conditionalFormatting sqref="C506">
    <cfRule type="expression" dxfId="3130" priority="43">
      <formula>#REF!="Total"</formula>
    </cfRule>
  </conditionalFormatting>
  <conditionalFormatting sqref="C506">
    <cfRule type="expression" dxfId="3129" priority="44">
      <formula>#REF!="Total"</formula>
    </cfRule>
  </conditionalFormatting>
  <conditionalFormatting sqref="C506">
    <cfRule type="expression" dxfId="3128" priority="45">
      <formula>#REF!="Total"</formula>
    </cfRule>
  </conditionalFormatting>
  <conditionalFormatting sqref="C506">
    <cfRule type="expression" dxfId="3127" priority="46">
      <formula>#REF!="Total"</formula>
    </cfRule>
  </conditionalFormatting>
  <conditionalFormatting sqref="C506">
    <cfRule type="expression" dxfId="3126" priority="47">
      <formula>#REF!="Total"</formula>
    </cfRule>
  </conditionalFormatting>
  <conditionalFormatting sqref="C506">
    <cfRule type="expression" dxfId="3125" priority="48">
      <formula>#REF!="Total"</formula>
    </cfRule>
  </conditionalFormatting>
  <conditionalFormatting sqref="C506">
    <cfRule type="expression" dxfId="3124" priority="49">
      <formula>#REF!="Total"</formula>
    </cfRule>
  </conditionalFormatting>
  <conditionalFormatting sqref="C506">
    <cfRule type="expression" dxfId="3123" priority="50">
      <formula>$A474="Total"</formula>
    </cfRule>
  </conditionalFormatting>
  <conditionalFormatting sqref="C506">
    <cfRule type="expression" dxfId="3122" priority="51">
      <formula>#REF!="Total"</formula>
    </cfRule>
  </conditionalFormatting>
  <conditionalFormatting sqref="C506">
    <cfRule type="expression" dxfId="3121" priority="52">
      <formula>#REF!="Total"</formula>
    </cfRule>
  </conditionalFormatting>
  <conditionalFormatting sqref="C506">
    <cfRule type="expression" dxfId="3120" priority="53">
      <formula>#REF!="Total"</formula>
    </cfRule>
  </conditionalFormatting>
  <conditionalFormatting sqref="C506">
    <cfRule type="expression" dxfId="3119" priority="54">
      <formula>#REF!="Total"</formula>
    </cfRule>
  </conditionalFormatting>
  <conditionalFormatting sqref="C506">
    <cfRule type="expression" dxfId="3118" priority="14">
      <formula>$A480="Total"</formula>
    </cfRule>
  </conditionalFormatting>
  <conditionalFormatting sqref="C506">
    <cfRule type="expression" dxfId="3117" priority="55" stopIfTrue="1">
      <formula>#REF!="Total"</formula>
    </cfRule>
  </conditionalFormatting>
  <conditionalFormatting sqref="C506">
    <cfRule type="expression" dxfId="3116" priority="56" stopIfTrue="1">
      <formula>#REF!="Total"</formula>
    </cfRule>
  </conditionalFormatting>
  <conditionalFormatting sqref="C506">
    <cfRule type="expression" dxfId="3115" priority="57" stopIfTrue="1">
      <formula>#REF!="Total"</formula>
    </cfRule>
  </conditionalFormatting>
  <conditionalFormatting sqref="C506">
    <cfRule type="expression" dxfId="3114" priority="58">
      <formula>#REF!="Total"</formula>
    </cfRule>
  </conditionalFormatting>
  <conditionalFormatting sqref="C506">
    <cfRule type="expression" dxfId="3113" priority="12">
      <formula>$A481="Total"</formula>
    </cfRule>
  </conditionalFormatting>
  <conditionalFormatting sqref="C506">
    <cfRule type="expression" dxfId="3112" priority="10">
      <formula>$A478="Total"</formula>
    </cfRule>
  </conditionalFormatting>
  <conditionalFormatting sqref="C506">
    <cfRule type="expression" dxfId="3111" priority="9">
      <formula>$A479="Total"</formula>
    </cfRule>
  </conditionalFormatting>
  <conditionalFormatting sqref="C506">
    <cfRule type="expression" dxfId="3110" priority="5">
      <formula>$A476="Total"</formula>
    </cfRule>
  </conditionalFormatting>
  <conditionalFormatting sqref="C506">
    <cfRule type="expression" dxfId="3109" priority="7">
      <formula>$A538="Total"</formula>
    </cfRule>
  </conditionalFormatting>
  <conditionalFormatting sqref="C506">
    <cfRule type="expression" dxfId="3108" priority="8">
      <formula>$A536="Total"</formula>
    </cfRule>
  </conditionalFormatting>
  <conditionalFormatting sqref="C506">
    <cfRule type="expression" dxfId="3107" priority="6">
      <formula>$A436="Total"</formula>
    </cfRule>
  </conditionalFormatting>
  <conditionalFormatting sqref="C506">
    <cfRule type="expression" dxfId="3106" priority="16">
      <formula>$A438="Total"</formula>
    </cfRule>
  </conditionalFormatting>
  <conditionalFormatting sqref="C506">
    <cfRule type="expression" dxfId="3105" priority="4">
      <formula>$A535="Total"</formula>
    </cfRule>
  </conditionalFormatting>
  <conditionalFormatting sqref="C506">
    <cfRule type="expression" dxfId="3104" priority="15">
      <formula>$A440="Total"</formula>
    </cfRule>
  </conditionalFormatting>
  <conditionalFormatting sqref="C506">
    <cfRule type="expression" dxfId="3103" priority="2">
      <formula>$A437="Total"</formula>
    </cfRule>
  </conditionalFormatting>
  <conditionalFormatting sqref="C506">
    <cfRule type="expression" dxfId="3102" priority="1">
      <formula>#REF!="Total"</formula>
    </cfRule>
  </conditionalFormatting>
  <conditionalFormatting sqref="C506">
    <cfRule type="expression" dxfId="3101" priority="3" stopIfTrue="1">
      <formula>$C482="Total"</formula>
    </cfRule>
  </conditionalFormatting>
  <conditionalFormatting sqref="C506">
    <cfRule type="expression" dxfId="3100" priority="13">
      <formula>#REF!="Total"</formula>
    </cfRule>
  </conditionalFormatting>
  <conditionalFormatting sqref="C506">
    <cfRule type="expression" dxfId="3099" priority="11">
      <formula>$A439="Total"</formula>
    </cfRule>
  </conditionalFormatting>
  <hyperlinks>
    <hyperlink ref="A1" location="Index!A1" display="Index" xr:uid="{C3513E4B-3940-4940-93DE-104F42559CD4}"/>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4A06-816A-4577-BA4F-B87BEEFF6835}">
  <dimension ref="A1:I274"/>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3.28515625" style="18"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49</v>
      </c>
      <c r="C1" s="396"/>
      <c r="D1" s="396"/>
      <c r="E1" s="396"/>
      <c r="F1" s="4"/>
      <c r="G1" s="4"/>
      <c r="H1" s="4"/>
    </row>
    <row r="2" spans="1:9" s="1" customFormat="1" ht="13.5" thickBot="1">
      <c r="C2" s="5"/>
      <c r="F2" s="4"/>
      <c r="G2" s="4"/>
      <c r="H2" s="4"/>
    </row>
    <row r="3" spans="1:9" s="13" customFormat="1" ht="15">
      <c r="B3" s="25" t="s">
        <v>1282</v>
      </c>
      <c r="C3" s="397"/>
      <c r="D3" s="400"/>
      <c r="F3" s="14"/>
      <c r="G3" s="14"/>
      <c r="H3" s="14"/>
    </row>
    <row r="4" spans="1:9" s="13" customFormat="1" ht="15">
      <c r="B4" s="26" t="s">
        <v>3017</v>
      </c>
      <c r="C4" s="398"/>
      <c r="D4" s="401"/>
      <c r="F4" s="14"/>
      <c r="G4" s="14"/>
      <c r="H4" s="14"/>
    </row>
    <row r="5" spans="1:9" s="13" customFormat="1" ht="15">
      <c r="B5" s="26" t="s">
        <v>1003</v>
      </c>
      <c r="C5" s="398"/>
      <c r="D5" s="401"/>
      <c r="F5" s="14"/>
      <c r="G5" s="14"/>
      <c r="H5" s="14"/>
    </row>
    <row r="6" spans="1:9" s="13" customFormat="1" ht="15">
      <c r="B6" s="26" t="s">
        <v>3018</v>
      </c>
      <c r="C6" s="398"/>
      <c r="D6" s="401"/>
      <c r="F6" s="14"/>
      <c r="G6" s="14"/>
      <c r="H6" s="14"/>
    </row>
    <row r="7" spans="1:9" s="13" customFormat="1" ht="30.75" thickBot="1">
      <c r="B7" s="27" t="s">
        <v>3019</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1015</v>
      </c>
      <c r="C16" s="164" t="s">
        <v>129</v>
      </c>
      <c r="D16" s="16" t="s">
        <v>143</v>
      </c>
      <c r="E16" s="16" t="s">
        <v>144</v>
      </c>
      <c r="F16" s="18">
        <v>40400</v>
      </c>
      <c r="G16" s="18">
        <v>988.35</v>
      </c>
      <c r="H16" s="18">
        <v>6.44</v>
      </c>
    </row>
    <row r="17" spans="2:8">
      <c r="B17" s="16" t="s">
        <v>1009</v>
      </c>
      <c r="C17" s="164" t="s">
        <v>129</v>
      </c>
      <c r="D17" s="16" t="s">
        <v>132</v>
      </c>
      <c r="E17" s="16" t="s">
        <v>133</v>
      </c>
      <c r="F17" s="18">
        <v>24510</v>
      </c>
      <c r="G17" s="18">
        <v>646.55999999999995</v>
      </c>
      <c r="H17" s="18">
        <v>4.21</v>
      </c>
    </row>
    <row r="18" spans="2:8">
      <c r="B18" s="16" t="s">
        <v>2039</v>
      </c>
      <c r="C18" s="164" t="s">
        <v>129</v>
      </c>
      <c r="D18" s="16" t="s">
        <v>194</v>
      </c>
      <c r="E18" s="16" t="s">
        <v>464</v>
      </c>
      <c r="F18" s="18">
        <v>76250</v>
      </c>
      <c r="G18" s="18">
        <v>642.14</v>
      </c>
      <c r="H18" s="18">
        <v>4.18</v>
      </c>
    </row>
    <row r="19" spans="2:8">
      <c r="B19" s="16" t="s">
        <v>1022</v>
      </c>
      <c r="C19" s="164" t="s">
        <v>129</v>
      </c>
      <c r="D19" s="16" t="s">
        <v>173</v>
      </c>
      <c r="E19" s="16" t="s">
        <v>301</v>
      </c>
      <c r="F19" s="18">
        <v>145750</v>
      </c>
      <c r="G19" s="18">
        <v>599.4</v>
      </c>
      <c r="H19" s="18">
        <v>3.9</v>
      </c>
    </row>
    <row r="20" spans="2:8">
      <c r="B20" s="16" t="s">
        <v>2044</v>
      </c>
      <c r="C20" s="164" t="s">
        <v>129</v>
      </c>
      <c r="D20" s="16" t="s">
        <v>135</v>
      </c>
      <c r="E20" s="16" t="s">
        <v>291</v>
      </c>
      <c r="F20" s="18">
        <v>54000</v>
      </c>
      <c r="G20" s="18">
        <v>581.09</v>
      </c>
      <c r="H20" s="18">
        <v>3.79</v>
      </c>
    </row>
    <row r="21" spans="2:8">
      <c r="B21" s="16" t="s">
        <v>1024</v>
      </c>
      <c r="C21" s="164" t="s">
        <v>129</v>
      </c>
      <c r="D21" s="16" t="s">
        <v>171</v>
      </c>
      <c r="E21" s="16" t="s">
        <v>172</v>
      </c>
      <c r="F21" s="18">
        <v>70500</v>
      </c>
      <c r="G21" s="18">
        <v>570.79999999999995</v>
      </c>
      <c r="H21" s="18">
        <v>3.72</v>
      </c>
    </row>
    <row r="22" spans="2:8">
      <c r="B22" s="16" t="s">
        <v>2045</v>
      </c>
      <c r="C22" s="164" t="s">
        <v>129</v>
      </c>
      <c r="D22" s="16" t="s">
        <v>240</v>
      </c>
      <c r="E22" s="16" t="s">
        <v>365</v>
      </c>
      <c r="F22" s="18">
        <v>74100</v>
      </c>
      <c r="G22" s="18">
        <v>570.01</v>
      </c>
      <c r="H22" s="18">
        <v>3.71</v>
      </c>
    </row>
    <row r="23" spans="2:8">
      <c r="B23" s="16" t="s">
        <v>1020</v>
      </c>
      <c r="C23" s="164" t="s">
        <v>129</v>
      </c>
      <c r="D23" s="16" t="s">
        <v>130</v>
      </c>
      <c r="E23" s="16" t="s">
        <v>145</v>
      </c>
      <c r="F23" s="18">
        <v>75600</v>
      </c>
      <c r="G23" s="18">
        <v>568.13</v>
      </c>
      <c r="H23" s="18">
        <v>3.7</v>
      </c>
    </row>
    <row r="24" spans="2:8">
      <c r="B24" s="16" t="s">
        <v>1017</v>
      </c>
      <c r="C24" s="164" t="s">
        <v>129</v>
      </c>
      <c r="D24" s="16" t="s">
        <v>135</v>
      </c>
      <c r="E24" s="16" t="s">
        <v>137</v>
      </c>
      <c r="F24" s="18">
        <v>15855</v>
      </c>
      <c r="G24" s="18">
        <v>509.13</v>
      </c>
      <c r="H24" s="18">
        <v>3.32</v>
      </c>
    </row>
    <row r="25" spans="2:8">
      <c r="B25" s="16" t="s">
        <v>2285</v>
      </c>
      <c r="C25" s="164" t="s">
        <v>129</v>
      </c>
      <c r="D25" s="16" t="s">
        <v>139</v>
      </c>
      <c r="E25" s="16" t="s">
        <v>148</v>
      </c>
      <c r="F25" s="18">
        <v>17690</v>
      </c>
      <c r="G25" s="18">
        <v>470.53</v>
      </c>
      <c r="H25" s="18">
        <v>3.07</v>
      </c>
    </row>
    <row r="26" spans="2:8">
      <c r="B26" s="16" t="s">
        <v>1013</v>
      </c>
      <c r="C26" s="164" t="s">
        <v>129</v>
      </c>
      <c r="D26" s="16" t="s">
        <v>135</v>
      </c>
      <c r="E26" s="16" t="s">
        <v>136</v>
      </c>
      <c r="F26" s="18">
        <v>30900</v>
      </c>
      <c r="G26" s="18">
        <v>461.32</v>
      </c>
      <c r="H26" s="18">
        <v>3.01</v>
      </c>
    </row>
    <row r="27" spans="2:8">
      <c r="B27" s="16" t="s">
        <v>1008</v>
      </c>
      <c r="C27" s="164" t="s">
        <v>129</v>
      </c>
      <c r="D27" s="16" t="s">
        <v>130</v>
      </c>
      <c r="E27" s="16" t="s">
        <v>134</v>
      </c>
      <c r="F27" s="18">
        <v>29200</v>
      </c>
      <c r="G27" s="18">
        <v>433.94</v>
      </c>
      <c r="H27" s="18">
        <v>2.83</v>
      </c>
    </row>
    <row r="28" spans="2:8">
      <c r="B28" s="16" t="s">
        <v>1037</v>
      </c>
      <c r="C28" s="164" t="s">
        <v>129</v>
      </c>
      <c r="D28" s="16" t="s">
        <v>135</v>
      </c>
      <c r="E28" s="16" t="s">
        <v>283</v>
      </c>
      <c r="F28" s="18">
        <v>38500</v>
      </c>
      <c r="G28" s="18">
        <v>361.5</v>
      </c>
      <c r="H28" s="18">
        <v>2.35</v>
      </c>
    </row>
    <row r="29" spans="2:8">
      <c r="B29" s="16" t="s">
        <v>2137</v>
      </c>
      <c r="C29" s="164" t="s">
        <v>129</v>
      </c>
      <c r="D29" s="16" t="s">
        <v>130</v>
      </c>
      <c r="E29" s="16" t="s">
        <v>292</v>
      </c>
      <c r="F29" s="18">
        <v>32400</v>
      </c>
      <c r="G29" s="18">
        <v>358.81</v>
      </c>
      <c r="H29" s="18">
        <v>2.34</v>
      </c>
    </row>
    <row r="30" spans="2:8">
      <c r="B30" s="16" t="s">
        <v>1007</v>
      </c>
      <c r="C30" s="164" t="s">
        <v>129</v>
      </c>
      <c r="D30" s="16" t="s">
        <v>130</v>
      </c>
      <c r="E30" s="16" t="s">
        <v>131</v>
      </c>
      <c r="F30" s="18">
        <v>40225</v>
      </c>
      <c r="G30" s="18">
        <v>356.92</v>
      </c>
      <c r="H30" s="18">
        <v>2.3199999999999998</v>
      </c>
    </row>
    <row r="31" spans="2:8">
      <c r="B31" s="16" t="s">
        <v>1019</v>
      </c>
      <c r="C31" s="164" t="s">
        <v>129</v>
      </c>
      <c r="D31" s="16" t="s">
        <v>130</v>
      </c>
      <c r="E31" s="16" t="s">
        <v>138</v>
      </c>
      <c r="F31" s="18">
        <v>12203</v>
      </c>
      <c r="G31" s="18">
        <v>233.74</v>
      </c>
      <c r="H31" s="18">
        <v>1.52</v>
      </c>
    </row>
    <row r="32" spans="2:8">
      <c r="B32" s="16" t="s">
        <v>2284</v>
      </c>
      <c r="C32" s="164" t="s">
        <v>129</v>
      </c>
      <c r="D32" s="16" t="s">
        <v>151</v>
      </c>
      <c r="E32" s="16" t="s">
        <v>152</v>
      </c>
      <c r="F32" s="18">
        <v>24600</v>
      </c>
      <c r="G32" s="18">
        <v>178.74</v>
      </c>
      <c r="H32" s="18">
        <v>1.1599999999999999</v>
      </c>
    </row>
    <row r="33" spans="2:8">
      <c r="B33" s="16" t="s">
        <v>1010</v>
      </c>
      <c r="C33" s="164" t="s">
        <v>129</v>
      </c>
      <c r="D33" s="16" t="s">
        <v>139</v>
      </c>
      <c r="E33" s="16" t="s">
        <v>140</v>
      </c>
      <c r="F33" s="18">
        <v>55000</v>
      </c>
      <c r="G33" s="18">
        <v>176.28</v>
      </c>
      <c r="H33" s="18">
        <v>1.1499999999999999</v>
      </c>
    </row>
    <row r="34" spans="2:8">
      <c r="B34" s="16" t="s">
        <v>1035</v>
      </c>
      <c r="C34" s="164" t="s">
        <v>129</v>
      </c>
      <c r="D34" s="16" t="s">
        <v>185</v>
      </c>
      <c r="E34" s="16" t="s">
        <v>306</v>
      </c>
      <c r="F34" s="18">
        <v>12500</v>
      </c>
      <c r="G34" s="18">
        <v>166.14</v>
      </c>
      <c r="H34" s="18">
        <v>1.08</v>
      </c>
    </row>
    <row r="35" spans="2:8">
      <c r="B35" s="16" t="s">
        <v>2283</v>
      </c>
      <c r="C35" s="164" t="s">
        <v>129</v>
      </c>
      <c r="D35" s="16" t="s">
        <v>155</v>
      </c>
      <c r="E35" s="16" t="s">
        <v>156</v>
      </c>
      <c r="F35" s="18">
        <v>8400</v>
      </c>
      <c r="G35" s="18">
        <v>161.49</v>
      </c>
      <c r="H35" s="18">
        <v>1.05</v>
      </c>
    </row>
    <row r="36" spans="2:8">
      <c r="B36" s="16" t="s">
        <v>2043</v>
      </c>
      <c r="C36" s="164" t="s">
        <v>129</v>
      </c>
      <c r="D36" s="16" t="s">
        <v>267</v>
      </c>
      <c r="E36" s="16" t="s">
        <v>288</v>
      </c>
      <c r="F36" s="18">
        <v>89500</v>
      </c>
      <c r="G36" s="18">
        <v>146.78</v>
      </c>
      <c r="H36" s="18">
        <v>0.96</v>
      </c>
    </row>
    <row r="37" spans="2:8">
      <c r="B37" s="16" t="s">
        <v>277</v>
      </c>
      <c r="C37" s="164" t="s">
        <v>129</v>
      </c>
      <c r="D37" s="16" t="s">
        <v>130</v>
      </c>
      <c r="E37" s="16" t="s">
        <v>278</v>
      </c>
      <c r="F37" s="18">
        <v>23900</v>
      </c>
      <c r="G37" s="18">
        <v>126.97</v>
      </c>
      <c r="H37" s="18">
        <v>0.83</v>
      </c>
    </row>
    <row r="38" spans="2:8">
      <c r="B38" s="16" t="s">
        <v>2139</v>
      </c>
      <c r="C38" s="164" t="s">
        <v>129</v>
      </c>
      <c r="D38" s="16" t="s">
        <v>180</v>
      </c>
      <c r="E38" s="16" t="s">
        <v>557</v>
      </c>
      <c r="F38" s="18">
        <v>20904</v>
      </c>
      <c r="G38" s="18">
        <v>122</v>
      </c>
      <c r="H38" s="18">
        <v>0.79</v>
      </c>
    </row>
    <row r="39" spans="2:8">
      <c r="B39" s="16" t="s">
        <v>2079</v>
      </c>
      <c r="C39" s="164" t="s">
        <v>129</v>
      </c>
      <c r="D39" s="16" t="s">
        <v>160</v>
      </c>
      <c r="E39" s="16" t="s">
        <v>620</v>
      </c>
      <c r="F39" s="18">
        <v>21000</v>
      </c>
      <c r="G39" s="18">
        <v>114.53</v>
      </c>
      <c r="H39" s="18">
        <v>0.75</v>
      </c>
    </row>
    <row r="40" spans="2:8">
      <c r="B40" s="16" t="s">
        <v>2129</v>
      </c>
      <c r="C40" s="164" t="s">
        <v>129</v>
      </c>
      <c r="D40" s="16" t="s">
        <v>160</v>
      </c>
      <c r="E40" s="16" t="s">
        <v>188</v>
      </c>
      <c r="F40" s="18">
        <v>2300</v>
      </c>
      <c r="G40" s="18">
        <v>83.42</v>
      </c>
      <c r="H40" s="18">
        <v>0.54</v>
      </c>
    </row>
    <row r="41" spans="2:8">
      <c r="B41" s="16" t="s">
        <v>2127</v>
      </c>
      <c r="C41" s="164" t="s">
        <v>129</v>
      </c>
      <c r="D41" s="16" t="s">
        <v>178</v>
      </c>
      <c r="E41" s="16" t="s">
        <v>744</v>
      </c>
      <c r="F41" s="18">
        <v>860</v>
      </c>
      <c r="G41" s="18">
        <v>78.8</v>
      </c>
      <c r="H41" s="18">
        <v>0.51</v>
      </c>
    </row>
    <row r="42" spans="2:8">
      <c r="B42" s="16" t="s">
        <v>1044</v>
      </c>
      <c r="C42" s="164" t="s">
        <v>129</v>
      </c>
      <c r="D42" s="16" t="s">
        <v>225</v>
      </c>
      <c r="E42" s="16" t="s">
        <v>324</v>
      </c>
      <c r="F42" s="18">
        <v>1810</v>
      </c>
      <c r="G42" s="18">
        <v>78.239999999999995</v>
      </c>
      <c r="H42" s="18">
        <v>0.51</v>
      </c>
    </row>
    <row r="43" spans="2:8">
      <c r="B43" s="16" t="s">
        <v>2083</v>
      </c>
      <c r="C43" s="164" t="s">
        <v>129</v>
      </c>
      <c r="D43" s="16" t="s">
        <v>267</v>
      </c>
      <c r="E43" s="16" t="s">
        <v>287</v>
      </c>
      <c r="F43" s="18">
        <v>33500</v>
      </c>
      <c r="G43" s="18">
        <v>76.92</v>
      </c>
      <c r="H43" s="18">
        <v>0.5</v>
      </c>
    </row>
    <row r="44" spans="2:8">
      <c r="B44" s="16" t="s">
        <v>2113</v>
      </c>
      <c r="C44" s="164" t="s">
        <v>129</v>
      </c>
      <c r="D44" s="16" t="s">
        <v>160</v>
      </c>
      <c r="E44" s="16" t="s">
        <v>161</v>
      </c>
      <c r="F44" s="18">
        <v>8000</v>
      </c>
      <c r="G44" s="18">
        <v>71.44</v>
      </c>
      <c r="H44" s="18">
        <v>0.47</v>
      </c>
    </row>
    <row r="45" spans="2:8">
      <c r="B45" s="16" t="s">
        <v>2087</v>
      </c>
      <c r="C45" s="164" t="s">
        <v>129</v>
      </c>
      <c r="D45" s="16" t="s">
        <v>153</v>
      </c>
      <c r="E45" s="16" t="s">
        <v>558</v>
      </c>
      <c r="F45" s="18">
        <v>2380</v>
      </c>
      <c r="G45" s="18">
        <v>68.63</v>
      </c>
      <c r="H45" s="18">
        <v>0.45</v>
      </c>
    </row>
    <row r="46" spans="2:8">
      <c r="B46" s="16" t="s">
        <v>2318</v>
      </c>
      <c r="C46" s="164" t="s">
        <v>129</v>
      </c>
      <c r="D46" s="16" t="s">
        <v>267</v>
      </c>
      <c r="E46" s="16" t="s">
        <v>379</v>
      </c>
      <c r="F46" s="18">
        <v>11000</v>
      </c>
      <c r="G46" s="18">
        <v>64.040000000000006</v>
      </c>
      <c r="H46" s="18">
        <v>0.42</v>
      </c>
    </row>
    <row r="47" spans="2:8">
      <c r="B47" s="16" t="s">
        <v>1025</v>
      </c>
      <c r="C47" s="164" t="s">
        <v>129</v>
      </c>
      <c r="D47" s="16" t="s">
        <v>141</v>
      </c>
      <c r="E47" s="16" t="s">
        <v>280</v>
      </c>
      <c r="F47" s="18">
        <v>1605</v>
      </c>
      <c r="G47" s="18">
        <v>54.44</v>
      </c>
      <c r="H47" s="18">
        <v>0.35</v>
      </c>
    </row>
    <row r="48" spans="2:8">
      <c r="B48" s="16" t="s">
        <v>2319</v>
      </c>
      <c r="C48" s="164" t="s">
        <v>129</v>
      </c>
      <c r="D48" s="16" t="s">
        <v>160</v>
      </c>
      <c r="E48" s="16" t="s">
        <v>536</v>
      </c>
      <c r="F48" s="18">
        <v>6000</v>
      </c>
      <c r="G48" s="18">
        <v>54.31</v>
      </c>
      <c r="H48" s="18">
        <v>0.35</v>
      </c>
    </row>
    <row r="49" spans="2:8">
      <c r="B49" s="16" t="s">
        <v>1040</v>
      </c>
      <c r="C49" s="164" t="s">
        <v>129</v>
      </c>
      <c r="D49" s="16" t="s">
        <v>200</v>
      </c>
      <c r="E49" s="16" t="s">
        <v>310</v>
      </c>
      <c r="F49" s="18">
        <v>900</v>
      </c>
      <c r="G49" s="18">
        <v>36.76</v>
      </c>
      <c r="H49" s="18">
        <v>0.24</v>
      </c>
    </row>
    <row r="50" spans="2:8">
      <c r="B50" s="16" t="s">
        <v>2102</v>
      </c>
      <c r="C50" s="164" t="s">
        <v>129</v>
      </c>
      <c r="D50" s="16" t="s">
        <v>173</v>
      </c>
      <c r="E50" s="16" t="s">
        <v>174</v>
      </c>
      <c r="F50" s="18">
        <v>450</v>
      </c>
      <c r="G50" s="18">
        <v>30.05</v>
      </c>
      <c r="H50" s="18">
        <v>0.2</v>
      </c>
    </row>
    <row r="51" spans="2:8">
      <c r="B51" s="16" t="s">
        <v>1042</v>
      </c>
      <c r="C51" s="164" t="s">
        <v>129</v>
      </c>
      <c r="D51" s="16" t="s">
        <v>173</v>
      </c>
      <c r="E51" s="16" t="s">
        <v>175</v>
      </c>
      <c r="F51" s="18">
        <v>1250</v>
      </c>
      <c r="G51" s="18">
        <v>28.75</v>
      </c>
      <c r="H51" s="18">
        <v>0.19</v>
      </c>
    </row>
    <row r="52" spans="2:8">
      <c r="B52" s="16" t="s">
        <v>2298</v>
      </c>
      <c r="C52" s="164" t="s">
        <v>129</v>
      </c>
      <c r="D52" s="16" t="s">
        <v>151</v>
      </c>
      <c r="E52" s="16" t="s">
        <v>500</v>
      </c>
      <c r="F52" s="18">
        <v>1285</v>
      </c>
      <c r="G52" s="18">
        <v>4.45</v>
      </c>
      <c r="H52" s="18">
        <v>0.03</v>
      </c>
    </row>
    <row r="53" spans="2:8">
      <c r="B53" s="16" t="s">
        <v>2320</v>
      </c>
      <c r="C53" s="164" t="s">
        <v>129</v>
      </c>
      <c r="D53" s="16" t="s">
        <v>143</v>
      </c>
      <c r="E53" s="16" t="s">
        <v>745</v>
      </c>
      <c r="F53" s="18">
        <v>300</v>
      </c>
      <c r="G53" s="18">
        <v>3.17</v>
      </c>
      <c r="H53" s="18">
        <v>0.02</v>
      </c>
    </row>
    <row r="54" spans="2:8">
      <c r="B54" s="16" t="s">
        <v>2321</v>
      </c>
      <c r="C54" s="164" t="s">
        <v>129</v>
      </c>
      <c r="D54" s="16" t="s">
        <v>143</v>
      </c>
      <c r="E54" s="16" t="s">
        <v>745</v>
      </c>
      <c r="F54" s="18">
        <v>7500</v>
      </c>
      <c r="G54" s="18">
        <v>78.33</v>
      </c>
      <c r="H54" s="18">
        <v>0.51</v>
      </c>
    </row>
    <row r="55" spans="2:8">
      <c r="B55" s="16" t="s">
        <v>2223</v>
      </c>
      <c r="C55" s="164" t="s">
        <v>129</v>
      </c>
      <c r="D55" s="16" t="s">
        <v>160</v>
      </c>
      <c r="E55" s="16" t="s">
        <v>620</v>
      </c>
      <c r="F55" s="18">
        <v>-21000</v>
      </c>
      <c r="G55" s="18">
        <v>-115.15</v>
      </c>
      <c r="H55" s="18">
        <v>-0.75</v>
      </c>
    </row>
    <row r="56" spans="2:8">
      <c r="B56" s="16" t="s">
        <v>2270</v>
      </c>
      <c r="C56" s="164" t="s">
        <v>129</v>
      </c>
      <c r="D56" s="16" t="s">
        <v>135</v>
      </c>
      <c r="E56" s="16" t="s">
        <v>137</v>
      </c>
      <c r="F56" s="18">
        <v>-8100</v>
      </c>
      <c r="G56" s="18">
        <v>-261.52999999999997</v>
      </c>
      <c r="H56" s="18">
        <v>-1.7</v>
      </c>
    </row>
    <row r="57" spans="2:8">
      <c r="B57" s="16" t="s">
        <v>2303</v>
      </c>
      <c r="C57" s="164" t="s">
        <v>129</v>
      </c>
      <c r="D57" s="16" t="s">
        <v>139</v>
      </c>
      <c r="E57" s="16" t="s">
        <v>148</v>
      </c>
      <c r="F57" s="18">
        <v>-11400</v>
      </c>
      <c r="G57" s="18">
        <v>-304.27</v>
      </c>
      <c r="H57" s="18">
        <v>-1.98</v>
      </c>
    </row>
    <row r="58" spans="2:8">
      <c r="B58" s="16" t="s">
        <v>2153</v>
      </c>
      <c r="C58" s="164" t="s">
        <v>129</v>
      </c>
      <c r="D58" s="16" t="s">
        <v>130</v>
      </c>
      <c r="E58" s="16" t="s">
        <v>292</v>
      </c>
      <c r="F58" s="18">
        <v>-32400</v>
      </c>
      <c r="G58" s="18">
        <v>-360.74</v>
      </c>
      <c r="H58" s="18">
        <v>-2.35</v>
      </c>
    </row>
    <row r="59" spans="2:8">
      <c r="B59" s="16" t="s">
        <v>2274</v>
      </c>
      <c r="C59" s="164" t="s">
        <v>129</v>
      </c>
      <c r="D59" s="16" t="s">
        <v>135</v>
      </c>
      <c r="E59" s="16" t="s">
        <v>283</v>
      </c>
      <c r="F59" s="18">
        <v>-38500</v>
      </c>
      <c r="G59" s="18">
        <v>-363.4</v>
      </c>
      <c r="H59" s="18">
        <v>-2.37</v>
      </c>
    </row>
    <row r="60" spans="2:8">
      <c r="B60" s="16" t="s">
        <v>2250</v>
      </c>
      <c r="C60" s="164" t="s">
        <v>129</v>
      </c>
      <c r="D60" s="16" t="s">
        <v>171</v>
      </c>
      <c r="E60" s="16" t="s">
        <v>172</v>
      </c>
      <c r="F60" s="18">
        <v>-55800</v>
      </c>
      <c r="G60" s="18">
        <v>-454.6</v>
      </c>
      <c r="H60" s="18">
        <v>-2.96</v>
      </c>
    </row>
    <row r="61" spans="2:8">
      <c r="B61" s="16" t="s">
        <v>2154</v>
      </c>
      <c r="C61" s="164" t="s">
        <v>129</v>
      </c>
      <c r="D61" s="16" t="s">
        <v>130</v>
      </c>
      <c r="E61" s="16" t="s">
        <v>145</v>
      </c>
      <c r="F61" s="18">
        <v>-75600</v>
      </c>
      <c r="G61" s="18">
        <v>-570.48</v>
      </c>
      <c r="H61" s="18">
        <v>-3.72</v>
      </c>
    </row>
    <row r="62" spans="2:8">
      <c r="B62" s="16" t="s">
        <v>2265</v>
      </c>
      <c r="C62" s="164" t="s">
        <v>129</v>
      </c>
      <c r="D62" s="16" t="s">
        <v>240</v>
      </c>
      <c r="E62" s="16" t="s">
        <v>365</v>
      </c>
      <c r="F62" s="18">
        <v>-74100</v>
      </c>
      <c r="G62" s="18">
        <v>-572.39</v>
      </c>
      <c r="H62" s="18">
        <v>-3.73</v>
      </c>
    </row>
    <row r="63" spans="2:8">
      <c r="B63" s="16" t="s">
        <v>2272</v>
      </c>
      <c r="C63" s="164" t="s">
        <v>129</v>
      </c>
      <c r="D63" s="16" t="s">
        <v>173</v>
      </c>
      <c r="E63" s="16" t="s">
        <v>301</v>
      </c>
      <c r="F63" s="18">
        <v>-138600</v>
      </c>
      <c r="G63" s="18">
        <v>-572.63</v>
      </c>
      <c r="H63" s="18">
        <v>-3.73</v>
      </c>
    </row>
    <row r="64" spans="2:8">
      <c r="B64" s="16" t="s">
        <v>2266</v>
      </c>
      <c r="C64" s="164" t="s">
        <v>129</v>
      </c>
      <c r="D64" s="16" t="s">
        <v>135</v>
      </c>
      <c r="E64" s="16" t="s">
        <v>291</v>
      </c>
      <c r="F64" s="18">
        <v>-54000</v>
      </c>
      <c r="G64" s="18">
        <v>-584.71</v>
      </c>
      <c r="H64" s="18">
        <v>-3.81</v>
      </c>
    </row>
    <row r="65" spans="2:8">
      <c r="B65" s="16" t="s">
        <v>2273</v>
      </c>
      <c r="C65" s="164" t="s">
        <v>129</v>
      </c>
      <c r="D65" s="16" t="s">
        <v>194</v>
      </c>
      <c r="E65" s="16" t="s">
        <v>464</v>
      </c>
      <c r="F65" s="18">
        <v>-76250</v>
      </c>
      <c r="G65" s="18">
        <v>-645.34</v>
      </c>
      <c r="H65" s="18">
        <v>-4.2</v>
      </c>
    </row>
    <row r="66" spans="2:8">
      <c r="B66" s="16" t="s">
        <v>2190</v>
      </c>
      <c r="C66" s="164" t="s">
        <v>129</v>
      </c>
      <c r="D66" s="16" t="s">
        <v>143</v>
      </c>
      <c r="E66" s="16" t="s">
        <v>144</v>
      </c>
      <c r="F66" s="18">
        <v>-28500</v>
      </c>
      <c r="G66" s="18">
        <v>-699.68</v>
      </c>
      <c r="H66" s="18">
        <v>-4.5599999999999996</v>
      </c>
    </row>
    <row r="67" spans="2:8">
      <c r="B67" s="296" t="s">
        <v>994</v>
      </c>
      <c r="C67" s="164"/>
      <c r="G67" s="162">
        <f>SUM(G16:G54)</f>
        <v>10357.050000000001</v>
      </c>
      <c r="H67" s="162">
        <f>SUM(H16:H54)</f>
        <v>67.46999999999997</v>
      </c>
    </row>
    <row r="68" spans="2:8">
      <c r="B68" s="297" t="s">
        <v>995</v>
      </c>
      <c r="C68" s="164"/>
    </row>
    <row r="69" spans="2:8">
      <c r="B69" s="297" t="s">
        <v>996</v>
      </c>
      <c r="C69" s="164"/>
    </row>
    <row r="70" spans="2:8">
      <c r="B70" s="16" t="s">
        <v>266</v>
      </c>
      <c r="C70" s="164" t="s">
        <v>129</v>
      </c>
      <c r="D70" s="16" t="s">
        <v>267</v>
      </c>
      <c r="E70" s="16" t="s">
        <v>268</v>
      </c>
      <c r="F70" s="18">
        <v>513486</v>
      </c>
      <c r="G70" s="18">
        <v>698.39</v>
      </c>
      <c r="H70" s="18">
        <v>4.55</v>
      </c>
    </row>
    <row r="71" spans="2:8">
      <c r="B71" s="297" t="s">
        <v>997</v>
      </c>
      <c r="C71" s="164"/>
      <c r="G71" s="162">
        <f>SUM(G70:G70)</f>
        <v>698.39</v>
      </c>
      <c r="H71" s="162">
        <f>SUM(H70:H70)</f>
        <v>4.55</v>
      </c>
    </row>
    <row r="72" spans="2:8">
      <c r="B72" s="297" t="s">
        <v>998</v>
      </c>
      <c r="C72" s="164"/>
      <c r="G72" s="162">
        <f>+G67+G71</f>
        <v>11055.44</v>
      </c>
      <c r="H72" s="162">
        <f>+H67+H71</f>
        <v>72.019999999999968</v>
      </c>
    </row>
    <row r="73" spans="2:8">
      <c r="B73" s="230" t="s">
        <v>101</v>
      </c>
      <c r="C73" s="231" t="s">
        <v>124</v>
      </c>
      <c r="D73" s="230" t="s">
        <v>102</v>
      </c>
      <c r="E73" s="230" t="s">
        <v>103</v>
      </c>
      <c r="F73" s="232" t="s">
        <v>104</v>
      </c>
      <c r="G73" s="232" t="s">
        <v>105</v>
      </c>
      <c r="H73" s="232" t="s">
        <v>106</v>
      </c>
    </row>
    <row r="74" spans="2:8">
      <c r="B74" s="17" t="s">
        <v>107</v>
      </c>
      <c r="C74" s="164"/>
    </row>
    <row r="75" spans="2:8">
      <c r="B75" s="17" t="s">
        <v>128</v>
      </c>
      <c r="C75" s="164"/>
    </row>
    <row r="76" spans="2:8">
      <c r="B76" s="17" t="s">
        <v>325</v>
      </c>
      <c r="C76" s="164"/>
    </row>
    <row r="77" spans="2:8">
      <c r="B77" s="16" t="s">
        <v>2914</v>
      </c>
      <c r="C77" s="164">
        <v>6.99</v>
      </c>
      <c r="D77" s="16" t="s">
        <v>327</v>
      </c>
      <c r="E77" s="16" t="s">
        <v>328</v>
      </c>
      <c r="F77" s="18">
        <v>500000</v>
      </c>
      <c r="G77" s="18">
        <v>507.81</v>
      </c>
      <c r="H77" s="18">
        <v>3.31</v>
      </c>
    </row>
    <row r="78" spans="2:8">
      <c r="B78" s="16" t="s">
        <v>2911</v>
      </c>
      <c r="C78" s="164">
        <v>6.92</v>
      </c>
      <c r="D78" s="16" t="s">
        <v>327</v>
      </c>
      <c r="E78" s="16" t="s">
        <v>749</v>
      </c>
      <c r="F78" s="18">
        <v>500000</v>
      </c>
      <c r="G78" s="18">
        <v>478.67</v>
      </c>
      <c r="H78" s="18">
        <v>3.12</v>
      </c>
    </row>
    <row r="79" spans="2:8">
      <c r="B79" s="16" t="s">
        <v>2913</v>
      </c>
      <c r="C79" s="164">
        <v>6.22</v>
      </c>
      <c r="D79" s="16" t="s">
        <v>327</v>
      </c>
      <c r="E79" s="16" t="s">
        <v>652</v>
      </c>
      <c r="F79" s="18">
        <v>300000</v>
      </c>
      <c r="G79" s="18">
        <v>302.05</v>
      </c>
      <c r="H79" s="18">
        <v>1.97</v>
      </c>
    </row>
    <row r="80" spans="2:8">
      <c r="B80" s="16" t="s">
        <v>2915</v>
      </c>
      <c r="C80" s="164">
        <v>5.33</v>
      </c>
      <c r="D80" s="16" t="s">
        <v>327</v>
      </c>
      <c r="E80" s="16" t="s">
        <v>751</v>
      </c>
      <c r="F80" s="18">
        <v>300000</v>
      </c>
      <c r="G80" s="18">
        <v>300.45</v>
      </c>
      <c r="H80" s="18">
        <v>1.96</v>
      </c>
    </row>
    <row r="81" spans="2:8">
      <c r="B81" s="16" t="s">
        <v>2902</v>
      </c>
      <c r="C81" s="164">
        <v>6.36</v>
      </c>
      <c r="D81" s="16" t="s">
        <v>327</v>
      </c>
      <c r="E81" s="16" t="s">
        <v>507</v>
      </c>
      <c r="F81" s="18">
        <v>200000</v>
      </c>
      <c r="G81" s="18">
        <v>202.54</v>
      </c>
      <c r="H81" s="18">
        <v>1.32</v>
      </c>
    </row>
    <row r="82" spans="2:8">
      <c r="B82" s="16" t="s">
        <v>2900</v>
      </c>
      <c r="C82" s="164">
        <v>5.83</v>
      </c>
      <c r="D82" s="16" t="s">
        <v>327</v>
      </c>
      <c r="E82" s="16" t="s">
        <v>753</v>
      </c>
      <c r="F82" s="18">
        <v>200000</v>
      </c>
      <c r="G82" s="18">
        <v>200.57</v>
      </c>
      <c r="H82" s="18">
        <v>1.31</v>
      </c>
    </row>
    <row r="83" spans="2:8">
      <c r="B83" s="17" t="s">
        <v>337</v>
      </c>
      <c r="C83" s="233"/>
      <c r="D83" s="17"/>
      <c r="E83" s="17"/>
      <c r="F83" s="162"/>
      <c r="G83" s="162">
        <f>SUM(G73:G82)</f>
        <v>1992.09</v>
      </c>
      <c r="H83" s="162">
        <f>SUM(H73:H82)</f>
        <v>12.99</v>
      </c>
    </row>
    <row r="84" spans="2:8">
      <c r="B84" s="17" t="s">
        <v>338</v>
      </c>
      <c r="C84" s="164"/>
    </row>
    <row r="85" spans="2:8">
      <c r="B85" s="16" t="s">
        <v>1875</v>
      </c>
      <c r="C85" s="164">
        <v>7.23</v>
      </c>
      <c r="D85" s="16" t="s">
        <v>340</v>
      </c>
      <c r="E85" s="16" t="s">
        <v>675</v>
      </c>
      <c r="F85" s="18">
        <v>50</v>
      </c>
      <c r="G85" s="18">
        <v>521.77</v>
      </c>
      <c r="H85" s="18">
        <v>3.4</v>
      </c>
    </row>
    <row r="86" spans="2:8">
      <c r="B86" s="16" t="s">
        <v>513</v>
      </c>
      <c r="C86" s="164">
        <v>6.74</v>
      </c>
      <c r="D86" s="16" t="s">
        <v>340</v>
      </c>
      <c r="E86" s="16" t="s">
        <v>514</v>
      </c>
      <c r="F86" s="18">
        <v>20</v>
      </c>
      <c r="G86" s="18">
        <v>199.36</v>
      </c>
      <c r="H86" s="18">
        <v>1.3</v>
      </c>
    </row>
    <row r="87" spans="2:8">
      <c r="B87" s="17" t="s">
        <v>355</v>
      </c>
      <c r="C87" s="233"/>
      <c r="D87" s="17"/>
      <c r="E87" s="17"/>
      <c r="F87" s="162"/>
      <c r="G87" s="162">
        <f>SUM(G84:G86)</f>
        <v>721.13</v>
      </c>
      <c r="H87" s="162">
        <f>SUM(H84:H86)</f>
        <v>4.7</v>
      </c>
    </row>
    <row r="88" spans="2:8">
      <c r="B88" s="297" t="s">
        <v>2471</v>
      </c>
      <c r="C88" s="164"/>
    </row>
    <row r="89" spans="2:8">
      <c r="B89" s="16" t="s">
        <v>28</v>
      </c>
      <c r="C89" s="164" t="s">
        <v>129</v>
      </c>
      <c r="D89" s="16" t="s">
        <v>456</v>
      </c>
      <c r="E89" s="16" t="s">
        <v>746</v>
      </c>
      <c r="F89" s="18">
        <v>1424928.7279999999</v>
      </c>
      <c r="G89" s="18">
        <v>609.44000000000005</v>
      </c>
      <c r="H89" s="18">
        <v>3.97</v>
      </c>
    </row>
    <row r="90" spans="2:8">
      <c r="B90" s="16" t="s">
        <v>20</v>
      </c>
      <c r="C90" s="164" t="s">
        <v>129</v>
      </c>
      <c r="D90" s="16" t="s">
        <v>456</v>
      </c>
      <c r="E90" s="16" t="s">
        <v>747</v>
      </c>
      <c r="F90" s="18">
        <v>12862.902</v>
      </c>
      <c r="G90" s="18">
        <v>500.67</v>
      </c>
      <c r="H90" s="18">
        <v>3.26</v>
      </c>
    </row>
    <row r="91" spans="2:8">
      <c r="B91" s="297" t="s">
        <v>993</v>
      </c>
      <c r="C91" s="234"/>
      <c r="D91" s="17"/>
      <c r="E91" s="17"/>
      <c r="F91" s="162"/>
      <c r="G91" s="162">
        <f>SUM(G88:G90)</f>
        <v>1110.1100000000001</v>
      </c>
      <c r="H91" s="162">
        <f>SUM(H88:H90)</f>
        <v>7.23</v>
      </c>
    </row>
    <row r="92" spans="2:8">
      <c r="B92" s="17" t="s">
        <v>111</v>
      </c>
      <c r="C92" s="234"/>
      <c r="D92" s="17"/>
      <c r="E92" s="17"/>
      <c r="F92" s="162"/>
      <c r="G92" s="162">
        <v>614.47</v>
      </c>
      <c r="H92" s="162">
        <v>4</v>
      </c>
    </row>
    <row r="93" spans="2:8">
      <c r="B93" s="17" t="s">
        <v>112</v>
      </c>
      <c r="C93" s="234"/>
      <c r="D93" s="17"/>
      <c r="E93" s="17"/>
      <c r="F93" s="162"/>
      <c r="G93" s="162">
        <f>+G67+G71+G83+G87+G91+G92</f>
        <v>15493.24</v>
      </c>
      <c r="H93" s="162">
        <f>+H67+H71+H83+H87+H91+H92</f>
        <v>100.93999999999997</v>
      </c>
    </row>
    <row r="94" spans="2:8">
      <c r="B94" s="17" t="s">
        <v>209</v>
      </c>
      <c r="C94" s="234"/>
      <c r="D94" s="17"/>
      <c r="E94" s="17"/>
      <c r="F94" s="162"/>
      <c r="G94" s="162">
        <f>+G95-G93</f>
        <v>-141.97210508999888</v>
      </c>
      <c r="H94" s="162">
        <f>+H95-H93</f>
        <v>-0.9399999999999693</v>
      </c>
    </row>
    <row r="95" spans="2:8">
      <c r="B95" s="17" t="s">
        <v>114</v>
      </c>
      <c r="C95" s="234"/>
      <c r="D95" s="17"/>
      <c r="E95" s="17"/>
      <c r="F95" s="162"/>
      <c r="G95" s="162">
        <v>15351.267894910001</v>
      </c>
      <c r="H95" s="162">
        <v>100</v>
      </c>
    </row>
    <row r="96" spans="2:8">
      <c r="B96" s="16" t="s">
        <v>115</v>
      </c>
    </row>
    <row r="97" spans="2:3">
      <c r="B97" s="16" t="s">
        <v>116</v>
      </c>
    </row>
    <row r="98" spans="2:3">
      <c r="B98" s="16" t="s">
        <v>117</v>
      </c>
      <c r="C98" s="235">
        <v>44804</v>
      </c>
    </row>
    <row r="99" spans="2:3">
      <c r="B99" s="17" t="s">
        <v>2896</v>
      </c>
    </row>
    <row r="100" spans="2:3" ht="25.5">
      <c r="B100" s="236" t="s">
        <v>118</v>
      </c>
      <c r="C100" s="168" t="s">
        <v>119</v>
      </c>
    </row>
    <row r="101" spans="2:3">
      <c r="B101" s="17"/>
    </row>
    <row r="102" spans="2:3">
      <c r="B102" s="17" t="s">
        <v>120</v>
      </c>
    </row>
    <row r="103" spans="2:3">
      <c r="B103" s="17" t="s">
        <v>210</v>
      </c>
    </row>
    <row r="104" spans="2:3">
      <c r="B104" s="17" t="s">
        <v>121</v>
      </c>
    </row>
    <row r="105" spans="2:3">
      <c r="B105" s="17" t="s">
        <v>754</v>
      </c>
      <c r="C105" s="234"/>
    </row>
    <row r="106" spans="2:3">
      <c r="B106" s="17" t="s">
        <v>755</v>
      </c>
      <c r="C106" s="234"/>
    </row>
    <row r="107" spans="2:3">
      <c r="B107" s="17" t="s">
        <v>756</v>
      </c>
      <c r="C107" s="234"/>
    </row>
    <row r="108" spans="2:3">
      <c r="B108" s="17" t="s">
        <v>757</v>
      </c>
      <c r="C108" s="234"/>
    </row>
    <row r="109" spans="2:3">
      <c r="B109" s="17" t="s">
        <v>758</v>
      </c>
      <c r="C109" s="234"/>
    </row>
    <row r="110" spans="2:3">
      <c r="B110" s="17" t="s">
        <v>759</v>
      </c>
      <c r="C110" s="234"/>
    </row>
    <row r="111" spans="2:3">
      <c r="B111" s="17" t="s">
        <v>760</v>
      </c>
      <c r="C111" s="234"/>
    </row>
    <row r="112" spans="2:3">
      <c r="B112" s="17" t="s">
        <v>761</v>
      </c>
      <c r="C112" s="234"/>
    </row>
    <row r="113" spans="2:3">
      <c r="B113" s="17" t="s">
        <v>762</v>
      </c>
      <c r="C113" s="234"/>
    </row>
    <row r="114" spans="2:3">
      <c r="B114" s="17" t="s">
        <v>763</v>
      </c>
      <c r="C114" s="234"/>
    </row>
    <row r="115" spans="2:3">
      <c r="B115" s="17" t="s">
        <v>764</v>
      </c>
      <c r="C115" s="234"/>
    </row>
    <row r="116" spans="2:3">
      <c r="B116" s="17" t="s">
        <v>765</v>
      </c>
      <c r="C116" s="234"/>
    </row>
    <row r="117" spans="2:3">
      <c r="B117" s="284" t="s">
        <v>2929</v>
      </c>
      <c r="C117" s="233"/>
    </row>
    <row r="118" spans="2:3">
      <c r="B118" s="237" t="s">
        <v>1254</v>
      </c>
      <c r="C118" s="164"/>
    </row>
    <row r="119" spans="2:3">
      <c r="B119" s="237" t="s">
        <v>2946</v>
      </c>
      <c r="C119" s="164"/>
    </row>
    <row r="120" spans="2:3">
      <c r="B120" s="17" t="s">
        <v>123</v>
      </c>
      <c r="C120" s="164"/>
    </row>
    <row r="123" spans="2:3" ht="14.25">
      <c r="B123" s="300" t="s">
        <v>2002</v>
      </c>
      <c r="C123" s="266"/>
    </row>
    <row r="124" spans="2:3" ht="25.5">
      <c r="B124" s="238" t="s">
        <v>1993</v>
      </c>
      <c r="C124" s="238" t="s">
        <v>1994</v>
      </c>
    </row>
    <row r="125" spans="2:3">
      <c r="B125" s="301" t="s">
        <v>1995</v>
      </c>
      <c r="C125" s="302">
        <v>0</v>
      </c>
    </row>
    <row r="126" spans="2:3">
      <c r="B126" s="301" t="s">
        <v>1996</v>
      </c>
      <c r="C126" s="302">
        <v>0</v>
      </c>
    </row>
    <row r="127" spans="2:3">
      <c r="B127" s="301" t="s">
        <v>1997</v>
      </c>
      <c r="C127" s="302">
        <v>2000</v>
      </c>
    </row>
    <row r="128" spans="2:3">
      <c r="B128" s="301" t="s">
        <v>1998</v>
      </c>
      <c r="C128" s="302">
        <v>0</v>
      </c>
    </row>
    <row r="129" spans="2:6">
      <c r="B129" s="301" t="s">
        <v>1999</v>
      </c>
      <c r="C129" s="302">
        <v>1109.6398641000001</v>
      </c>
    </row>
    <row r="130" spans="2:6">
      <c r="B130" s="301" t="s">
        <v>2000</v>
      </c>
      <c r="C130" s="302">
        <v>0</v>
      </c>
    </row>
    <row r="131" spans="2:6">
      <c r="B131" s="303" t="s">
        <v>2001</v>
      </c>
      <c r="C131" s="304">
        <f>SUM(C125:C130)</f>
        <v>3109.6398641000001</v>
      </c>
    </row>
    <row r="133" spans="2:6" ht="15">
      <c r="B133" s="169" t="s">
        <v>2472</v>
      </c>
      <c r="C133" s="170">
        <v>44804</v>
      </c>
      <c r="D133" s="161"/>
      <c r="E133" s="161"/>
      <c r="F133" s="178"/>
    </row>
    <row r="134" spans="2:6" ht="45">
      <c r="B134" s="285" t="s">
        <v>2473</v>
      </c>
      <c r="C134" s="285" t="s">
        <v>2474</v>
      </c>
      <c r="D134" s="127" t="s">
        <v>2475</v>
      </c>
      <c r="E134" s="285" t="s">
        <v>2476</v>
      </c>
      <c r="F134" s="352" t="s">
        <v>2477</v>
      </c>
    </row>
    <row r="135" spans="2:6" ht="15">
      <c r="B135" s="108" t="s">
        <v>2495</v>
      </c>
      <c r="C135" s="353">
        <v>-76250</v>
      </c>
      <c r="D135" s="148">
        <v>839.54280000000006</v>
      </c>
      <c r="E135" s="354">
        <v>846.35</v>
      </c>
      <c r="F135" s="135">
        <v>3109.6398641000001</v>
      </c>
    </row>
    <row r="136" spans="2:6" ht="15">
      <c r="B136" s="108" t="s">
        <v>2498</v>
      </c>
      <c r="C136" s="353">
        <v>-138600</v>
      </c>
      <c r="D136" s="148">
        <v>415.48770000000002</v>
      </c>
      <c r="E136" s="354">
        <v>413.15</v>
      </c>
      <c r="F136" s="316"/>
    </row>
    <row r="137" spans="2:6" ht="15">
      <c r="B137" s="108" t="s">
        <v>2505</v>
      </c>
      <c r="C137" s="353">
        <v>-21000</v>
      </c>
      <c r="D137" s="148">
        <v>580.12450000000001</v>
      </c>
      <c r="E137" s="354">
        <v>548.35</v>
      </c>
      <c r="F137" s="316"/>
    </row>
    <row r="138" spans="2:6" ht="15">
      <c r="B138" s="108" t="s">
        <v>2506</v>
      </c>
      <c r="C138" s="353">
        <v>-75600</v>
      </c>
      <c r="D138" s="148">
        <v>768.34</v>
      </c>
      <c r="E138" s="354">
        <v>754.6</v>
      </c>
      <c r="F138" s="316"/>
    </row>
    <row r="139" spans="2:6" ht="15">
      <c r="B139" s="108" t="s">
        <v>2541</v>
      </c>
      <c r="C139" s="353">
        <v>-38500</v>
      </c>
      <c r="D139" s="148">
        <v>982.97519999999997</v>
      </c>
      <c r="E139" s="354">
        <v>943.9</v>
      </c>
      <c r="F139" s="316"/>
    </row>
    <row r="140" spans="2:6" ht="15">
      <c r="B140" s="108" t="s">
        <v>2879</v>
      </c>
      <c r="C140" s="353">
        <v>-11400</v>
      </c>
      <c r="D140" s="148">
        <v>2695.6318999999999</v>
      </c>
      <c r="E140" s="354">
        <v>2669.05</v>
      </c>
      <c r="F140" s="316"/>
    </row>
    <row r="141" spans="2:6" ht="15">
      <c r="B141" s="108" t="s">
        <v>2548</v>
      </c>
      <c r="C141" s="353">
        <v>-28500</v>
      </c>
      <c r="D141" s="148">
        <v>2510.7541000000001</v>
      </c>
      <c r="E141" s="354">
        <v>2455</v>
      </c>
      <c r="F141" s="316"/>
    </row>
    <row r="142" spans="2:6" ht="15">
      <c r="B142" s="108" t="s">
        <v>2558</v>
      </c>
      <c r="C142" s="353">
        <v>-32400</v>
      </c>
      <c r="D142" s="148">
        <v>1093.1147000000001</v>
      </c>
      <c r="E142" s="354">
        <v>1113.4000000000001</v>
      </c>
      <c r="F142" s="316"/>
    </row>
    <row r="143" spans="2:6" ht="15">
      <c r="B143" s="108" t="s">
        <v>2965</v>
      </c>
      <c r="C143" s="353">
        <v>7500</v>
      </c>
      <c r="D143" s="148">
        <v>1006.1506000000001</v>
      </c>
      <c r="E143" s="354">
        <v>1044.3499999999999</v>
      </c>
      <c r="F143" s="316"/>
    </row>
    <row r="144" spans="2:6" ht="15">
      <c r="B144" s="108" t="s">
        <v>2604</v>
      </c>
      <c r="C144" s="353">
        <v>-8100</v>
      </c>
      <c r="D144" s="148">
        <v>3396.2604000000001</v>
      </c>
      <c r="E144" s="354">
        <v>3228.8</v>
      </c>
      <c r="F144" s="316"/>
    </row>
    <row r="145" spans="2:6" ht="15">
      <c r="B145" s="108" t="s">
        <v>2605</v>
      </c>
      <c r="C145" s="353">
        <v>-55800</v>
      </c>
      <c r="D145" s="148">
        <v>793.58399999999995</v>
      </c>
      <c r="E145" s="354">
        <v>814.7</v>
      </c>
      <c r="F145" s="316"/>
    </row>
    <row r="146" spans="2:6" ht="15">
      <c r="B146" s="108" t="s">
        <v>2609</v>
      </c>
      <c r="C146" s="353">
        <v>-54000</v>
      </c>
      <c r="D146" s="148">
        <v>1112.8614</v>
      </c>
      <c r="E146" s="354">
        <v>1082.8</v>
      </c>
      <c r="F146" s="316"/>
    </row>
    <row r="147" spans="2:6" ht="15">
      <c r="B147" s="108" t="s">
        <v>2614</v>
      </c>
      <c r="C147" s="353">
        <v>-74100</v>
      </c>
      <c r="D147" s="148">
        <v>772.20349999999996</v>
      </c>
      <c r="E147" s="354">
        <v>772.45</v>
      </c>
      <c r="F147" s="318"/>
    </row>
    <row r="149" spans="2:6">
      <c r="B149" s="319" t="s">
        <v>2877</v>
      </c>
      <c r="C149" s="320">
        <v>0.35859999999999997</v>
      </c>
    </row>
    <row r="151" spans="2:6" ht="15">
      <c r="B151" s="286" t="s">
        <v>2491</v>
      </c>
      <c r="C151" s="287"/>
    </row>
    <row r="152" spans="2:6" ht="15.75">
      <c r="B152" s="288" t="s">
        <v>2489</v>
      </c>
      <c r="C152" s="128" t="s">
        <v>2871</v>
      </c>
    </row>
    <row r="153" spans="2:6" ht="15">
      <c r="B153" s="355" t="s">
        <v>2621</v>
      </c>
      <c r="C153" s="356">
        <v>46</v>
      </c>
    </row>
    <row r="154" spans="2:6" ht="15">
      <c r="B154" s="355" t="s">
        <v>2624</v>
      </c>
      <c r="C154" s="356">
        <v>76</v>
      </c>
    </row>
    <row r="155" spans="2:6" ht="15">
      <c r="B155" s="355" t="s">
        <v>2628</v>
      </c>
      <c r="C155" s="356">
        <v>13</v>
      </c>
    </row>
    <row r="156" spans="2:6" ht="15">
      <c r="B156" s="355" t="s">
        <v>2644</v>
      </c>
      <c r="C156" s="356">
        <v>54</v>
      </c>
    </row>
    <row r="157" spans="2:6" ht="15">
      <c r="B157" s="355" t="s">
        <v>2645</v>
      </c>
      <c r="C157" s="356">
        <v>96</v>
      </c>
    </row>
    <row r="158" spans="2:6" ht="15">
      <c r="B158" s="355" t="s">
        <v>2648</v>
      </c>
      <c r="C158" s="356">
        <v>38</v>
      </c>
    </row>
    <row r="159" spans="2:6" ht="15">
      <c r="B159" s="355" t="s">
        <v>2649</v>
      </c>
      <c r="C159" s="356">
        <v>57</v>
      </c>
    </row>
    <row r="160" spans="2:6" ht="15">
      <c r="B160" s="355" t="s">
        <v>2668</v>
      </c>
      <c r="C160" s="356">
        <v>41</v>
      </c>
    </row>
    <row r="161" spans="2:3" ht="15">
      <c r="B161" s="355" t="s">
        <v>2670</v>
      </c>
      <c r="C161" s="356">
        <v>27</v>
      </c>
    </row>
    <row r="162" spans="2:3" ht="15">
      <c r="B162" s="355" t="s">
        <v>2673</v>
      </c>
      <c r="C162" s="356">
        <v>57</v>
      </c>
    </row>
    <row r="163" spans="2:3" ht="15">
      <c r="B163" s="355" t="s">
        <v>2966</v>
      </c>
      <c r="C163" s="356">
        <v>400</v>
      </c>
    </row>
    <row r="164" spans="2:3" ht="15">
      <c r="B164" s="355" t="s">
        <v>2697</v>
      </c>
      <c r="C164" s="356">
        <v>32</v>
      </c>
    </row>
    <row r="165" spans="2:3" ht="15">
      <c r="B165" s="355" t="s">
        <v>2727</v>
      </c>
      <c r="C165" s="356">
        <v>45</v>
      </c>
    </row>
    <row r="166" spans="2:3" ht="15">
      <c r="B166" s="355" t="s">
        <v>2757</v>
      </c>
      <c r="C166" s="356">
        <v>32</v>
      </c>
    </row>
    <row r="167" spans="2:3" ht="15">
      <c r="B167" s="355" t="s">
        <v>2967</v>
      </c>
      <c r="C167" s="356">
        <v>13</v>
      </c>
    </row>
    <row r="170" spans="2:3" ht="15.75">
      <c r="B170" s="288" t="s">
        <v>2886</v>
      </c>
      <c r="C170" s="128" t="s">
        <v>2871</v>
      </c>
    </row>
    <row r="171" spans="2:3" ht="15">
      <c r="B171" s="355" t="s">
        <v>2621</v>
      </c>
      <c r="C171" s="356">
        <v>46</v>
      </c>
    </row>
    <row r="172" spans="2:3" ht="15">
      <c r="B172" s="355" t="s">
        <v>2624</v>
      </c>
      <c r="C172" s="356">
        <v>76</v>
      </c>
    </row>
    <row r="173" spans="2:3" ht="15">
      <c r="B173" s="355" t="s">
        <v>2628</v>
      </c>
      <c r="C173" s="356">
        <v>13</v>
      </c>
    </row>
    <row r="174" spans="2:3" ht="15">
      <c r="B174" s="355" t="s">
        <v>2644</v>
      </c>
      <c r="C174" s="356">
        <v>54</v>
      </c>
    </row>
    <row r="175" spans="2:3" ht="15">
      <c r="B175" s="355" t="s">
        <v>2645</v>
      </c>
      <c r="C175" s="356">
        <v>96</v>
      </c>
    </row>
    <row r="176" spans="2:3" ht="15">
      <c r="B176" s="355" t="s">
        <v>2648</v>
      </c>
      <c r="C176" s="356">
        <v>38</v>
      </c>
    </row>
    <row r="177" spans="2:3" ht="15">
      <c r="B177" s="355" t="s">
        <v>2649</v>
      </c>
      <c r="C177" s="356">
        <v>57</v>
      </c>
    </row>
    <row r="178" spans="2:3" ht="15">
      <c r="B178" s="355" t="s">
        <v>2668</v>
      </c>
      <c r="C178" s="356">
        <v>41</v>
      </c>
    </row>
    <row r="179" spans="2:3" ht="15">
      <c r="B179" s="355" t="s">
        <v>2670</v>
      </c>
      <c r="C179" s="356">
        <v>27</v>
      </c>
    </row>
    <row r="180" spans="2:3" ht="15">
      <c r="B180" s="355" t="s">
        <v>2673</v>
      </c>
      <c r="C180" s="356">
        <v>57</v>
      </c>
    </row>
    <row r="181" spans="2:3" ht="15">
      <c r="B181" s="355" t="s">
        <v>2966</v>
      </c>
      <c r="C181" s="356">
        <v>400</v>
      </c>
    </row>
    <row r="182" spans="2:3" ht="15">
      <c r="B182" s="355" t="s">
        <v>2697</v>
      </c>
      <c r="C182" s="356">
        <v>32</v>
      </c>
    </row>
    <row r="183" spans="2:3" ht="15">
      <c r="B183" s="355" t="s">
        <v>2727</v>
      </c>
      <c r="C183" s="356">
        <v>45</v>
      </c>
    </row>
    <row r="184" spans="2:3" ht="15">
      <c r="B184" s="355" t="s">
        <v>2757</v>
      </c>
      <c r="C184" s="356">
        <v>32</v>
      </c>
    </row>
    <row r="185" spans="2:3" ht="15">
      <c r="B185" s="355" t="s">
        <v>2967</v>
      </c>
      <c r="C185" s="356">
        <v>13</v>
      </c>
    </row>
    <row r="189" spans="2:3" ht="15.75">
      <c r="B189" s="290" t="s">
        <v>2862</v>
      </c>
      <c r="C189" s="291" t="s">
        <v>2863</v>
      </c>
    </row>
    <row r="190" spans="2:3" ht="15">
      <c r="B190" s="355" t="s">
        <v>2621</v>
      </c>
      <c r="C190" s="198">
        <v>57300122.880000003</v>
      </c>
    </row>
    <row r="191" spans="2:3" ht="15">
      <c r="B191" s="355" t="s">
        <v>2624</v>
      </c>
      <c r="C191" s="198">
        <v>69781023.959999993</v>
      </c>
    </row>
    <row r="192" spans="2:3" ht="15">
      <c r="B192" s="355" t="s">
        <v>2628</v>
      </c>
      <c r="C192" s="198">
        <v>17598750</v>
      </c>
    </row>
    <row r="193" spans="2:3" ht="15">
      <c r="B193" s="355" t="s">
        <v>2644</v>
      </c>
      <c r="C193" s="198">
        <v>36928674.93</v>
      </c>
    </row>
    <row r="194" spans="2:3" ht="15">
      <c r="B194" s="355" t="s">
        <v>2645</v>
      </c>
      <c r="C194" s="198">
        <v>71948430.719999999</v>
      </c>
    </row>
    <row r="195" spans="2:3" ht="15">
      <c r="B195" s="355" t="s">
        <v>2648</v>
      </c>
      <c r="C195" s="198">
        <v>30577320.539999999</v>
      </c>
    </row>
    <row r="196" spans="2:3" ht="15">
      <c r="B196" s="355" t="s">
        <v>2649</v>
      </c>
      <c r="C196" s="198">
        <v>55848601.170000002</v>
      </c>
    </row>
    <row r="197" spans="2:3" ht="15">
      <c r="B197" s="355" t="s">
        <v>2668</v>
      </c>
      <c r="C197" s="198">
        <v>44059367.520000003</v>
      </c>
    </row>
    <row r="198" spans="2:3" ht="15">
      <c r="B198" s="355" t="s">
        <v>2670</v>
      </c>
      <c r="C198" s="198">
        <v>27369922.68</v>
      </c>
    </row>
    <row r="199" spans="2:3" ht="15">
      <c r="B199" s="355" t="s">
        <v>2673</v>
      </c>
      <c r="C199" s="198">
        <v>56928038.439999998</v>
      </c>
    </row>
    <row r="200" spans="2:3" ht="15">
      <c r="B200" s="355" t="s">
        <v>2966</v>
      </c>
      <c r="C200" s="198">
        <v>114588795</v>
      </c>
    </row>
    <row r="201" spans="2:3" ht="15">
      <c r="B201" s="355" t="s">
        <v>2697</v>
      </c>
      <c r="C201" s="198">
        <v>64713128.380000003</v>
      </c>
    </row>
    <row r="202" spans="2:3" ht="15">
      <c r="B202" s="355" t="s">
        <v>2727</v>
      </c>
      <c r="C202" s="198">
        <v>59790061.800000004</v>
      </c>
    </row>
    <row r="203" spans="2:3" ht="15">
      <c r="B203" s="355" t="s">
        <v>2757</v>
      </c>
      <c r="C203" s="198">
        <v>12119200.300000001</v>
      </c>
    </row>
    <row r="204" spans="2:3" ht="15">
      <c r="B204" s="355" t="s">
        <v>2967</v>
      </c>
      <c r="C204" s="198">
        <v>5324670</v>
      </c>
    </row>
    <row r="205" spans="2:3" ht="15">
      <c r="C205" s="185">
        <f>SUM(C190:C204)</f>
        <v>724876108.31999993</v>
      </c>
    </row>
    <row r="207" spans="2:3" ht="15.75">
      <c r="B207" s="290" t="s">
        <v>2864</v>
      </c>
      <c r="C207" s="291" t="s">
        <v>2863</v>
      </c>
    </row>
    <row r="208" spans="2:3" ht="15">
      <c r="B208" s="355" t="s">
        <v>2621</v>
      </c>
      <c r="C208" s="148">
        <v>51454533.200000003</v>
      </c>
    </row>
    <row r="209" spans="2:3" ht="15">
      <c r="B209" s="355" t="s">
        <v>2624</v>
      </c>
      <c r="C209" s="148">
        <v>66259368.560000002</v>
      </c>
    </row>
    <row r="210" spans="2:3" ht="15">
      <c r="B210" s="355" t="s">
        <v>2628</v>
      </c>
      <c r="C210" s="148">
        <v>17678937.120000001</v>
      </c>
    </row>
    <row r="211" spans="2:3" ht="15">
      <c r="B211" s="355" t="s">
        <v>2644</v>
      </c>
      <c r="C211" s="148">
        <v>34888812.829999998</v>
      </c>
    </row>
    <row r="212" spans="2:3" ht="15">
      <c r="B212" s="355" t="s">
        <v>2645</v>
      </c>
      <c r="C212" s="148">
        <v>65563271.759999998</v>
      </c>
    </row>
    <row r="213" spans="2:3" ht="15">
      <c r="B213" s="355" t="s">
        <v>2648</v>
      </c>
      <c r="C213" s="148">
        <v>29854410.859999999</v>
      </c>
    </row>
    <row r="214" spans="2:3" ht="15">
      <c r="B214" s="355" t="s">
        <v>2649</v>
      </c>
      <c r="C214" s="148">
        <v>48118819.25</v>
      </c>
    </row>
    <row r="215" spans="2:3" ht="15">
      <c r="B215" s="355" t="s">
        <v>2668</v>
      </c>
      <c r="C215" s="148">
        <v>45348800.040000007</v>
      </c>
    </row>
    <row r="216" spans="2:3" ht="15">
      <c r="B216" s="355" t="s">
        <v>2670</v>
      </c>
      <c r="C216" s="148">
        <v>25788151.289999999</v>
      </c>
    </row>
    <row r="217" spans="2:3" ht="15">
      <c r="B217" s="355" t="s">
        <v>2673</v>
      </c>
      <c r="C217" s="148">
        <v>52834526.049999997</v>
      </c>
    </row>
    <row r="218" spans="2:3" ht="15">
      <c r="B218" s="355" t="s">
        <v>2966</v>
      </c>
      <c r="C218" s="148">
        <v>125827401.17</v>
      </c>
    </row>
    <row r="219" spans="2:3" ht="15">
      <c r="B219" s="355" t="s">
        <v>2697</v>
      </c>
      <c r="C219" s="148">
        <v>53915181.25</v>
      </c>
    </row>
    <row r="220" spans="2:3" ht="15">
      <c r="B220" s="355" t="s">
        <v>2727</v>
      </c>
      <c r="C220" s="148">
        <v>55703115.799999997</v>
      </c>
    </row>
    <row r="221" spans="2:3" ht="15">
      <c r="B221" s="355" t="s">
        <v>2757</v>
      </c>
      <c r="C221" s="148">
        <v>11479292.92</v>
      </c>
    </row>
    <row r="222" spans="2:3" ht="15">
      <c r="B222" s="355" t="s">
        <v>2967</v>
      </c>
      <c r="C222" s="148">
        <v>5271490.33</v>
      </c>
    </row>
    <row r="223" spans="2:3" ht="15">
      <c r="C223" s="185">
        <f>SUM(C208:C222)</f>
        <v>689986112.42999995</v>
      </c>
    </row>
    <row r="225" spans="2:8" ht="15">
      <c r="B225" s="293" t="s">
        <v>2887</v>
      </c>
      <c r="C225" s="185">
        <f>+C223-C205</f>
        <v>-34889995.889999986</v>
      </c>
    </row>
    <row r="228" spans="2:8" ht="15">
      <c r="B228" s="169" t="s">
        <v>2954</v>
      </c>
      <c r="C228" s="170">
        <v>44804</v>
      </c>
      <c r="D228" s="171"/>
      <c r="E228" s="171"/>
      <c r="F228" s="172"/>
    </row>
    <row r="229" spans="2:8" ht="38.25">
      <c r="B229" s="238" t="s">
        <v>2473</v>
      </c>
      <c r="C229" s="238" t="s">
        <v>2474</v>
      </c>
      <c r="D229" s="129" t="s">
        <v>2475</v>
      </c>
      <c r="E229" s="238" t="s">
        <v>2476</v>
      </c>
      <c r="F229" s="238" t="s">
        <v>2477</v>
      </c>
    </row>
    <row r="230" spans="2:8" ht="15">
      <c r="B230" s="173" t="s">
        <v>119</v>
      </c>
      <c r="C230" s="173" t="s">
        <v>119</v>
      </c>
      <c r="D230" s="173" t="s">
        <v>119</v>
      </c>
      <c r="E230" s="173" t="s">
        <v>119</v>
      </c>
      <c r="F230" s="174" t="s">
        <v>2889</v>
      </c>
    </row>
    <row r="231" spans="2:8" s="161" customFormat="1">
      <c r="B231" s="175" t="s">
        <v>2895</v>
      </c>
      <c r="C231" s="176"/>
      <c r="D231" s="176"/>
      <c r="E231" s="176"/>
      <c r="F231" s="177"/>
      <c r="G231" s="178"/>
      <c r="H231" s="178"/>
    </row>
    <row r="233" spans="2:8" ht="25.5">
      <c r="B233" s="179" t="s">
        <v>2956</v>
      </c>
      <c r="C233" s="180" t="s">
        <v>119</v>
      </c>
    </row>
    <row r="236" spans="2:8" ht="15.75">
      <c r="B236" s="181" t="s">
        <v>2957</v>
      </c>
      <c r="C236" s="128" t="s">
        <v>2958</v>
      </c>
    </row>
    <row r="237" spans="2:8" ht="15">
      <c r="B237" s="182" t="s">
        <v>119</v>
      </c>
      <c r="C237" s="182" t="s">
        <v>119</v>
      </c>
    </row>
    <row r="239" spans="2:8" ht="15.75">
      <c r="B239" s="181" t="s">
        <v>2959</v>
      </c>
      <c r="C239" s="128" t="s">
        <v>2958</v>
      </c>
    </row>
    <row r="240" spans="2:8" ht="15">
      <c r="B240" s="182" t="s">
        <v>119</v>
      </c>
      <c r="C240" s="182" t="s">
        <v>119</v>
      </c>
    </row>
    <row r="242" spans="2:6" ht="15.75">
      <c r="B242" s="183" t="s">
        <v>2960</v>
      </c>
      <c r="C242" s="128" t="s">
        <v>2873</v>
      </c>
    </row>
    <row r="243" spans="2:6" ht="15">
      <c r="B243" s="182" t="s">
        <v>119</v>
      </c>
      <c r="C243" s="182" t="s">
        <v>119</v>
      </c>
    </row>
    <row r="244" spans="2:6" ht="15">
      <c r="B244" s="184"/>
      <c r="C244" s="185">
        <f>SUM(C243)</f>
        <v>0</v>
      </c>
    </row>
    <row r="246" spans="2:6" ht="15.75">
      <c r="B246" s="183" t="s">
        <v>2961</v>
      </c>
      <c r="C246" s="128" t="s">
        <v>2873</v>
      </c>
    </row>
    <row r="247" spans="2:6" ht="15">
      <c r="B247" s="182" t="s">
        <v>119</v>
      </c>
      <c r="C247" s="182" t="s">
        <v>119</v>
      </c>
    </row>
    <row r="248" spans="2:6" ht="15">
      <c r="B248" s="184"/>
      <c r="C248" s="185">
        <f>SUM(C247)</f>
        <v>0</v>
      </c>
    </row>
    <row r="250" spans="2:6" ht="15.75">
      <c r="B250" s="186" t="s">
        <v>2887</v>
      </c>
      <c r="C250" s="185">
        <f>+C248-C244</f>
        <v>0</v>
      </c>
    </row>
    <row r="254" spans="2:6" ht="15">
      <c r="B254" s="171" t="s">
        <v>2962</v>
      </c>
      <c r="C254" s="170">
        <v>44804</v>
      </c>
      <c r="D254" s="130"/>
      <c r="E254" s="187"/>
      <c r="F254" s="172"/>
    </row>
    <row r="255" spans="2:6" ht="45">
      <c r="B255" s="188" t="s">
        <v>2473</v>
      </c>
      <c r="C255" s="188" t="s">
        <v>2963</v>
      </c>
      <c r="D255" s="112" t="s">
        <v>2475</v>
      </c>
      <c r="E255" s="189" t="s">
        <v>2476</v>
      </c>
      <c r="F255" s="238" t="s">
        <v>2477</v>
      </c>
    </row>
    <row r="256" spans="2:6">
      <c r="B256" s="241" t="s">
        <v>119</v>
      </c>
      <c r="C256" s="241" t="s">
        <v>119</v>
      </c>
      <c r="D256" s="241" t="s">
        <v>119</v>
      </c>
      <c r="E256" s="241" t="s">
        <v>119</v>
      </c>
      <c r="F256" s="241" t="s">
        <v>119</v>
      </c>
    </row>
    <row r="259" spans="2:3" ht="25.5">
      <c r="B259" s="190" t="s">
        <v>2964</v>
      </c>
      <c r="C259" s="180" t="s">
        <v>119</v>
      </c>
    </row>
    <row r="262" spans="2:3" ht="15.75">
      <c r="B262" s="181" t="s">
        <v>2957</v>
      </c>
      <c r="C262" s="128" t="s">
        <v>2958</v>
      </c>
    </row>
    <row r="263" spans="2:3">
      <c r="B263" s="241" t="s">
        <v>119</v>
      </c>
      <c r="C263" s="241" t="s">
        <v>119</v>
      </c>
    </row>
    <row r="265" spans="2:3" ht="15.75">
      <c r="B265" s="181" t="s">
        <v>2959</v>
      </c>
      <c r="C265" s="128" t="s">
        <v>2958</v>
      </c>
    </row>
    <row r="266" spans="2:3">
      <c r="B266" s="241" t="s">
        <v>119</v>
      </c>
      <c r="C266" s="241" t="s">
        <v>119</v>
      </c>
    </row>
    <row r="268" spans="2:3" ht="15.75">
      <c r="B268" s="183" t="s">
        <v>2960</v>
      </c>
      <c r="C268" s="128" t="s">
        <v>2873</v>
      </c>
    </row>
    <row r="269" spans="2:3">
      <c r="B269" s="241" t="s">
        <v>119</v>
      </c>
      <c r="C269" s="241" t="s">
        <v>119</v>
      </c>
    </row>
    <row r="271" spans="2:3" ht="15.75">
      <c r="B271" s="183" t="s">
        <v>2961</v>
      </c>
      <c r="C271" s="128" t="s">
        <v>2873</v>
      </c>
    </row>
    <row r="272" spans="2:3">
      <c r="B272" s="241" t="s">
        <v>119</v>
      </c>
      <c r="C272" s="241" t="s">
        <v>119</v>
      </c>
    </row>
    <row r="274" spans="2:3" ht="15.75">
      <c r="B274" s="186" t="s">
        <v>2887</v>
      </c>
      <c r="C274" s="241" t="s">
        <v>119</v>
      </c>
    </row>
  </sheetData>
  <mergeCells count="3">
    <mergeCell ref="B1:E1"/>
    <mergeCell ref="C3:C7"/>
    <mergeCell ref="D3:D7"/>
  </mergeCells>
  <conditionalFormatting sqref="B175:B185 C171:C185 B194:B204 B212:B222 B157:B167 C153:C167">
    <cfRule type="expression" dxfId="3098" priority="2079">
      <formula>#REF!="Total"</formula>
    </cfRule>
  </conditionalFormatting>
  <conditionalFormatting sqref="C171:C185 C153:C167">
    <cfRule type="expression" dxfId="3097" priority="2093" stopIfTrue="1">
      <formula>#REF!="Total"</formula>
    </cfRule>
  </conditionalFormatting>
  <conditionalFormatting sqref="C171:C182 C184:C185 C153:C164 C166:C167">
    <cfRule type="expression" dxfId="3096" priority="1985">
      <formula>$A152="Total"</formula>
    </cfRule>
  </conditionalFormatting>
  <conditionalFormatting sqref="C171:C183 C185 C153:C165 C167">
    <cfRule type="expression" dxfId="3095" priority="1984">
      <formula>$A151="Total"</formula>
    </cfRule>
  </conditionalFormatting>
  <conditionalFormatting sqref="C171:C184 C153:C166">
    <cfRule type="expression" dxfId="3094" priority="1983">
      <formula>$A150="Total"</formula>
    </cfRule>
  </conditionalFormatting>
  <conditionalFormatting sqref="C171:C185 C153:C167">
    <cfRule type="expression" dxfId="3093" priority="1982">
      <formula>$A149="Total"</formula>
    </cfRule>
  </conditionalFormatting>
  <conditionalFormatting sqref="C171:C185 C153:C167">
    <cfRule type="expression" dxfId="3092" priority="1981">
      <formula>$A153="Total"</formula>
    </cfRule>
  </conditionalFormatting>
  <conditionalFormatting sqref="C171:C179 C183:C185 C153:C161 C165:C167">
    <cfRule type="expression" dxfId="3091" priority="1980" stopIfTrue="1">
      <formula>$C154="Total"</formula>
    </cfRule>
  </conditionalFormatting>
  <conditionalFormatting sqref="C172:C185 C154:C167">
    <cfRule type="expression" dxfId="3090" priority="1979">
      <formula>$A148="Total"</formula>
    </cfRule>
  </conditionalFormatting>
  <conditionalFormatting sqref="C181:C185 C163:C167">
    <cfRule type="expression" dxfId="3089" priority="1978">
      <formula>$A127="Total"</formula>
    </cfRule>
  </conditionalFormatting>
  <conditionalFormatting sqref="C179:C185 C161:C167">
    <cfRule type="expression" dxfId="3088" priority="1977">
      <formula>$A127="Total"</formula>
    </cfRule>
  </conditionalFormatting>
  <conditionalFormatting sqref="C171 C173:C185 C153 C155:C167">
    <cfRule type="expression" dxfId="3087" priority="1975">
      <formula>$A146="Total"</formula>
    </cfRule>
  </conditionalFormatting>
  <conditionalFormatting sqref="C176 C178:C180 C158 C160:C162">
    <cfRule type="expression" dxfId="3086" priority="1974">
      <formula>$A146="Total"</formula>
    </cfRule>
  </conditionalFormatting>
  <conditionalFormatting sqref="C172 C174:C180 C183:C185 C154 C156:C162 C165:C167">
    <cfRule type="expression" dxfId="3085" priority="1973">
      <formula>$A146="Total"</formula>
    </cfRule>
  </conditionalFormatting>
  <conditionalFormatting sqref="C172:C173 C181:C182 C154:C155 C163:C164">
    <cfRule type="expression" dxfId="3084" priority="1972">
      <formula>$A145="Total"</formula>
    </cfRule>
  </conditionalFormatting>
  <conditionalFormatting sqref="C177:C180 C183:C185 C159:C162 C165:C167">
    <cfRule type="expression" dxfId="3083" priority="1971">
      <formula>$A148="Total"</formula>
    </cfRule>
  </conditionalFormatting>
  <conditionalFormatting sqref="C171:C180 C153:C162">
    <cfRule type="expression" dxfId="3082" priority="1969">
      <formula>$A109="Total"</formula>
    </cfRule>
  </conditionalFormatting>
  <conditionalFormatting sqref="C183:C185 C165:C167">
    <cfRule type="expression" dxfId="3081" priority="1967">
      <formula>$A178="Total"</formula>
    </cfRule>
  </conditionalFormatting>
  <conditionalFormatting sqref="C181:C182 C163:C164">
    <cfRule type="expression" dxfId="3080" priority="1965">
      <formula>$A117="Total"</formula>
    </cfRule>
  </conditionalFormatting>
  <conditionalFormatting sqref="C171:C180 C183 C153:C162 C165">
    <cfRule type="expression" dxfId="3079" priority="1962">
      <formula>$A106="Total"</formula>
    </cfRule>
  </conditionalFormatting>
  <conditionalFormatting sqref="C173:C185 C155:C167">
    <cfRule type="expression" dxfId="3078" priority="1961">
      <formula>$A127="Total"</formula>
    </cfRule>
  </conditionalFormatting>
  <conditionalFormatting sqref="C177:C178 C173:C174 C159:C160 C155:C156">
    <cfRule type="expression" dxfId="3077" priority="1960">
      <formula>$A113="Total"</formula>
    </cfRule>
  </conditionalFormatting>
  <conditionalFormatting sqref="C184:C185 C166:C167">
    <cfRule type="expression" dxfId="3076" priority="1959">
      <formula>$A127="Total"</formula>
    </cfRule>
  </conditionalFormatting>
  <conditionalFormatting sqref="C176:C177 C158:C159">
    <cfRule type="expression" dxfId="3075" priority="1958">
      <formula>$A113="Total"</formula>
    </cfRule>
  </conditionalFormatting>
  <conditionalFormatting sqref="C171:C172">
    <cfRule type="expression" dxfId="3074" priority="1955">
      <formula>$A135="Total"</formula>
    </cfRule>
  </conditionalFormatting>
  <conditionalFormatting sqref="C171:C185 C153:C167">
    <cfRule type="expression" dxfId="3073" priority="1954">
      <formula>$A131="Total"</formula>
    </cfRule>
  </conditionalFormatting>
  <conditionalFormatting sqref="C179:C185 C161:C167">
    <cfRule type="expression" dxfId="3072" priority="1953">
      <formula>$A130="Total"</formula>
    </cfRule>
  </conditionalFormatting>
  <conditionalFormatting sqref="C181:C182">
    <cfRule type="expression" dxfId="3071" priority="1951">
      <formula>$A160="Total"</formula>
    </cfRule>
  </conditionalFormatting>
  <conditionalFormatting sqref="C177 C159">
    <cfRule type="expression" dxfId="3070" priority="1950">
      <formula>$A118="Total"</formula>
    </cfRule>
  </conditionalFormatting>
  <conditionalFormatting sqref="C175:C185 C157:C167">
    <cfRule type="expression" dxfId="3069" priority="1949">
      <formula>$A130="Total"</formula>
    </cfRule>
  </conditionalFormatting>
  <conditionalFormatting sqref="C171:C174 C183:C184 C153:C156 C165:C166">
    <cfRule type="expression" dxfId="3068" priority="1948">
      <formula>$A178="Total"</formula>
    </cfRule>
  </conditionalFormatting>
  <conditionalFormatting sqref="C171:C175 C183:C185 C178:C180 C153:C157 C165:C167 C160:C162">
    <cfRule type="expression" dxfId="3067" priority="1947" stopIfTrue="1">
      <formula>$C158="Total"</formula>
    </cfRule>
  </conditionalFormatting>
  <conditionalFormatting sqref="C178:C185 C160:C167">
    <cfRule type="expression" dxfId="3066" priority="1944">
      <formula>$A127="Total"</formula>
    </cfRule>
  </conditionalFormatting>
  <conditionalFormatting sqref="C181:C182 C163:C164">
    <cfRule type="expression" dxfId="3065" priority="1943" stopIfTrue="1">
      <formula>$C165="Total"</formula>
    </cfRule>
  </conditionalFormatting>
  <conditionalFormatting sqref="C181:C185 C163:C167">
    <cfRule type="expression" dxfId="3064" priority="1942">
      <formula>$A79="Total"</formula>
    </cfRule>
  </conditionalFormatting>
  <conditionalFormatting sqref="C181:C182 C163:C164">
    <cfRule type="expression" dxfId="3063" priority="1935">
      <formula>$A75="Total"</formula>
    </cfRule>
  </conditionalFormatting>
  <conditionalFormatting sqref="C171:C173 C183">
    <cfRule type="expression" dxfId="3062" priority="1932" stopIfTrue="1">
      <formula>$C197="Total"</formula>
    </cfRule>
  </conditionalFormatting>
  <conditionalFormatting sqref="C173:C185 C155:C167">
    <cfRule type="expression" dxfId="3061" priority="1931">
      <formula>$A69="Total"</formula>
    </cfRule>
  </conditionalFormatting>
  <conditionalFormatting sqref="C183:C185 C165:C167">
    <cfRule type="expression" dxfId="3060" priority="1928">
      <formula>$A78="Total"</formula>
    </cfRule>
  </conditionalFormatting>
  <conditionalFormatting sqref="C178 C160">
    <cfRule type="expression" dxfId="3059" priority="1927" stopIfTrue="1">
      <formula>$C184="Total"</formula>
    </cfRule>
  </conditionalFormatting>
  <conditionalFormatting sqref="C179 C161">
    <cfRule type="expression" dxfId="3058" priority="1925">
      <formula>$A184="Total"</formula>
    </cfRule>
  </conditionalFormatting>
  <conditionalFormatting sqref="C174:C180">
    <cfRule type="expression" dxfId="3057" priority="1918">
      <formula>$A87="Total"</formula>
    </cfRule>
  </conditionalFormatting>
  <conditionalFormatting sqref="C181:C182">
    <cfRule type="expression" dxfId="3056" priority="1915">
      <formula>$A240="Total"</formula>
    </cfRule>
  </conditionalFormatting>
  <conditionalFormatting sqref="C171:C185 C153:C167">
    <cfRule type="expression" dxfId="3055" priority="1929" stopIfTrue="1">
      <formula>#REF!="Total"</formula>
    </cfRule>
  </conditionalFormatting>
  <conditionalFormatting sqref="C171:C185 C153:C167">
    <cfRule type="expression" dxfId="3054" priority="1930" stopIfTrue="1">
      <formula>#REF!="Total"</formula>
    </cfRule>
  </conditionalFormatting>
  <conditionalFormatting sqref="C183:C185 C165:C167">
    <cfRule type="expression" dxfId="3053" priority="1908">
      <formula>$A104="Total"</formula>
    </cfRule>
  </conditionalFormatting>
  <conditionalFormatting sqref="C183:C185 C165:C167">
    <cfRule type="expression" dxfId="3052" priority="1907">
      <formula>$A100="Total"</formula>
    </cfRule>
  </conditionalFormatting>
  <conditionalFormatting sqref="B179 C175">
    <cfRule type="expression" dxfId="3051" priority="1830">
      <formula>#REF!="Total"</formula>
    </cfRule>
  </conditionalFormatting>
  <conditionalFormatting sqref="C185">
    <cfRule type="expression" dxfId="3050" priority="1831">
      <formula>#REF!="Total"</formula>
    </cfRule>
  </conditionalFormatting>
  <conditionalFormatting sqref="B177 C173">
    <cfRule type="expression" dxfId="3049" priority="1800">
      <formula>#REF!="Total"</formula>
    </cfRule>
  </conditionalFormatting>
  <conditionalFormatting sqref="C174">
    <cfRule type="expression" dxfId="3048" priority="1834">
      <formula>#REF!="Total"</formula>
    </cfRule>
  </conditionalFormatting>
  <conditionalFormatting sqref="B180 C176">
    <cfRule type="expression" dxfId="3047" priority="1840">
      <formula>#REF!="Total"</formula>
    </cfRule>
  </conditionalFormatting>
  <conditionalFormatting sqref="B179:B180">
    <cfRule type="expression" dxfId="3046" priority="1792">
      <formula>#REF!="Total"</formula>
    </cfRule>
  </conditionalFormatting>
  <conditionalFormatting sqref="B180 C176">
    <cfRule type="expression" dxfId="3045" priority="1875">
      <formula>#REF!="Total"</formula>
    </cfRule>
  </conditionalFormatting>
  <conditionalFormatting sqref="B180 C176">
    <cfRule type="expression" dxfId="3044" priority="1876">
      <formula>#REF!="Total"</formula>
    </cfRule>
  </conditionalFormatting>
  <conditionalFormatting sqref="C181:C185">
    <cfRule type="expression" dxfId="3043" priority="1877">
      <formula>#REF!="Total"</formula>
    </cfRule>
  </conditionalFormatting>
  <conditionalFormatting sqref="B176:B177 C172:C173">
    <cfRule type="expression" dxfId="3042" priority="1883">
      <formula>#REF!="Total"</formula>
    </cfRule>
  </conditionalFormatting>
  <conditionalFormatting sqref="B176:B178 B180">
    <cfRule type="expression" dxfId="3041" priority="1790">
      <formula>#REF!="Total"</formula>
    </cfRule>
  </conditionalFormatting>
  <conditionalFormatting sqref="C185">
    <cfRule type="expression" dxfId="3040" priority="1789">
      <formula>#REF!="Total"</formula>
    </cfRule>
  </conditionalFormatting>
  <conditionalFormatting sqref="B181:B185 B178:B179">
    <cfRule type="expression" dxfId="3039" priority="1886">
      <formula>#REF!="Total"</formula>
    </cfRule>
  </conditionalFormatting>
  <conditionalFormatting sqref="B179">
    <cfRule type="expression" dxfId="3038" priority="1787">
      <formula>#REF!="Total"</formula>
    </cfRule>
  </conditionalFormatting>
  <conditionalFormatting sqref="B176:B178 C172:C174">
    <cfRule type="expression" dxfId="3037" priority="1890">
      <formula>#REF!="Total"</formula>
    </cfRule>
  </conditionalFormatting>
  <conditionalFormatting sqref="B177 C173">
    <cfRule type="expression" dxfId="3036" priority="1784">
      <formula>#REF!="Total"</formula>
    </cfRule>
  </conditionalFormatting>
  <conditionalFormatting sqref="B179">
    <cfRule type="expression" dxfId="3035" priority="1893">
      <formula>#REF!="Total"</formula>
    </cfRule>
  </conditionalFormatting>
  <conditionalFormatting sqref="C175">
    <cfRule type="expression" dxfId="3034" priority="1894" stopIfTrue="1">
      <formula>#REF!="Total"</formula>
    </cfRule>
  </conditionalFormatting>
  <conditionalFormatting sqref="B178 C174">
    <cfRule type="expression" dxfId="3033" priority="1899">
      <formula>#REF!="Total"</formula>
    </cfRule>
  </conditionalFormatting>
  <conditionalFormatting sqref="B177:B178">
    <cfRule type="expression" dxfId="3032" priority="1780">
      <formula>#REF!="Total"</formula>
    </cfRule>
  </conditionalFormatting>
  <conditionalFormatting sqref="B178 C174">
    <cfRule type="expression" dxfId="3031" priority="1900">
      <formula>#REF!="Total"</formula>
    </cfRule>
  </conditionalFormatting>
  <conditionalFormatting sqref="B177 C173">
    <cfRule type="expression" dxfId="3030" priority="1902">
      <formula>#REF!="Total"</formula>
    </cfRule>
  </conditionalFormatting>
  <conditionalFormatting sqref="B180 C176:C177">
    <cfRule type="expression" dxfId="3029" priority="1649">
      <formula>#REF!="Total"</formula>
    </cfRule>
  </conditionalFormatting>
  <conditionalFormatting sqref="B181:B185">
    <cfRule type="expression" dxfId="3028" priority="1650">
      <formula>#REF!="Total"</formula>
    </cfRule>
  </conditionalFormatting>
  <conditionalFormatting sqref="B178:B179 C174:C175">
    <cfRule type="expression" dxfId="3027" priority="1664">
      <formula>#REF!="Total"</formula>
    </cfRule>
  </conditionalFormatting>
  <conditionalFormatting sqref="B176:B179 C172:C175">
    <cfRule type="expression" dxfId="3026" priority="1665">
      <formula>#REF!="Total"</formula>
    </cfRule>
  </conditionalFormatting>
  <conditionalFormatting sqref="C183:C184">
    <cfRule type="expression" dxfId="3025" priority="1779">
      <formula>#REF!="Total"</formula>
    </cfRule>
  </conditionalFormatting>
  <conditionalFormatting sqref="C184:C185">
    <cfRule type="expression" dxfId="3024" priority="1778">
      <formula>#REF!="Total"</formula>
    </cfRule>
  </conditionalFormatting>
  <conditionalFormatting sqref="B181:B185">
    <cfRule type="expression" dxfId="3023" priority="1773">
      <formula>#REF!="Total"</formula>
    </cfRule>
  </conditionalFormatting>
  <conditionalFormatting sqref="B179 C175">
    <cfRule type="expression" dxfId="3022" priority="1772">
      <formula>#REF!="Total"</formula>
    </cfRule>
  </conditionalFormatting>
  <conditionalFormatting sqref="B180 C176">
    <cfRule type="expression" dxfId="3021" priority="1770">
      <formula>#REF!="Total"</formula>
    </cfRule>
  </conditionalFormatting>
  <conditionalFormatting sqref="B177">
    <cfRule type="expression" dxfId="3020" priority="1731">
      <formula>#REF!="Total"</formula>
    </cfRule>
  </conditionalFormatting>
  <conditionalFormatting sqref="B178">
    <cfRule type="expression" dxfId="3019" priority="1745">
      <formula>#REF!="Total"</formula>
    </cfRule>
  </conditionalFormatting>
  <conditionalFormatting sqref="B177:B179 C173:C175">
    <cfRule type="expression" dxfId="3018" priority="1757">
      <formula>#REF!="Total"</formula>
    </cfRule>
  </conditionalFormatting>
  <conditionalFormatting sqref="C184">
    <cfRule type="expression" dxfId="3017" priority="1781">
      <formula>#REF!="Total"</formula>
    </cfRule>
  </conditionalFormatting>
  <conditionalFormatting sqref="C185">
    <cfRule type="expression" dxfId="3016" priority="1761">
      <formula>#REF!="Total"</formula>
    </cfRule>
  </conditionalFormatting>
  <conditionalFormatting sqref="B183:B185 C179:C180">
    <cfRule type="expression" dxfId="3015" priority="1759">
      <formula>#REF!="Total"</formula>
    </cfRule>
  </conditionalFormatting>
  <conditionalFormatting sqref="B179 C175">
    <cfRule type="expression" dxfId="3014" priority="1771">
      <formula>#REF!="Total"</formula>
    </cfRule>
  </conditionalFormatting>
  <conditionalFormatting sqref="B176 C172">
    <cfRule type="expression" dxfId="3013" priority="1774">
      <formula>#REF!="Total"</formula>
    </cfRule>
  </conditionalFormatting>
  <conditionalFormatting sqref="B179:B180 C175:C176">
    <cfRule type="expression" dxfId="3012" priority="1795">
      <formula>#REF!="Total"</formula>
    </cfRule>
  </conditionalFormatting>
  <conditionalFormatting sqref="B177:B178 C173:C174">
    <cfRule type="expression" dxfId="3011" priority="1794">
      <formula>#REF!="Total"</formula>
    </cfRule>
  </conditionalFormatting>
  <conditionalFormatting sqref="B178:B179 C174:C175">
    <cfRule type="expression" dxfId="3010" priority="1796">
      <formula>#REF!="Total"</formula>
    </cfRule>
  </conditionalFormatting>
  <conditionalFormatting sqref="B180 C176">
    <cfRule type="expression" dxfId="3009" priority="1813">
      <formula>#REF!="Total"</formula>
    </cfRule>
  </conditionalFormatting>
  <conditionalFormatting sqref="B178:B179 C174:C175">
    <cfRule type="expression" dxfId="3008" priority="1754">
      <formula>#REF!="Total"</formula>
    </cfRule>
  </conditionalFormatting>
  <conditionalFormatting sqref="C181:C183">
    <cfRule type="expression" dxfId="3007" priority="1751">
      <formula>#REF!="Total"</formula>
    </cfRule>
  </conditionalFormatting>
  <conditionalFormatting sqref="B179 C175">
    <cfRule type="expression" dxfId="3006" priority="1758">
      <formula>#REF!="Total"</formula>
    </cfRule>
  </conditionalFormatting>
  <conditionalFormatting sqref="B180 C176">
    <cfRule type="expression" dxfId="3005" priority="1762">
      <formula>#REF!="Total"</formula>
    </cfRule>
  </conditionalFormatting>
  <conditionalFormatting sqref="B179 C175">
    <cfRule type="expression" dxfId="3004" priority="1764">
      <formula>#REF!="Total"</formula>
    </cfRule>
  </conditionalFormatting>
  <conditionalFormatting sqref="B184:B185 C180">
    <cfRule type="expression" dxfId="3003" priority="1822">
      <formula>#REF!="Total"</formula>
    </cfRule>
  </conditionalFormatting>
  <conditionalFormatting sqref="C181:C182">
    <cfRule type="expression" dxfId="3002" priority="1826">
      <formula>#REF!="Total"</formula>
    </cfRule>
  </conditionalFormatting>
  <conditionalFormatting sqref="B183">
    <cfRule type="expression" dxfId="3001" priority="1743">
      <formula>#REF!="Total"</formula>
    </cfRule>
  </conditionalFormatting>
  <conditionalFormatting sqref="C177">
    <cfRule type="expression" dxfId="3000" priority="1786">
      <formula>#REF!="Total"</formula>
    </cfRule>
  </conditionalFormatting>
  <conditionalFormatting sqref="C177:C178">
    <cfRule type="expression" dxfId="2999" priority="1749">
      <formula>#REF!="Total"</formula>
    </cfRule>
  </conditionalFormatting>
  <conditionalFormatting sqref="B181:B185">
    <cfRule type="expression" dxfId="2998" priority="1742">
      <formula>#REF!="Total"</formula>
    </cfRule>
  </conditionalFormatting>
  <conditionalFormatting sqref="C177:C178">
    <cfRule type="expression" dxfId="2997" priority="1735">
      <formula>#REF!="Total"</formula>
    </cfRule>
  </conditionalFormatting>
  <conditionalFormatting sqref="B176 C172">
    <cfRule type="expression" dxfId="2996" priority="1733">
      <formula>#REF!="Total"</formula>
    </cfRule>
  </conditionalFormatting>
  <conditionalFormatting sqref="C172">
    <cfRule type="expression" dxfId="2995" priority="1732">
      <formula>#REF!="Total"</formula>
    </cfRule>
  </conditionalFormatting>
  <conditionalFormatting sqref="C185">
    <cfRule type="expression" dxfId="2994" priority="1804" stopIfTrue="1">
      <formula>#REF!="Total"</formula>
    </cfRule>
  </conditionalFormatting>
  <conditionalFormatting sqref="C176:C177">
    <cfRule type="expression" dxfId="2993" priority="1809" stopIfTrue="1">
      <formula>#REF!="Total"</formula>
    </cfRule>
  </conditionalFormatting>
  <conditionalFormatting sqref="C179:C180">
    <cfRule type="expression" dxfId="2992" priority="1810" stopIfTrue="1">
      <formula>#REF!="Total"</formula>
    </cfRule>
  </conditionalFormatting>
  <conditionalFormatting sqref="C181:C185 C163:C167">
    <cfRule type="expression" dxfId="2991" priority="1724">
      <formula>$A158="Total"</formula>
    </cfRule>
  </conditionalFormatting>
  <conditionalFormatting sqref="C177:C180">
    <cfRule type="expression" dxfId="2990" priority="1720">
      <formula>#REF!="Total"</formula>
    </cfRule>
  </conditionalFormatting>
  <conditionalFormatting sqref="C174">
    <cfRule type="expression" dxfId="2989" priority="1719">
      <formula>$A135="Total"</formula>
    </cfRule>
  </conditionalFormatting>
  <conditionalFormatting sqref="C178:C180">
    <cfRule type="expression" dxfId="2988" priority="1718">
      <formula>$A129="Total"</formula>
    </cfRule>
  </conditionalFormatting>
  <conditionalFormatting sqref="C181:C185 C163:C167">
    <cfRule type="expression" dxfId="2987" priority="1714">
      <formula>$A153="Total"</formula>
    </cfRule>
  </conditionalFormatting>
  <conditionalFormatting sqref="C174:C185 C156:C167">
    <cfRule type="expression" dxfId="2986" priority="1712">
      <formula>$A130="Total"</formula>
    </cfRule>
  </conditionalFormatting>
  <conditionalFormatting sqref="C173 C155">
    <cfRule type="expression" dxfId="2985" priority="1710">
      <formula>$A117="Total"</formula>
    </cfRule>
  </conditionalFormatting>
  <conditionalFormatting sqref="C175">
    <cfRule type="expression" dxfId="2984" priority="1707">
      <formula>$A129="Total"</formula>
    </cfRule>
  </conditionalFormatting>
  <conditionalFormatting sqref="C175:C177">
    <cfRule type="expression" dxfId="2983" priority="1705">
      <formula>$A127="Total"</formula>
    </cfRule>
  </conditionalFormatting>
  <conditionalFormatting sqref="C178:C180">
    <cfRule type="expression" dxfId="2982" priority="1704">
      <formula>$A131="Total"</formula>
    </cfRule>
  </conditionalFormatting>
  <conditionalFormatting sqref="C177:C185 C159:C167">
    <cfRule type="expression" dxfId="2981" priority="1703">
      <formula>$A134="Total"</formula>
    </cfRule>
  </conditionalFormatting>
  <conditionalFormatting sqref="C173 C183:C185 C155 C165:C167">
    <cfRule type="expression" dxfId="2980" priority="1700">
      <formula>$A118="Total"</formula>
    </cfRule>
  </conditionalFormatting>
  <conditionalFormatting sqref="C181:C185 C163:C167">
    <cfRule type="expression" dxfId="2979" priority="1695">
      <formula>$A133="Total"</formula>
    </cfRule>
  </conditionalFormatting>
  <conditionalFormatting sqref="C181:C185">
    <cfRule type="expression" dxfId="2978" priority="1694">
      <formula>#REF!="Total"</formula>
    </cfRule>
  </conditionalFormatting>
  <conditionalFormatting sqref="C172:C185 C154:C167">
    <cfRule type="expression" dxfId="2977" priority="1691">
      <formula>$A130="Total"</formula>
    </cfRule>
  </conditionalFormatting>
  <conditionalFormatting sqref="C184:C185">
    <cfRule type="expression" dxfId="2976" priority="1686" stopIfTrue="1">
      <formula>$C186="Total"</formula>
    </cfRule>
  </conditionalFormatting>
  <conditionalFormatting sqref="C181:C182 C163:C164">
    <cfRule type="expression" dxfId="2975" priority="1685">
      <formula>$A80="Total"</formula>
    </cfRule>
  </conditionalFormatting>
  <conditionalFormatting sqref="C171:C185 C153:C167">
    <cfRule type="expression" dxfId="2974" priority="1679">
      <formula>$A130="Total"</formula>
    </cfRule>
  </conditionalFormatting>
  <conditionalFormatting sqref="C176:C180">
    <cfRule type="expression" dxfId="2973" priority="1678">
      <formula>$A88="Total"</formula>
    </cfRule>
  </conditionalFormatting>
  <conditionalFormatting sqref="C171:C185 C153:C167">
    <cfRule type="expression" dxfId="2972" priority="1674">
      <formula>$A68="Total"</formula>
    </cfRule>
  </conditionalFormatting>
  <conditionalFormatting sqref="C181:C182 C163:C164">
    <cfRule type="expression" dxfId="2971" priority="1670" stopIfTrue="1">
      <formula>$C186="Total"</formula>
    </cfRule>
  </conditionalFormatting>
  <conditionalFormatting sqref="C177:C180">
    <cfRule type="expression" dxfId="2970" priority="1669">
      <formula>$A189="Total"</formula>
    </cfRule>
  </conditionalFormatting>
  <conditionalFormatting sqref="C181:C182 C163:C164">
    <cfRule type="expression" dxfId="2969" priority="1668">
      <formula>$A185="Total"</formula>
    </cfRule>
  </conditionalFormatting>
  <conditionalFormatting sqref="C183:C185">
    <cfRule type="expression" dxfId="2968" priority="1667">
      <formula>$A204="Total"</formula>
    </cfRule>
  </conditionalFormatting>
  <conditionalFormatting sqref="C178:C180">
    <cfRule type="expression" dxfId="2967" priority="1666">
      <formula>$A88="Total"</formula>
    </cfRule>
  </conditionalFormatting>
  <conditionalFormatting sqref="C185">
    <cfRule type="expression" dxfId="2966" priority="1730" stopIfTrue="1">
      <formula>#REF!="Total"</formula>
    </cfRule>
  </conditionalFormatting>
  <conditionalFormatting sqref="C171:C180">
    <cfRule type="expression" dxfId="2965" priority="1653">
      <formula>$A110="Total"</formula>
    </cfRule>
  </conditionalFormatting>
  <conditionalFormatting sqref="C171:C180">
    <cfRule type="expression" dxfId="2964" priority="1652">
      <formula>$A106="Total"</formula>
    </cfRule>
  </conditionalFormatting>
  <conditionalFormatting sqref="C171:C173">
    <cfRule type="expression" dxfId="2963" priority="1746">
      <formula>#REF!="Total"</formula>
    </cfRule>
  </conditionalFormatting>
  <conditionalFormatting sqref="C185">
    <cfRule type="expression" dxfId="2962" priority="1747" stopIfTrue="1">
      <formula>#REF!="Total"</formula>
    </cfRule>
  </conditionalFormatting>
  <conditionalFormatting sqref="C184">
    <cfRule type="expression" dxfId="2961" priority="1765" stopIfTrue="1">
      <formula>#REF!="Total"</formula>
    </cfRule>
  </conditionalFormatting>
  <conditionalFormatting sqref="C174">
    <cfRule type="expression" dxfId="2960" priority="1802">
      <formula>#REF!="Total"</formula>
    </cfRule>
  </conditionalFormatting>
  <conditionalFormatting sqref="C184 C175:C182 C166 C157:C164">
    <cfRule type="expression" dxfId="2959" priority="2162">
      <formula>$A214="Total"</formula>
    </cfRule>
  </conditionalFormatting>
  <conditionalFormatting sqref="C180 C183">
    <cfRule type="expression" dxfId="2958" priority="2164">
      <formula>#REF!="Total"</formula>
    </cfRule>
  </conditionalFormatting>
  <conditionalFormatting sqref="C185">
    <cfRule type="expression" dxfId="2957" priority="2165">
      <formula>#REF!="Total"</formula>
    </cfRule>
  </conditionalFormatting>
  <conditionalFormatting sqref="C171:C179 C153:C161">
    <cfRule type="expression" dxfId="2956" priority="2178">
      <formula>$A110="Total"</formula>
    </cfRule>
  </conditionalFormatting>
  <conditionalFormatting sqref="C175 C157">
    <cfRule type="expression" dxfId="2955" priority="2187">
      <formula>$A117="Total"</formula>
    </cfRule>
  </conditionalFormatting>
  <conditionalFormatting sqref="C171 C153">
    <cfRule type="expression" dxfId="2954" priority="2202">
      <formula>#REF!="Total"</formula>
    </cfRule>
  </conditionalFormatting>
  <conditionalFormatting sqref="C176:C182">
    <cfRule type="expression" dxfId="2953" priority="2224">
      <formula>#REF!="Total"</formula>
    </cfRule>
  </conditionalFormatting>
  <conditionalFormatting sqref="C176:C180">
    <cfRule type="expression" dxfId="2952" priority="2230">
      <formula>#REF!="Total"</formula>
    </cfRule>
  </conditionalFormatting>
  <conditionalFormatting sqref="C171:C174">
    <cfRule type="expression" dxfId="2951" priority="2233">
      <formula>#REF!="Total"</formula>
    </cfRule>
  </conditionalFormatting>
  <conditionalFormatting sqref="C175:C179">
    <cfRule type="expression" dxfId="2950" priority="2235">
      <formula>#REF!="Total"</formula>
    </cfRule>
  </conditionalFormatting>
  <conditionalFormatting sqref="C180:C185 C162:C167">
    <cfRule type="expression" dxfId="2949" priority="2236">
      <formula>$A130="Total"</formula>
    </cfRule>
  </conditionalFormatting>
  <conditionalFormatting sqref="C171:C173">
    <cfRule type="expression" dxfId="2948" priority="2239">
      <formula>#REF!="Total"</formula>
    </cfRule>
  </conditionalFormatting>
  <conditionalFormatting sqref="C171:C176">
    <cfRule type="expression" dxfId="2947" priority="2241">
      <formula>#REF!="Total"</formula>
    </cfRule>
  </conditionalFormatting>
  <conditionalFormatting sqref="C171:C175">
    <cfRule type="expression" dxfId="2946" priority="2245">
      <formula>#REF!="Total"</formula>
    </cfRule>
  </conditionalFormatting>
  <conditionalFormatting sqref="C174:C178">
    <cfRule type="expression" dxfId="2945" priority="2247">
      <formula>#REF!="Total"</formula>
    </cfRule>
  </conditionalFormatting>
  <conditionalFormatting sqref="C171">
    <cfRule type="expression" dxfId="2944" priority="2249">
      <formula>#REF!="Total"</formula>
    </cfRule>
  </conditionalFormatting>
  <conditionalFormatting sqref="C172:C174">
    <cfRule type="expression" dxfId="2943" priority="940">
      <formula>$A127="Total"</formula>
    </cfRule>
  </conditionalFormatting>
  <conditionalFormatting sqref="C174:C179 C156:C161">
    <cfRule type="expression" dxfId="2942" priority="929">
      <formula>$A214="Total"</formula>
    </cfRule>
  </conditionalFormatting>
  <conditionalFormatting sqref="C180:C185 C162:C167">
    <cfRule type="expression" dxfId="2941" priority="899">
      <formula>$A127="Total"</formula>
    </cfRule>
  </conditionalFormatting>
  <conditionalFormatting sqref="C181:C182 C163:C164">
    <cfRule type="expression" dxfId="2940" priority="2626">
      <formula>#REF!="Total"</formula>
    </cfRule>
  </conditionalFormatting>
  <conditionalFormatting sqref="C183 C165">
    <cfRule type="expression" dxfId="2939" priority="2631">
      <formula>#REF!="Total"</formula>
    </cfRule>
  </conditionalFormatting>
  <conditionalFormatting sqref="C184 C166">
    <cfRule type="expression" dxfId="2938" priority="2636">
      <formula>#REF!="Total"</formula>
    </cfRule>
  </conditionalFormatting>
  <conditionalFormatting sqref="C180 C162">
    <cfRule type="expression" dxfId="2937" priority="2642" stopIfTrue="1">
      <formula>#REF!="Total"</formula>
    </cfRule>
  </conditionalFormatting>
  <conditionalFormatting sqref="C177 C159">
    <cfRule type="expression" dxfId="2936" priority="2682" stopIfTrue="1">
      <formula>$C163="Total"</formula>
    </cfRule>
  </conditionalFormatting>
  <conditionalFormatting sqref="C176 C158">
    <cfRule type="expression" dxfId="2935" priority="2683" stopIfTrue="1">
      <formula>#REF!="Total"</formula>
    </cfRule>
  </conditionalFormatting>
  <conditionalFormatting sqref="C185 C167">
    <cfRule type="expression" dxfId="2934" priority="2737">
      <formula>#REF!="Total"</formula>
    </cfRule>
  </conditionalFormatting>
  <conditionalFormatting sqref="C181:C182 C163:C164">
    <cfRule type="expression" dxfId="2933" priority="3236">
      <formula>$A103="Total"</formula>
    </cfRule>
  </conditionalFormatting>
  <conditionalFormatting sqref="C181:C182 C163:C164">
    <cfRule type="expression" dxfId="2932" priority="3238">
      <formula>$A99="Total"</formula>
    </cfRule>
  </conditionalFormatting>
  <conditionalFormatting sqref="C176:C180">
    <cfRule type="expression" dxfId="2931" priority="3246">
      <formula>$A201="Total"</formula>
    </cfRule>
  </conditionalFormatting>
  <conditionalFormatting sqref="C175 C157">
    <cfRule type="expression" dxfId="2930" priority="3247">
      <formula>#REF!="Total"</formula>
    </cfRule>
  </conditionalFormatting>
  <conditionalFormatting sqref="C175:C180">
    <cfRule type="expression" dxfId="2929" priority="3250" stopIfTrue="1">
      <formula>$C201="Total"</formula>
    </cfRule>
  </conditionalFormatting>
  <conditionalFormatting sqref="C174 C156">
    <cfRule type="expression" dxfId="2928" priority="3251" stopIfTrue="1">
      <formula>#REF!="Total"</formula>
    </cfRule>
  </conditionalFormatting>
  <conditionalFormatting sqref="C183:C184">
    <cfRule type="expression" dxfId="2927" priority="3449">
      <formula>$A239="Total"</formula>
    </cfRule>
  </conditionalFormatting>
  <conditionalFormatting sqref="C181:C182 C163:C164">
    <cfRule type="expression" dxfId="2926" priority="3509">
      <formula>$A177="Total"</formula>
    </cfRule>
  </conditionalFormatting>
  <conditionalFormatting sqref="C174:C185 C156:C167">
    <cfRule type="expression" dxfId="2925" priority="3518">
      <formula>$A127="Total"</formula>
    </cfRule>
  </conditionalFormatting>
  <conditionalFormatting sqref="C181:C182 C163:C164">
    <cfRule type="expression" dxfId="2924" priority="3537" stopIfTrue="1">
      <formula>$C169="Total"</formula>
    </cfRule>
  </conditionalFormatting>
  <conditionalFormatting sqref="C183:C185 C165:C167">
    <cfRule type="expression" dxfId="2923" priority="3548">
      <formula>$A76="Total"</formula>
    </cfRule>
  </conditionalFormatting>
  <conditionalFormatting sqref="C177">
    <cfRule type="expression" dxfId="2922" priority="3563">
      <formula>$A164="Total"</formula>
    </cfRule>
  </conditionalFormatting>
  <conditionalFormatting sqref="C183:C184">
    <cfRule type="expression" dxfId="2921" priority="3609" stopIfTrue="1">
      <formula>$C205="Total"</formula>
    </cfRule>
  </conditionalFormatting>
  <conditionalFormatting sqref="C181:C182 C163:C164">
    <cfRule type="expression" dxfId="2920" priority="3649">
      <formula>$A189="Total"</formula>
    </cfRule>
  </conditionalFormatting>
  <conditionalFormatting sqref="C181:C182 C163:C164">
    <cfRule type="expression" dxfId="2919" priority="3651" stopIfTrue="1">
      <formula>$C190="Total"</formula>
    </cfRule>
  </conditionalFormatting>
  <conditionalFormatting sqref="B198">
    <cfRule type="expression" dxfId="2918" priority="408">
      <formula>#REF!="Total"</formula>
    </cfRule>
  </conditionalFormatting>
  <conditionalFormatting sqref="B196">
    <cfRule type="expression" dxfId="2917" priority="400">
      <formula>#REF!="Total"</formula>
    </cfRule>
  </conditionalFormatting>
  <conditionalFormatting sqref="B199">
    <cfRule type="expression" dxfId="2916" priority="411">
      <formula>#REF!="Total"</formula>
    </cfRule>
  </conditionalFormatting>
  <conditionalFormatting sqref="B198:B199">
    <cfRule type="expression" dxfId="2915" priority="396">
      <formula>#REF!="Total"</formula>
    </cfRule>
  </conditionalFormatting>
  <conditionalFormatting sqref="B199">
    <cfRule type="expression" dxfId="2914" priority="412">
      <formula>#REF!="Total"</formula>
    </cfRule>
  </conditionalFormatting>
  <conditionalFormatting sqref="B199">
    <cfRule type="expression" dxfId="2913" priority="413">
      <formula>#REF!="Total"</formula>
    </cfRule>
  </conditionalFormatting>
  <conditionalFormatting sqref="B195:B196">
    <cfRule type="expression" dxfId="2912" priority="415">
      <formula>#REF!="Total"</formula>
    </cfRule>
  </conditionalFormatting>
  <conditionalFormatting sqref="B195:B197 B199">
    <cfRule type="expression" dxfId="2911" priority="395">
      <formula>#REF!="Total"</formula>
    </cfRule>
  </conditionalFormatting>
  <conditionalFormatting sqref="B200:B204 B197:B198">
    <cfRule type="expression" dxfId="2910" priority="416">
      <formula>#REF!="Total"</formula>
    </cfRule>
  </conditionalFormatting>
  <conditionalFormatting sqref="B198">
    <cfRule type="expression" dxfId="2909" priority="393">
      <formula>#REF!="Total"</formula>
    </cfRule>
  </conditionalFormatting>
  <conditionalFormatting sqref="B195:B197">
    <cfRule type="expression" dxfId="2908" priority="417">
      <formula>#REF!="Total"</formula>
    </cfRule>
  </conditionalFormatting>
  <conditionalFormatting sqref="B196">
    <cfRule type="expression" dxfId="2907" priority="391">
      <formula>#REF!="Total"</formula>
    </cfRule>
  </conditionalFormatting>
  <conditionalFormatting sqref="B198">
    <cfRule type="expression" dxfId="2906" priority="418">
      <formula>#REF!="Total"</formula>
    </cfRule>
  </conditionalFormatting>
  <conditionalFormatting sqref="B197">
    <cfRule type="expression" dxfId="2905" priority="420">
      <formula>#REF!="Total"</formula>
    </cfRule>
  </conditionalFormatting>
  <conditionalFormatting sqref="B196:B197">
    <cfRule type="expression" dxfId="2904" priority="389">
      <formula>#REF!="Total"</formula>
    </cfRule>
  </conditionalFormatting>
  <conditionalFormatting sqref="B197">
    <cfRule type="expression" dxfId="2903" priority="421">
      <formula>#REF!="Total"</formula>
    </cfRule>
  </conditionalFormatting>
  <conditionalFormatting sqref="B196">
    <cfRule type="expression" dxfId="2902" priority="422">
      <formula>#REF!="Total"</formula>
    </cfRule>
  </conditionalFormatting>
  <conditionalFormatting sqref="B199">
    <cfRule type="expression" dxfId="2901" priority="331">
      <formula>#REF!="Total"</formula>
    </cfRule>
  </conditionalFormatting>
  <conditionalFormatting sqref="B200:B204">
    <cfRule type="expression" dxfId="2900" priority="332">
      <formula>#REF!="Total"</formula>
    </cfRule>
  </conditionalFormatting>
  <conditionalFormatting sqref="B197:B198">
    <cfRule type="expression" dxfId="2899" priority="335">
      <formula>#REF!="Total"</formula>
    </cfRule>
  </conditionalFormatting>
  <conditionalFormatting sqref="B195:B198">
    <cfRule type="expression" dxfId="2898" priority="336">
      <formula>#REF!="Total"</formula>
    </cfRule>
  </conditionalFormatting>
  <conditionalFormatting sqref="B200:B204">
    <cfRule type="expression" dxfId="2897" priority="385">
      <formula>#REF!="Total"</formula>
    </cfRule>
  </conditionalFormatting>
  <conditionalFormatting sqref="B198">
    <cfRule type="expression" dxfId="2896" priority="384">
      <formula>#REF!="Total"</formula>
    </cfRule>
  </conditionalFormatting>
  <conditionalFormatting sqref="B199">
    <cfRule type="expression" dxfId="2895" priority="382">
      <formula>#REF!="Total"</formula>
    </cfRule>
  </conditionalFormatting>
  <conditionalFormatting sqref="B196">
    <cfRule type="expression" dxfId="2894" priority="363">
      <formula>#REF!="Total"</formula>
    </cfRule>
  </conditionalFormatting>
  <conditionalFormatting sqref="B197">
    <cfRule type="expression" dxfId="2893" priority="369">
      <formula>#REF!="Total"</formula>
    </cfRule>
  </conditionalFormatting>
  <conditionalFormatting sqref="B196:B198">
    <cfRule type="expression" dxfId="2892" priority="375">
      <formula>#REF!="Total"</formula>
    </cfRule>
  </conditionalFormatting>
  <conditionalFormatting sqref="B202:B204">
    <cfRule type="expression" dxfId="2891" priority="377">
      <formula>#REF!="Total"</formula>
    </cfRule>
  </conditionalFormatting>
  <conditionalFormatting sqref="B198">
    <cfRule type="expression" dxfId="2890" priority="383">
      <formula>#REF!="Total"</formula>
    </cfRule>
  </conditionalFormatting>
  <conditionalFormatting sqref="B195">
    <cfRule type="expression" dxfId="2889" priority="386">
      <formula>#REF!="Total"</formula>
    </cfRule>
  </conditionalFormatting>
  <conditionalFormatting sqref="B198:B199">
    <cfRule type="expression" dxfId="2888" priority="398">
      <formula>#REF!="Total"</formula>
    </cfRule>
  </conditionalFormatting>
  <conditionalFormatting sqref="B196:B197">
    <cfRule type="expression" dxfId="2887" priority="397">
      <formula>#REF!="Total"</formula>
    </cfRule>
  </conditionalFormatting>
  <conditionalFormatting sqref="B197:B198">
    <cfRule type="expression" dxfId="2886" priority="399">
      <formula>#REF!="Total"</formula>
    </cfRule>
  </conditionalFormatting>
  <conditionalFormatting sqref="B199">
    <cfRule type="expression" dxfId="2885" priority="405">
      <formula>#REF!="Total"</formula>
    </cfRule>
  </conditionalFormatting>
  <conditionalFormatting sqref="B197:B198">
    <cfRule type="expression" dxfId="2884" priority="374">
      <formula>#REF!="Total"</formula>
    </cfRule>
  </conditionalFormatting>
  <conditionalFormatting sqref="B198">
    <cfRule type="expression" dxfId="2883" priority="376">
      <formula>#REF!="Total"</formula>
    </cfRule>
  </conditionalFormatting>
  <conditionalFormatting sqref="B199">
    <cfRule type="expression" dxfId="2882" priority="379">
      <formula>#REF!="Total"</formula>
    </cfRule>
  </conditionalFormatting>
  <conditionalFormatting sqref="B198">
    <cfRule type="expression" dxfId="2881" priority="380">
      <formula>#REF!="Total"</formula>
    </cfRule>
  </conditionalFormatting>
  <conditionalFormatting sqref="B203:B204">
    <cfRule type="expression" dxfId="2880" priority="406">
      <formula>#REF!="Total"</formula>
    </cfRule>
  </conditionalFormatting>
  <conditionalFormatting sqref="B202">
    <cfRule type="expression" dxfId="2879" priority="368">
      <formula>#REF!="Total"</formula>
    </cfRule>
  </conditionalFormatting>
  <conditionalFormatting sqref="B200:B204">
    <cfRule type="expression" dxfId="2878" priority="367">
      <formula>#REF!="Total"</formula>
    </cfRule>
  </conditionalFormatting>
  <conditionalFormatting sqref="B195">
    <cfRule type="expression" dxfId="2877" priority="365">
      <formula>#REF!="Total"</formula>
    </cfRule>
  </conditionalFormatting>
  <conditionalFormatting sqref="B216">
    <cfRule type="expression" dxfId="2876" priority="317">
      <formula>#REF!="Total"</formula>
    </cfRule>
  </conditionalFormatting>
  <conditionalFormatting sqref="B214">
    <cfRule type="expression" dxfId="2875" priority="314">
      <formula>#REF!="Total"</formula>
    </cfRule>
  </conditionalFormatting>
  <conditionalFormatting sqref="B217">
    <cfRule type="expression" dxfId="2874" priority="318">
      <formula>#REF!="Total"</formula>
    </cfRule>
  </conditionalFormatting>
  <conditionalFormatting sqref="B216:B217">
    <cfRule type="expression" dxfId="2873" priority="310">
      <formula>#REF!="Total"</formula>
    </cfRule>
  </conditionalFormatting>
  <conditionalFormatting sqref="B217">
    <cfRule type="expression" dxfId="2872" priority="319">
      <formula>#REF!="Total"</formula>
    </cfRule>
  </conditionalFormatting>
  <conditionalFormatting sqref="B217">
    <cfRule type="expression" dxfId="2871" priority="320">
      <formula>#REF!="Total"</formula>
    </cfRule>
  </conditionalFormatting>
  <conditionalFormatting sqref="B213:B214">
    <cfRule type="expression" dxfId="2870" priority="321">
      <formula>#REF!="Total"</formula>
    </cfRule>
  </conditionalFormatting>
  <conditionalFormatting sqref="B213:B215 B217">
    <cfRule type="expression" dxfId="2869" priority="309">
      <formula>#REF!="Total"</formula>
    </cfRule>
  </conditionalFormatting>
  <conditionalFormatting sqref="B218:B222 B215:B216">
    <cfRule type="expression" dxfId="2868" priority="322">
      <formula>#REF!="Total"</formula>
    </cfRule>
  </conditionalFormatting>
  <conditionalFormatting sqref="B216">
    <cfRule type="expression" dxfId="2867" priority="308">
      <formula>#REF!="Total"</formula>
    </cfRule>
  </conditionalFormatting>
  <conditionalFormatting sqref="B213:B215">
    <cfRule type="expression" dxfId="2866" priority="323">
      <formula>#REF!="Total"</formula>
    </cfRule>
  </conditionalFormatting>
  <conditionalFormatting sqref="B214">
    <cfRule type="expression" dxfId="2865" priority="307">
      <formula>#REF!="Total"</formula>
    </cfRule>
  </conditionalFormatting>
  <conditionalFormatting sqref="B216">
    <cfRule type="expression" dxfId="2864" priority="324">
      <formula>#REF!="Total"</formula>
    </cfRule>
  </conditionalFormatting>
  <conditionalFormatting sqref="B215">
    <cfRule type="expression" dxfId="2863" priority="325">
      <formula>#REF!="Total"</formula>
    </cfRule>
  </conditionalFormatting>
  <conditionalFormatting sqref="B214:B215">
    <cfRule type="expression" dxfId="2862" priority="306">
      <formula>#REF!="Total"</formula>
    </cfRule>
  </conditionalFormatting>
  <conditionalFormatting sqref="B215">
    <cfRule type="expression" dxfId="2861" priority="326">
      <formula>#REF!="Total"</formula>
    </cfRule>
  </conditionalFormatting>
  <conditionalFormatting sqref="B214">
    <cfRule type="expression" dxfId="2860" priority="327">
      <formula>#REF!="Total"</formula>
    </cfRule>
  </conditionalFormatting>
  <conditionalFormatting sqref="B217">
    <cfRule type="expression" dxfId="2859" priority="286">
      <formula>#REF!="Total"</formula>
    </cfRule>
  </conditionalFormatting>
  <conditionalFormatting sqref="B218:B222">
    <cfRule type="expression" dxfId="2858" priority="287">
      <formula>#REF!="Total"</formula>
    </cfRule>
  </conditionalFormatting>
  <conditionalFormatting sqref="B215:B216">
    <cfRule type="expression" dxfId="2857" priority="288">
      <formula>#REF!="Total"</formula>
    </cfRule>
  </conditionalFormatting>
  <conditionalFormatting sqref="B213:B216">
    <cfRule type="expression" dxfId="2856" priority="289">
      <formula>#REF!="Total"</formula>
    </cfRule>
  </conditionalFormatting>
  <conditionalFormatting sqref="B218:B222">
    <cfRule type="expression" dxfId="2855" priority="304">
      <formula>#REF!="Total"</formula>
    </cfRule>
  </conditionalFormatting>
  <conditionalFormatting sqref="B216">
    <cfRule type="expression" dxfId="2854" priority="303">
      <formula>#REF!="Total"</formula>
    </cfRule>
  </conditionalFormatting>
  <conditionalFormatting sqref="B217">
    <cfRule type="expression" dxfId="2853" priority="301">
      <formula>#REF!="Total"</formula>
    </cfRule>
  </conditionalFormatting>
  <conditionalFormatting sqref="B214">
    <cfRule type="expression" dxfId="2852" priority="290">
      <formula>#REF!="Total"</formula>
    </cfRule>
  </conditionalFormatting>
  <conditionalFormatting sqref="B215">
    <cfRule type="expression" dxfId="2851" priority="294">
      <formula>#REF!="Total"</formula>
    </cfRule>
  </conditionalFormatting>
  <conditionalFormatting sqref="B214:B216">
    <cfRule type="expression" dxfId="2850" priority="296">
      <formula>#REF!="Total"</formula>
    </cfRule>
  </conditionalFormatting>
  <conditionalFormatting sqref="B220:B222">
    <cfRule type="expression" dxfId="2849" priority="298">
      <formula>#REF!="Total"</formula>
    </cfRule>
  </conditionalFormatting>
  <conditionalFormatting sqref="B216">
    <cfRule type="expression" dxfId="2848" priority="302">
      <formula>#REF!="Total"</formula>
    </cfRule>
  </conditionalFormatting>
  <conditionalFormatting sqref="B213">
    <cfRule type="expression" dxfId="2847" priority="305">
      <formula>#REF!="Total"</formula>
    </cfRule>
  </conditionalFormatting>
  <conditionalFormatting sqref="B216:B217">
    <cfRule type="expression" dxfId="2846" priority="312">
      <formula>#REF!="Total"</formula>
    </cfRule>
  </conditionalFormatting>
  <conditionalFormatting sqref="B214:B215">
    <cfRule type="expression" dxfId="2845" priority="311">
      <formula>#REF!="Total"</formula>
    </cfRule>
  </conditionalFormatting>
  <conditionalFormatting sqref="B215:B216">
    <cfRule type="expression" dxfId="2844" priority="313">
      <formula>#REF!="Total"</formula>
    </cfRule>
  </conditionalFormatting>
  <conditionalFormatting sqref="B217">
    <cfRule type="expression" dxfId="2843" priority="315">
      <formula>#REF!="Total"</formula>
    </cfRule>
  </conditionalFormatting>
  <conditionalFormatting sqref="B215:B216">
    <cfRule type="expression" dxfId="2842" priority="295">
      <formula>#REF!="Total"</formula>
    </cfRule>
  </conditionalFormatting>
  <conditionalFormatting sqref="B216">
    <cfRule type="expression" dxfId="2841" priority="297">
      <formula>#REF!="Total"</formula>
    </cfRule>
  </conditionalFormatting>
  <conditionalFormatting sqref="B217">
    <cfRule type="expression" dxfId="2840" priority="299">
      <formula>#REF!="Total"</formula>
    </cfRule>
  </conditionalFormatting>
  <conditionalFormatting sqref="B216">
    <cfRule type="expression" dxfId="2839" priority="300">
      <formula>#REF!="Total"</formula>
    </cfRule>
  </conditionalFormatting>
  <conditionalFormatting sqref="B221:B222">
    <cfRule type="expression" dxfId="2838" priority="316">
      <formula>#REF!="Total"</formula>
    </cfRule>
  </conditionalFormatting>
  <conditionalFormatting sqref="B220">
    <cfRule type="expression" dxfId="2837" priority="293">
      <formula>#REF!="Total"</formula>
    </cfRule>
  </conditionalFormatting>
  <conditionalFormatting sqref="B218:B222">
    <cfRule type="expression" dxfId="2836" priority="292">
      <formula>#REF!="Total"</formula>
    </cfRule>
  </conditionalFormatting>
  <conditionalFormatting sqref="B213">
    <cfRule type="expression" dxfId="2835" priority="291">
      <formula>#REF!="Total"</formula>
    </cfRule>
  </conditionalFormatting>
  <conditionalFormatting sqref="C153:C154">
    <cfRule type="expression" dxfId="2834" priority="269">
      <formula>$A117="Total"</formula>
    </cfRule>
  </conditionalFormatting>
  <conditionalFormatting sqref="C163:C164">
    <cfRule type="expression" dxfId="2833" priority="268">
      <formula>$A142="Total"</formula>
    </cfRule>
  </conditionalFormatting>
  <conditionalFormatting sqref="C153:C155 C165">
    <cfRule type="expression" dxfId="2832" priority="267" stopIfTrue="1">
      <formula>$C179="Total"</formula>
    </cfRule>
  </conditionalFormatting>
  <conditionalFormatting sqref="C156:C162">
    <cfRule type="expression" dxfId="2831" priority="266">
      <formula>$A69="Total"</formula>
    </cfRule>
  </conditionalFormatting>
  <conditionalFormatting sqref="C163:C164">
    <cfRule type="expression" dxfId="2830" priority="265">
      <formula>$A222="Total"</formula>
    </cfRule>
  </conditionalFormatting>
  <conditionalFormatting sqref="B161 C157">
    <cfRule type="expression" dxfId="2829" priority="250">
      <formula>#REF!="Total"</formula>
    </cfRule>
  </conditionalFormatting>
  <conditionalFormatting sqref="C167">
    <cfRule type="expression" dxfId="2828" priority="251">
      <formula>#REF!="Total"</formula>
    </cfRule>
  </conditionalFormatting>
  <conditionalFormatting sqref="B159 C155">
    <cfRule type="expression" dxfId="2827" priority="242">
      <formula>#REF!="Total"</formula>
    </cfRule>
  </conditionalFormatting>
  <conditionalFormatting sqref="C156">
    <cfRule type="expression" dxfId="2826" priority="252">
      <formula>#REF!="Total"</formula>
    </cfRule>
  </conditionalFormatting>
  <conditionalFormatting sqref="B162 C158">
    <cfRule type="expression" dxfId="2825" priority="253">
      <formula>#REF!="Total"</formula>
    </cfRule>
  </conditionalFormatting>
  <conditionalFormatting sqref="B161:B162">
    <cfRule type="expression" dxfId="2824" priority="238">
      <formula>#REF!="Total"</formula>
    </cfRule>
  </conditionalFormatting>
  <conditionalFormatting sqref="B162 C158">
    <cfRule type="expression" dxfId="2823" priority="254">
      <formula>#REF!="Total"</formula>
    </cfRule>
  </conditionalFormatting>
  <conditionalFormatting sqref="B162 C158">
    <cfRule type="expression" dxfId="2822" priority="255">
      <formula>#REF!="Total"</formula>
    </cfRule>
  </conditionalFormatting>
  <conditionalFormatting sqref="C163:C167">
    <cfRule type="expression" dxfId="2821" priority="256">
      <formula>#REF!="Total"</formula>
    </cfRule>
  </conditionalFormatting>
  <conditionalFormatting sqref="B158:B159 C154:C155">
    <cfRule type="expression" dxfId="2820" priority="257">
      <formula>#REF!="Total"</formula>
    </cfRule>
  </conditionalFormatting>
  <conditionalFormatting sqref="B158:B160 B162">
    <cfRule type="expression" dxfId="2819" priority="237">
      <formula>#REF!="Total"</formula>
    </cfRule>
  </conditionalFormatting>
  <conditionalFormatting sqref="C167">
    <cfRule type="expression" dxfId="2818" priority="236">
      <formula>#REF!="Total"</formula>
    </cfRule>
  </conditionalFormatting>
  <conditionalFormatting sqref="B163:B167 B160:B161">
    <cfRule type="expression" dxfId="2817" priority="258">
      <formula>#REF!="Total"</formula>
    </cfRule>
  </conditionalFormatting>
  <conditionalFormatting sqref="B161">
    <cfRule type="expression" dxfId="2816" priority="235">
      <formula>#REF!="Total"</formula>
    </cfRule>
  </conditionalFormatting>
  <conditionalFormatting sqref="B158:B160 C154:C156">
    <cfRule type="expression" dxfId="2815" priority="259">
      <formula>#REF!="Total"</formula>
    </cfRule>
  </conditionalFormatting>
  <conditionalFormatting sqref="B159 C155">
    <cfRule type="expression" dxfId="2814" priority="233">
      <formula>#REF!="Total"</formula>
    </cfRule>
  </conditionalFormatting>
  <conditionalFormatting sqref="B161">
    <cfRule type="expression" dxfId="2813" priority="260">
      <formula>#REF!="Total"</formula>
    </cfRule>
  </conditionalFormatting>
  <conditionalFormatting sqref="C157">
    <cfRule type="expression" dxfId="2812" priority="261" stopIfTrue="1">
      <formula>#REF!="Total"</formula>
    </cfRule>
  </conditionalFormatting>
  <conditionalFormatting sqref="B160 C156">
    <cfRule type="expression" dxfId="2811" priority="262">
      <formula>#REF!="Total"</formula>
    </cfRule>
  </conditionalFormatting>
  <conditionalFormatting sqref="B159:B160">
    <cfRule type="expression" dxfId="2810" priority="231">
      <formula>#REF!="Total"</formula>
    </cfRule>
  </conditionalFormatting>
  <conditionalFormatting sqref="B160 C156">
    <cfRule type="expression" dxfId="2809" priority="263">
      <formula>#REF!="Total"</formula>
    </cfRule>
  </conditionalFormatting>
  <conditionalFormatting sqref="B159 C155">
    <cfRule type="expression" dxfId="2808" priority="264">
      <formula>#REF!="Total"</formula>
    </cfRule>
  </conditionalFormatting>
  <conditionalFormatting sqref="B162 C158:C159">
    <cfRule type="expression" dxfId="2807" priority="186">
      <formula>#REF!="Total"</formula>
    </cfRule>
  </conditionalFormatting>
  <conditionalFormatting sqref="B163:B167">
    <cfRule type="expression" dxfId="2806" priority="187">
      <formula>#REF!="Total"</formula>
    </cfRule>
  </conditionalFormatting>
  <conditionalFormatting sqref="B160:B161 C156:C157">
    <cfRule type="expression" dxfId="2805" priority="190">
      <formula>#REF!="Total"</formula>
    </cfRule>
  </conditionalFormatting>
  <conditionalFormatting sqref="B158:B161 C154:C157">
    <cfRule type="expression" dxfId="2804" priority="191">
      <formula>#REF!="Total"</formula>
    </cfRule>
  </conditionalFormatting>
  <conditionalFormatting sqref="C165:C166">
    <cfRule type="expression" dxfId="2803" priority="230">
      <formula>#REF!="Total"</formula>
    </cfRule>
  </conditionalFormatting>
  <conditionalFormatting sqref="C166:C167">
    <cfRule type="expression" dxfId="2802" priority="229">
      <formula>#REF!="Total"</formula>
    </cfRule>
  </conditionalFormatting>
  <conditionalFormatting sqref="B163:B167">
    <cfRule type="expression" dxfId="2801" priority="227">
      <formula>#REF!="Total"</formula>
    </cfRule>
  </conditionalFormatting>
  <conditionalFormatting sqref="B161 C157">
    <cfRule type="expression" dxfId="2800" priority="226">
      <formula>#REF!="Total"</formula>
    </cfRule>
  </conditionalFormatting>
  <conditionalFormatting sqref="B162 C158">
    <cfRule type="expression" dxfId="2799" priority="224">
      <formula>#REF!="Total"</formula>
    </cfRule>
  </conditionalFormatting>
  <conditionalFormatting sqref="B159">
    <cfRule type="expression" dxfId="2798" priority="205">
      <formula>#REF!="Total"</formula>
    </cfRule>
  </conditionalFormatting>
  <conditionalFormatting sqref="B160">
    <cfRule type="expression" dxfId="2797" priority="211">
      <formula>#REF!="Total"</formula>
    </cfRule>
  </conditionalFormatting>
  <conditionalFormatting sqref="B159:B161 C155:C157">
    <cfRule type="expression" dxfId="2796" priority="217">
      <formula>#REF!="Total"</formula>
    </cfRule>
  </conditionalFormatting>
  <conditionalFormatting sqref="C166">
    <cfRule type="expression" dxfId="2795" priority="232">
      <formula>#REF!="Total"</formula>
    </cfRule>
  </conditionalFormatting>
  <conditionalFormatting sqref="C167">
    <cfRule type="expression" dxfId="2794" priority="220">
      <formula>#REF!="Total"</formula>
    </cfRule>
  </conditionalFormatting>
  <conditionalFormatting sqref="B165:B167 C161:C162">
    <cfRule type="expression" dxfId="2793" priority="219">
      <formula>#REF!="Total"</formula>
    </cfRule>
  </conditionalFormatting>
  <conditionalFormatting sqref="B161 C157">
    <cfRule type="expression" dxfId="2792" priority="225">
      <formula>#REF!="Total"</formula>
    </cfRule>
  </conditionalFormatting>
  <conditionalFormatting sqref="B158 C154">
    <cfRule type="expression" dxfId="2791" priority="228">
      <formula>#REF!="Total"</formula>
    </cfRule>
  </conditionalFormatting>
  <conditionalFormatting sqref="B161:B162 C157:C158">
    <cfRule type="expression" dxfId="2790" priority="240">
      <formula>#REF!="Total"</formula>
    </cfRule>
  </conditionalFormatting>
  <conditionalFormatting sqref="B159:B160 C155:C156">
    <cfRule type="expression" dxfId="2789" priority="239">
      <formula>#REF!="Total"</formula>
    </cfRule>
  </conditionalFormatting>
  <conditionalFormatting sqref="B160:B161 C156:C157">
    <cfRule type="expression" dxfId="2788" priority="241">
      <formula>#REF!="Total"</formula>
    </cfRule>
  </conditionalFormatting>
  <conditionalFormatting sqref="B162 C158">
    <cfRule type="expression" dxfId="2787" priority="247">
      <formula>#REF!="Total"</formula>
    </cfRule>
  </conditionalFormatting>
  <conditionalFormatting sqref="B160:B161 C156:C157">
    <cfRule type="expression" dxfId="2786" priority="216">
      <formula>#REF!="Total"</formula>
    </cfRule>
  </conditionalFormatting>
  <conditionalFormatting sqref="C163:C165">
    <cfRule type="expression" dxfId="2785" priority="215">
      <formula>#REF!="Total"</formula>
    </cfRule>
  </conditionalFormatting>
  <conditionalFormatting sqref="B161 C157">
    <cfRule type="expression" dxfId="2784" priority="218">
      <formula>#REF!="Total"</formula>
    </cfRule>
  </conditionalFormatting>
  <conditionalFormatting sqref="B162 C158">
    <cfRule type="expression" dxfId="2783" priority="221">
      <formula>#REF!="Total"</formula>
    </cfRule>
  </conditionalFormatting>
  <conditionalFormatting sqref="B161 C157">
    <cfRule type="expression" dxfId="2782" priority="222">
      <formula>#REF!="Total"</formula>
    </cfRule>
  </conditionalFormatting>
  <conditionalFormatting sqref="B166:B167 C162">
    <cfRule type="expression" dxfId="2781" priority="248">
      <formula>#REF!="Total"</formula>
    </cfRule>
  </conditionalFormatting>
  <conditionalFormatting sqref="C163:C164">
    <cfRule type="expression" dxfId="2780" priority="249">
      <formula>#REF!="Total"</formula>
    </cfRule>
  </conditionalFormatting>
  <conditionalFormatting sqref="B165">
    <cfRule type="expression" dxfId="2779" priority="210">
      <formula>#REF!="Total"</formula>
    </cfRule>
  </conditionalFormatting>
  <conditionalFormatting sqref="C159">
    <cfRule type="expression" dxfId="2778" priority="234">
      <formula>#REF!="Total"</formula>
    </cfRule>
  </conditionalFormatting>
  <conditionalFormatting sqref="C159:C160">
    <cfRule type="expression" dxfId="2777" priority="214">
      <formula>#REF!="Total"</formula>
    </cfRule>
  </conditionalFormatting>
  <conditionalFormatting sqref="B163:B167">
    <cfRule type="expression" dxfId="2776" priority="209">
      <formula>#REF!="Total"</formula>
    </cfRule>
  </conditionalFormatting>
  <conditionalFormatting sqref="C159:C160">
    <cfRule type="expression" dxfId="2775" priority="208">
      <formula>#REF!="Total"</formula>
    </cfRule>
  </conditionalFormatting>
  <conditionalFormatting sqref="B158 C154">
    <cfRule type="expression" dxfId="2774" priority="207">
      <formula>#REF!="Total"</formula>
    </cfRule>
  </conditionalFormatting>
  <conditionalFormatting sqref="C154">
    <cfRule type="expression" dxfId="2773" priority="206">
      <formula>#REF!="Total"</formula>
    </cfRule>
  </conditionalFormatting>
  <conditionalFormatting sqref="C167">
    <cfRule type="expression" dxfId="2772" priority="244" stopIfTrue="1">
      <formula>#REF!="Total"</formula>
    </cfRule>
  </conditionalFormatting>
  <conditionalFormatting sqref="C158:C159">
    <cfRule type="expression" dxfId="2771" priority="245" stopIfTrue="1">
      <formula>#REF!="Total"</formula>
    </cfRule>
  </conditionalFormatting>
  <conditionalFormatting sqref="C161:C162">
    <cfRule type="expression" dxfId="2770" priority="246" stopIfTrue="1">
      <formula>#REF!="Total"</formula>
    </cfRule>
  </conditionalFormatting>
  <conditionalFormatting sqref="C159:C162">
    <cfRule type="expression" dxfId="2769" priority="203">
      <formula>#REF!="Total"</formula>
    </cfRule>
  </conditionalFormatting>
  <conditionalFormatting sqref="C156">
    <cfRule type="expression" dxfId="2768" priority="202">
      <formula>$A117="Total"</formula>
    </cfRule>
  </conditionalFormatting>
  <conditionalFormatting sqref="C160:C162">
    <cfRule type="expression" dxfId="2767" priority="201">
      <formula>$A111="Total"</formula>
    </cfRule>
  </conditionalFormatting>
  <conditionalFormatting sqref="C157">
    <cfRule type="expression" dxfId="2766" priority="200">
      <formula>$A111="Total"</formula>
    </cfRule>
  </conditionalFormatting>
  <conditionalFormatting sqref="C157:C159">
    <cfRule type="expression" dxfId="2765" priority="199">
      <formula>$A109="Total"</formula>
    </cfRule>
  </conditionalFormatting>
  <conditionalFormatting sqref="C160:C162">
    <cfRule type="expression" dxfId="2764" priority="198">
      <formula>$A113="Total"</formula>
    </cfRule>
  </conditionalFormatting>
  <conditionalFormatting sqref="C163:C167">
    <cfRule type="expression" dxfId="2763" priority="197">
      <formula>#REF!="Total"</formula>
    </cfRule>
  </conditionalFormatting>
  <conditionalFormatting sqref="C166:C167">
    <cfRule type="expression" dxfId="2762" priority="196" stopIfTrue="1">
      <formula>$C168="Total"</formula>
    </cfRule>
  </conditionalFormatting>
  <conditionalFormatting sqref="C158:C162">
    <cfRule type="expression" dxfId="2761" priority="195">
      <formula>$A70="Total"</formula>
    </cfRule>
  </conditionalFormatting>
  <conditionalFormatting sqref="C159:C162">
    <cfRule type="expression" dxfId="2760" priority="194">
      <formula>$A171="Total"</formula>
    </cfRule>
  </conditionalFormatting>
  <conditionalFormatting sqref="C165:C167">
    <cfRule type="expression" dxfId="2759" priority="193">
      <formula>$A186="Total"</formula>
    </cfRule>
  </conditionalFormatting>
  <conditionalFormatting sqref="C160:C162">
    <cfRule type="expression" dxfId="2758" priority="192">
      <formula>$A70="Total"</formula>
    </cfRule>
  </conditionalFormatting>
  <conditionalFormatting sqref="C167">
    <cfRule type="expression" dxfId="2757" priority="204" stopIfTrue="1">
      <formula>#REF!="Total"</formula>
    </cfRule>
  </conditionalFormatting>
  <conditionalFormatting sqref="C153:C162">
    <cfRule type="expression" dxfId="2756" priority="189">
      <formula>$A92="Total"</formula>
    </cfRule>
  </conditionalFormatting>
  <conditionalFormatting sqref="C153:C162">
    <cfRule type="expression" dxfId="2755" priority="188">
      <formula>$A88="Total"</formula>
    </cfRule>
  </conditionalFormatting>
  <conditionalFormatting sqref="C153:C155">
    <cfRule type="expression" dxfId="2754" priority="212">
      <formula>#REF!="Total"</formula>
    </cfRule>
  </conditionalFormatting>
  <conditionalFormatting sqref="C167">
    <cfRule type="expression" dxfId="2753" priority="213" stopIfTrue="1">
      <formula>#REF!="Total"</formula>
    </cfRule>
  </conditionalFormatting>
  <conditionalFormatting sqref="C166">
    <cfRule type="expression" dxfId="2752" priority="223" stopIfTrue="1">
      <formula>#REF!="Total"</formula>
    </cfRule>
  </conditionalFormatting>
  <conditionalFormatting sqref="C156">
    <cfRule type="expression" dxfId="2751" priority="243">
      <formula>#REF!="Total"</formula>
    </cfRule>
  </conditionalFormatting>
  <conditionalFormatting sqref="C162 C165">
    <cfRule type="expression" dxfId="2750" priority="270">
      <formula>#REF!="Total"</formula>
    </cfRule>
  </conditionalFormatting>
  <conditionalFormatting sqref="C167">
    <cfRule type="expression" dxfId="2749" priority="271">
      <formula>#REF!="Total"</formula>
    </cfRule>
  </conditionalFormatting>
  <conditionalFormatting sqref="C158:C164">
    <cfRule type="expression" dxfId="2748" priority="272">
      <formula>#REF!="Total"</formula>
    </cfRule>
  </conditionalFormatting>
  <conditionalFormatting sqref="C158:C162">
    <cfRule type="expression" dxfId="2747" priority="273">
      <formula>#REF!="Total"</formula>
    </cfRule>
  </conditionalFormatting>
  <conditionalFormatting sqref="C153:C156">
    <cfRule type="expression" dxfId="2746" priority="274">
      <formula>#REF!="Total"</formula>
    </cfRule>
  </conditionalFormatting>
  <conditionalFormatting sqref="C157:C161">
    <cfRule type="expression" dxfId="2745" priority="275">
      <formula>#REF!="Total"</formula>
    </cfRule>
  </conditionalFormatting>
  <conditionalFormatting sqref="C153:C155">
    <cfRule type="expression" dxfId="2744" priority="276">
      <formula>#REF!="Total"</formula>
    </cfRule>
  </conditionalFormatting>
  <conditionalFormatting sqref="C153:C158">
    <cfRule type="expression" dxfId="2743" priority="277">
      <formula>#REF!="Total"</formula>
    </cfRule>
  </conditionalFormatting>
  <conditionalFormatting sqref="C153:C157">
    <cfRule type="expression" dxfId="2742" priority="278">
      <formula>#REF!="Total"</formula>
    </cfRule>
  </conditionalFormatting>
  <conditionalFormatting sqref="C156:C160">
    <cfRule type="expression" dxfId="2741" priority="279">
      <formula>#REF!="Total"</formula>
    </cfRule>
  </conditionalFormatting>
  <conditionalFormatting sqref="C153">
    <cfRule type="expression" dxfId="2740" priority="280">
      <formula>#REF!="Total"</formula>
    </cfRule>
  </conditionalFormatting>
  <conditionalFormatting sqref="C154:C156">
    <cfRule type="expression" dxfId="2739" priority="185">
      <formula>$A109="Total"</formula>
    </cfRule>
  </conditionalFormatting>
  <conditionalFormatting sqref="C158:C162">
    <cfRule type="expression" dxfId="2738" priority="281">
      <formula>$A183="Total"</formula>
    </cfRule>
  </conditionalFormatting>
  <conditionalFormatting sqref="C157:C162">
    <cfRule type="expression" dxfId="2737" priority="282" stopIfTrue="1">
      <formula>$C183="Total"</formula>
    </cfRule>
  </conditionalFormatting>
  <conditionalFormatting sqref="C165:C166">
    <cfRule type="expression" dxfId="2736" priority="283">
      <formula>$A221="Total"</formula>
    </cfRule>
  </conditionalFormatting>
  <conditionalFormatting sqref="C159">
    <cfRule type="expression" dxfId="2735" priority="284">
      <formula>$A146="Total"</formula>
    </cfRule>
  </conditionalFormatting>
  <conditionalFormatting sqref="C165:C166">
    <cfRule type="expression" dxfId="2734" priority="285" stopIfTrue="1">
      <formula>$C187="Total"</formula>
    </cfRule>
  </conditionalFormatting>
  <conditionalFormatting sqref="C190:C204">
    <cfRule type="expression" dxfId="2733" priority="122">
      <formula>#REF!="Total"</formula>
    </cfRule>
  </conditionalFormatting>
  <conditionalFormatting sqref="C190:C204">
    <cfRule type="expression" dxfId="2732" priority="121">
      <formula>#REF!="Total"</formula>
    </cfRule>
  </conditionalFormatting>
  <conditionalFormatting sqref="C190:C204">
    <cfRule type="expression" dxfId="2731" priority="120">
      <formula>#REF!="Total"</formula>
    </cfRule>
  </conditionalFormatting>
  <conditionalFormatting sqref="C190:C204">
    <cfRule type="expression" dxfId="2730" priority="118">
      <formula>#REF!="Total"</formula>
    </cfRule>
  </conditionalFormatting>
  <conditionalFormatting sqref="C190:C204">
    <cfRule type="expression" dxfId="2729" priority="117">
      <formula>#REF!="Total"</formula>
    </cfRule>
  </conditionalFormatting>
  <conditionalFormatting sqref="C190:C204">
    <cfRule type="expression" dxfId="2728" priority="116">
      <formula>#REF!="Total"</formula>
    </cfRule>
  </conditionalFormatting>
  <conditionalFormatting sqref="C190:C204">
    <cfRule type="expression" dxfId="2727" priority="115">
      <formula>#REF!="Total"</formula>
    </cfRule>
  </conditionalFormatting>
  <conditionalFormatting sqref="C190:C204">
    <cfRule type="expression" dxfId="2726" priority="114">
      <formula>#REF!="Total"</formula>
    </cfRule>
  </conditionalFormatting>
  <conditionalFormatting sqref="C190:C204">
    <cfRule type="expression" dxfId="2725" priority="113">
      <formula>#REF!="Total"</formula>
    </cfRule>
  </conditionalFormatting>
  <conditionalFormatting sqref="C190:C204">
    <cfRule type="expression" dxfId="2724" priority="112">
      <formula>#REF!="Total"</formula>
    </cfRule>
  </conditionalFormatting>
  <conditionalFormatting sqref="C190:C204">
    <cfRule type="expression" dxfId="2723" priority="123">
      <formula>#REF!="Total"</formula>
    </cfRule>
  </conditionalFormatting>
  <conditionalFormatting sqref="C190:C204">
    <cfRule type="expression" dxfId="2722" priority="124">
      <formula>#REF!="Total"</formula>
    </cfRule>
  </conditionalFormatting>
  <conditionalFormatting sqref="C190:C204">
    <cfRule type="expression" dxfId="2721" priority="125">
      <formula>#REF!="Total"</formula>
    </cfRule>
  </conditionalFormatting>
  <conditionalFormatting sqref="C194">
    <cfRule type="expression" dxfId="2720" priority="126">
      <formula>#REF!="Total"</formula>
    </cfRule>
  </conditionalFormatting>
  <conditionalFormatting sqref="C204">
    <cfRule type="expression" dxfId="2719" priority="127">
      <formula>#REF!="Total"</formula>
    </cfRule>
  </conditionalFormatting>
  <conditionalFormatting sqref="C190:C204">
    <cfRule type="expression" dxfId="2718" priority="128">
      <formula>#REF!="Total"</formula>
    </cfRule>
  </conditionalFormatting>
  <conditionalFormatting sqref="C190:C204">
    <cfRule type="expression" dxfId="2717" priority="108">
      <formula>#REF!="Total"</formula>
    </cfRule>
  </conditionalFormatting>
  <conditionalFormatting sqref="C192 C201">
    <cfRule type="expression" dxfId="2716" priority="107">
      <formula>#REF!="Total"</formula>
    </cfRule>
  </conditionalFormatting>
  <conditionalFormatting sqref="C194:C195">
    <cfRule type="expression" dxfId="2715" priority="106">
      <formula>#REF!="Total"</formula>
    </cfRule>
  </conditionalFormatting>
  <conditionalFormatting sqref="C190:C204">
    <cfRule type="expression" dxfId="2714" priority="105">
      <formula>#REF!="Total"</formula>
    </cfRule>
  </conditionalFormatting>
  <conditionalFormatting sqref="C190:C204">
    <cfRule type="expression" dxfId="2713" priority="129">
      <formula>#REF!="Total"</formula>
    </cfRule>
  </conditionalFormatting>
  <conditionalFormatting sqref="C190:C204">
    <cfRule type="expression" dxfId="2712" priority="130">
      <formula>#REF!="Total"</formula>
    </cfRule>
  </conditionalFormatting>
  <conditionalFormatting sqref="C190:C204">
    <cfRule type="expression" dxfId="2711" priority="131">
      <formula>#REF!="Total"</formula>
    </cfRule>
  </conditionalFormatting>
  <conditionalFormatting sqref="C195">
    <cfRule type="expression" dxfId="2710" priority="132">
      <formula>#REF!="Total"</formula>
    </cfRule>
  </conditionalFormatting>
  <conditionalFormatting sqref="C190:C204">
    <cfRule type="expression" dxfId="2709" priority="133">
      <formula>#REF!="Total"</formula>
    </cfRule>
  </conditionalFormatting>
  <conditionalFormatting sqref="C190:C204">
    <cfRule type="expression" dxfId="2708" priority="134">
      <formula>#REF!="Total"</formula>
    </cfRule>
  </conditionalFormatting>
  <conditionalFormatting sqref="C190:C204">
    <cfRule type="expression" dxfId="2707" priority="135">
      <formula>#REF!="Total"</formula>
    </cfRule>
  </conditionalFormatting>
  <conditionalFormatting sqref="C190:C204">
    <cfRule type="expression" dxfId="2706" priority="104">
      <formula>#REF!="Total"</formula>
    </cfRule>
  </conditionalFormatting>
  <conditionalFormatting sqref="C196:C204">
    <cfRule type="expression" dxfId="2705" priority="136">
      <formula>#REF!="Total"</formula>
    </cfRule>
  </conditionalFormatting>
  <conditionalFormatting sqref="C190:C204">
    <cfRule type="expression" dxfId="2704" priority="137">
      <formula>#REF!="Total"</formula>
    </cfRule>
  </conditionalFormatting>
  <conditionalFormatting sqref="C190:C204">
    <cfRule type="expression" dxfId="2703" priority="138">
      <formula>#REF!="Total"</formula>
    </cfRule>
  </conditionalFormatting>
  <conditionalFormatting sqref="C190:C204">
    <cfRule type="expression" dxfId="2702" priority="139">
      <formula>#REF!="Total"</formula>
    </cfRule>
  </conditionalFormatting>
  <conditionalFormatting sqref="C190:C204">
    <cfRule type="expression" dxfId="2701" priority="140">
      <formula>#REF!="Total"</formula>
    </cfRule>
  </conditionalFormatting>
  <conditionalFormatting sqref="C195:C204">
    <cfRule type="expression" dxfId="2700" priority="141">
      <formula>#REF!="Total"</formula>
    </cfRule>
  </conditionalFormatting>
  <conditionalFormatting sqref="C190:C204">
    <cfRule type="expression" dxfId="2699" priority="142">
      <formula>#REF!="Total"</formula>
    </cfRule>
  </conditionalFormatting>
  <conditionalFormatting sqref="C190:C204">
    <cfRule type="expression" dxfId="2698" priority="143">
      <formula>#REF!="Total"</formula>
    </cfRule>
  </conditionalFormatting>
  <conditionalFormatting sqref="C191:C204">
    <cfRule type="expression" dxfId="2697" priority="144">
      <formula>#REF!="Total"</formula>
    </cfRule>
  </conditionalFormatting>
  <conditionalFormatting sqref="C190:C204">
    <cfRule type="expression" dxfId="2696" priority="145">
      <formula>#REF!="Total"</formula>
    </cfRule>
  </conditionalFormatting>
  <conditionalFormatting sqref="C190:C204">
    <cfRule type="expression" dxfId="2695" priority="146">
      <formula>#REF!="Total"</formula>
    </cfRule>
  </conditionalFormatting>
  <conditionalFormatting sqref="C190:C204">
    <cfRule type="expression" dxfId="2694" priority="147">
      <formula>#REF!="Total"</formula>
    </cfRule>
  </conditionalFormatting>
  <conditionalFormatting sqref="C201:C204">
    <cfRule type="expression" dxfId="2693" priority="148">
      <formula>#REF!="Total"</formula>
    </cfRule>
  </conditionalFormatting>
  <conditionalFormatting sqref="C190:C204">
    <cfRule type="expression" dxfId="2692" priority="149">
      <formula>#REF!="Total"</formula>
    </cfRule>
  </conditionalFormatting>
  <conditionalFormatting sqref="C193:C204">
    <cfRule type="expression" dxfId="2691" priority="150">
      <formula>#REF!="Total"</formula>
    </cfRule>
  </conditionalFormatting>
  <conditionalFormatting sqref="C194:C204">
    <cfRule type="expression" dxfId="2690" priority="151">
      <formula>#REF!="Total"</formula>
    </cfRule>
  </conditionalFormatting>
  <conditionalFormatting sqref="C190:C204">
    <cfRule type="expression" dxfId="2689" priority="152">
      <formula>#REF!="Total"</formula>
    </cfRule>
  </conditionalFormatting>
  <conditionalFormatting sqref="C190:C204">
    <cfRule type="expression" dxfId="2688" priority="153">
      <formula>#REF!="Total"</formula>
    </cfRule>
  </conditionalFormatting>
  <conditionalFormatting sqref="C190:C204">
    <cfRule type="expression" dxfId="2687" priority="154">
      <formula>#REF!="Total"</formula>
    </cfRule>
  </conditionalFormatting>
  <conditionalFormatting sqref="C190:C204">
    <cfRule type="expression" dxfId="2686" priority="155">
      <formula>#REF!="Total"</formula>
    </cfRule>
  </conditionalFormatting>
  <conditionalFormatting sqref="C190:C204">
    <cfRule type="expression" dxfId="2685" priority="156">
      <formula>#REF!="Total"</formula>
    </cfRule>
  </conditionalFormatting>
  <conditionalFormatting sqref="C190:C204">
    <cfRule type="expression" dxfId="2684" priority="157">
      <formula>#REF!="Total"</formula>
    </cfRule>
  </conditionalFormatting>
  <conditionalFormatting sqref="C190:C204">
    <cfRule type="expression" dxfId="2683" priority="158">
      <formula>#REF!="Total"</formula>
    </cfRule>
  </conditionalFormatting>
  <conditionalFormatting sqref="C190:C204">
    <cfRule type="expression" dxfId="2682" priority="159">
      <formula>#REF!="Total"</formula>
    </cfRule>
  </conditionalFormatting>
  <conditionalFormatting sqref="C190:C204">
    <cfRule type="expression" dxfId="2681" priority="160">
      <formula>#REF!="Total"</formula>
    </cfRule>
  </conditionalFormatting>
  <conditionalFormatting sqref="C190:C204">
    <cfRule type="expression" dxfId="2680" priority="161">
      <formula>#REF!="Total"</formula>
    </cfRule>
  </conditionalFormatting>
  <conditionalFormatting sqref="C195">
    <cfRule type="expression" dxfId="2679" priority="162">
      <formula>#REF!="Total"</formula>
    </cfRule>
  </conditionalFormatting>
  <conditionalFormatting sqref="C195">
    <cfRule type="expression" dxfId="2678" priority="163">
      <formula>#REF!="Total"</formula>
    </cfRule>
  </conditionalFormatting>
  <conditionalFormatting sqref="C190:C204">
    <cfRule type="expression" dxfId="2677" priority="164">
      <formula>#REF!="Total"</formula>
    </cfRule>
  </conditionalFormatting>
  <conditionalFormatting sqref="C190:C204">
    <cfRule type="expression" dxfId="2676" priority="165">
      <formula>#REF!="Total"</formula>
    </cfRule>
  </conditionalFormatting>
  <conditionalFormatting sqref="C196:C197">
    <cfRule type="expression" dxfId="2675" priority="166">
      <formula>#REF!="Total"</formula>
    </cfRule>
  </conditionalFormatting>
  <conditionalFormatting sqref="C192:C193">
    <cfRule type="expression" dxfId="2674" priority="167">
      <formula>#REF!="Total"</formula>
    </cfRule>
  </conditionalFormatting>
  <conditionalFormatting sqref="C191:C192">
    <cfRule type="expression" dxfId="2673" priority="168">
      <formula>#REF!="Total"</formula>
    </cfRule>
  </conditionalFormatting>
  <conditionalFormatting sqref="C190:C204">
    <cfRule type="expression" dxfId="2672" priority="169">
      <formula>#REF!="Total"</formula>
    </cfRule>
  </conditionalFormatting>
  <conditionalFormatting sqref="C190:C204">
    <cfRule type="expression" dxfId="2671" priority="170">
      <formula>#REF!="Total"</formula>
    </cfRule>
  </conditionalFormatting>
  <conditionalFormatting sqref="C195:C204">
    <cfRule type="expression" dxfId="2670" priority="103">
      <formula>#REF!="Total"</formula>
    </cfRule>
  </conditionalFormatting>
  <conditionalFormatting sqref="C190:C204">
    <cfRule type="expression" dxfId="2669" priority="102">
      <formula>#REF!="Total"</formula>
    </cfRule>
  </conditionalFormatting>
  <conditionalFormatting sqref="C191:C193">
    <cfRule type="expression" dxfId="2668" priority="171">
      <formula>#REF!="Total"</formula>
    </cfRule>
  </conditionalFormatting>
  <conditionalFormatting sqref="C193:C204">
    <cfRule type="expression" dxfId="2667" priority="172">
      <formula>#REF!="Total"</formula>
    </cfRule>
  </conditionalFormatting>
  <conditionalFormatting sqref="C190:C204">
    <cfRule type="expression" dxfId="2666" priority="173">
      <formula>#REF!="Total"</formula>
    </cfRule>
  </conditionalFormatting>
  <conditionalFormatting sqref="C192">
    <cfRule type="expression" dxfId="2665" priority="99">
      <formula>#REF!="Total"</formula>
    </cfRule>
  </conditionalFormatting>
  <conditionalFormatting sqref="C195:C204">
    <cfRule type="expression" dxfId="2664" priority="98">
      <formula>#REF!="Total"</formula>
    </cfRule>
  </conditionalFormatting>
  <conditionalFormatting sqref="C190:C204">
    <cfRule type="expression" dxfId="2663" priority="174">
      <formula>#REF!="Total"</formula>
    </cfRule>
  </conditionalFormatting>
  <conditionalFormatting sqref="C190:C204">
    <cfRule type="expression" dxfId="2662" priority="1">
      <formula>#REF!="Total"</formula>
    </cfRule>
  </conditionalFormatting>
  <conditionalFormatting sqref="C190:C204">
    <cfRule type="expression" dxfId="2661" priority="2">
      <formula>#REF!="Total"</formula>
    </cfRule>
  </conditionalFormatting>
  <conditionalFormatting sqref="C193">
    <cfRule type="expression" dxfId="2660" priority="3">
      <formula>#REF!="Total"</formula>
    </cfRule>
  </conditionalFormatting>
  <conditionalFormatting sqref="C193">
    <cfRule type="expression" dxfId="2659" priority="4">
      <formula>#REF!="Total"</formula>
    </cfRule>
  </conditionalFormatting>
  <conditionalFormatting sqref="C192">
    <cfRule type="expression" dxfId="2658" priority="5">
      <formula>#REF!="Total"</formula>
    </cfRule>
  </conditionalFormatting>
  <conditionalFormatting sqref="C196:C204">
    <cfRule type="expression" dxfId="2657" priority="6">
      <formula>#REF!="Total"</formula>
    </cfRule>
  </conditionalFormatting>
  <conditionalFormatting sqref="C190:C204">
    <cfRule type="expression" dxfId="2656" priority="8">
      <formula>#REF!="Total"</formula>
    </cfRule>
  </conditionalFormatting>
  <conditionalFormatting sqref="C195:C204">
    <cfRule type="expression" dxfId="2655" priority="17">
      <formula>#REF!="Total"</formula>
    </cfRule>
  </conditionalFormatting>
  <conditionalFormatting sqref="C193:C194">
    <cfRule type="expression" dxfId="2654" priority="18">
      <formula>#REF!="Total"</formula>
    </cfRule>
  </conditionalFormatting>
  <conditionalFormatting sqref="C191:C194">
    <cfRule type="expression" dxfId="2653" priority="19">
      <formula>#REF!="Total"</formula>
    </cfRule>
  </conditionalFormatting>
  <conditionalFormatting sqref="C203:C204">
    <cfRule type="expression" dxfId="2652" priority="94">
      <formula>#REF!="Total"</formula>
    </cfRule>
  </conditionalFormatting>
  <conditionalFormatting sqref="C194:C204">
    <cfRule type="expression" dxfId="2651" priority="93">
      <formula>#REF!="Total"</formula>
    </cfRule>
  </conditionalFormatting>
  <conditionalFormatting sqref="C197:C204">
    <cfRule type="expression" dxfId="2650" priority="91">
      <formula>#REF!="Total"</formula>
    </cfRule>
  </conditionalFormatting>
  <conditionalFormatting sqref="C194">
    <cfRule type="expression" dxfId="2649" priority="90">
      <formula>#REF!="Total"</formula>
    </cfRule>
  </conditionalFormatting>
  <conditionalFormatting sqref="C195">
    <cfRule type="expression" dxfId="2648" priority="88">
      <formula>#REF!="Total"</formula>
    </cfRule>
  </conditionalFormatting>
  <conditionalFormatting sqref="C190:C204">
    <cfRule type="expression" dxfId="2647" priority="73">
      <formula>#REF!="Total"</formula>
    </cfRule>
  </conditionalFormatting>
  <conditionalFormatting sqref="C190:C204">
    <cfRule type="expression" dxfId="2646" priority="74">
      <formula>#REF!="Total"</formula>
    </cfRule>
  </conditionalFormatting>
  <conditionalFormatting sqref="C190:C204">
    <cfRule type="expression" dxfId="2645" priority="75">
      <formula>#REF!="Total"</formula>
    </cfRule>
  </conditionalFormatting>
  <conditionalFormatting sqref="C195:C204">
    <cfRule type="expression" dxfId="2644" priority="80">
      <formula>#REF!="Total"</formula>
    </cfRule>
  </conditionalFormatting>
  <conditionalFormatting sqref="C192:C194">
    <cfRule type="expression" dxfId="2643" priority="81">
      <formula>#REF!="Total"</formula>
    </cfRule>
  </conditionalFormatting>
  <conditionalFormatting sqref="C195:C204">
    <cfRule type="expression" dxfId="2642" priority="111">
      <formula>#REF!="Total"</formula>
    </cfRule>
  </conditionalFormatting>
  <conditionalFormatting sqref="C195">
    <cfRule type="expression" dxfId="2641" priority="84">
      <formula>#REF!="Total"</formula>
    </cfRule>
  </conditionalFormatting>
  <conditionalFormatting sqref="C190:C204">
    <cfRule type="expression" dxfId="2640" priority="96">
      <formula>#REF!="Total"</formula>
    </cfRule>
  </conditionalFormatting>
  <conditionalFormatting sqref="C190:C204">
    <cfRule type="expression" dxfId="2639" priority="97">
      <formula>#REF!="Total"</formula>
    </cfRule>
  </conditionalFormatting>
  <conditionalFormatting sqref="C204">
    <cfRule type="expression" dxfId="2638" priority="85">
      <formula>#REF!="Total"</formula>
    </cfRule>
  </conditionalFormatting>
  <conditionalFormatting sqref="C195:C204">
    <cfRule type="expression" dxfId="2637" priority="110">
      <formula>#REF!="Total"</formula>
    </cfRule>
  </conditionalFormatting>
  <conditionalFormatting sqref="C198:C200">
    <cfRule type="expression" dxfId="2636" priority="83">
      <formula>#REF!="Total"</formula>
    </cfRule>
  </conditionalFormatting>
  <conditionalFormatting sqref="C194">
    <cfRule type="expression" dxfId="2635" priority="89">
      <formula>#REF!="Total"</formula>
    </cfRule>
  </conditionalFormatting>
  <conditionalFormatting sqref="C191">
    <cfRule type="expression" dxfId="2634" priority="92">
      <formula>#REF!="Total"</formula>
    </cfRule>
  </conditionalFormatting>
  <conditionalFormatting sqref="C193:C204">
    <cfRule type="expression" dxfId="2633" priority="109">
      <formula>#REF!="Total"</formula>
    </cfRule>
  </conditionalFormatting>
  <conditionalFormatting sqref="C193:C194">
    <cfRule type="expression" dxfId="2632" priority="79">
      <formula>#REF!="Total"</formula>
    </cfRule>
  </conditionalFormatting>
  <conditionalFormatting sqref="C196:C197">
    <cfRule type="expression" dxfId="2631" priority="95">
      <formula>#REF!="Total"</formula>
    </cfRule>
  </conditionalFormatting>
  <conditionalFormatting sqref="C191">
    <cfRule type="expression" dxfId="2630" priority="78">
      <formula>#REF!="Total"</formula>
    </cfRule>
  </conditionalFormatting>
  <conditionalFormatting sqref="C194">
    <cfRule type="expression" dxfId="2629" priority="82">
      <formula>#REF!="Total"</formula>
    </cfRule>
  </conditionalFormatting>
  <conditionalFormatting sqref="C190:C204">
    <cfRule type="expression" dxfId="2628" priority="77">
      <formula>#REF!="Total"</formula>
    </cfRule>
  </conditionalFormatting>
  <conditionalFormatting sqref="C195">
    <cfRule type="expression" dxfId="2627" priority="86">
      <formula>#REF!="Total"</formula>
    </cfRule>
  </conditionalFormatting>
  <conditionalFormatting sqref="C194">
    <cfRule type="expression" dxfId="2626" priority="87">
      <formula>#REF!="Total"</formula>
    </cfRule>
  </conditionalFormatting>
  <conditionalFormatting sqref="C199:C200">
    <cfRule type="expression" dxfId="2625" priority="119">
      <formula>#REF!="Total"</formula>
    </cfRule>
  </conditionalFormatting>
  <conditionalFormatting sqref="C196 C191">
    <cfRule type="expression" dxfId="2624" priority="100">
      <formula>#REF!="Total"</formula>
    </cfRule>
  </conditionalFormatting>
  <conditionalFormatting sqref="C193">
    <cfRule type="expression" dxfId="2623" priority="101">
      <formula>#REF!="Total"</formula>
    </cfRule>
  </conditionalFormatting>
  <conditionalFormatting sqref="C195:C204">
    <cfRule type="expression" dxfId="2622" priority="76">
      <formula>#REF!="Total"</formula>
    </cfRule>
  </conditionalFormatting>
  <conditionalFormatting sqref="C191:C204">
    <cfRule type="expression" dxfId="2621" priority="72">
      <formula>$A190="Total"</formula>
    </cfRule>
  </conditionalFormatting>
  <conditionalFormatting sqref="C191:C204">
    <cfRule type="expression" dxfId="2620" priority="71">
      <formula>$A189="Total"</formula>
    </cfRule>
  </conditionalFormatting>
  <conditionalFormatting sqref="C191:C204">
    <cfRule type="expression" dxfId="2619" priority="70">
      <formula>$A188="Total"</formula>
    </cfRule>
  </conditionalFormatting>
  <conditionalFormatting sqref="C190:C204">
    <cfRule type="expression" dxfId="2618" priority="69">
      <formula>$A190="Total"</formula>
    </cfRule>
  </conditionalFormatting>
  <conditionalFormatting sqref="C191:C204">
    <cfRule type="expression" dxfId="2617" priority="68">
      <formula>$A185="Total"</formula>
    </cfRule>
  </conditionalFormatting>
  <conditionalFormatting sqref="C201:C204 C192:C193">
    <cfRule type="expression" dxfId="2616" priority="67">
      <formula>$A158="Total"</formula>
    </cfRule>
  </conditionalFormatting>
  <conditionalFormatting sqref="C199:C204 C194">
    <cfRule type="expression" dxfId="2615" priority="66">
      <formula>$A156="Total"</formula>
    </cfRule>
  </conditionalFormatting>
  <conditionalFormatting sqref="C201:C204">
    <cfRule type="expression" dxfId="2614" priority="65">
      <formula>$A194="Total"</formula>
    </cfRule>
  </conditionalFormatting>
  <conditionalFormatting sqref="C193:C204">
    <cfRule type="expression" dxfId="2613" priority="64">
      <formula>$A185="Total"</formula>
    </cfRule>
  </conditionalFormatting>
  <conditionalFormatting sqref="C201:C204">
    <cfRule type="expression" dxfId="2612" priority="63">
      <formula>$A191="Total"</formula>
    </cfRule>
  </conditionalFormatting>
  <conditionalFormatting sqref="C196:C200">
    <cfRule type="expression" dxfId="2611" priority="62">
      <formula>$A185="Total"</formula>
    </cfRule>
  </conditionalFormatting>
  <conditionalFormatting sqref="C198:C204 C195:C196 C191:C193">
    <cfRule type="expression" dxfId="2610" priority="61">
      <formula>$A154="Total"</formula>
    </cfRule>
  </conditionalFormatting>
  <conditionalFormatting sqref="C201:C204">
    <cfRule type="expression" dxfId="2609" priority="60">
      <formula>$A214="Total"</formula>
    </cfRule>
  </conditionalFormatting>
  <conditionalFormatting sqref="C196:C204">
    <cfRule type="expression" dxfId="2608" priority="59">
      <formula>$A174="Total"</formula>
    </cfRule>
  </conditionalFormatting>
  <conditionalFormatting sqref="C201:C204 C194:C199">
    <cfRule type="expression" dxfId="2607" priority="58">
      <formula>$A167="Total"</formula>
    </cfRule>
  </conditionalFormatting>
  <conditionalFormatting sqref="C190:C204">
    <cfRule type="expression" dxfId="2606" priority="57">
      <formula>$A174="Total"</formula>
    </cfRule>
  </conditionalFormatting>
  <conditionalFormatting sqref="C190:C204">
    <cfRule type="expression" dxfId="2605" priority="56">
      <formula>$A172="Total"</formula>
    </cfRule>
  </conditionalFormatting>
  <conditionalFormatting sqref="C190:C204">
    <cfRule type="expression" dxfId="2604" priority="55">
      <formula>$A171="Total"</formula>
    </cfRule>
  </conditionalFormatting>
  <conditionalFormatting sqref="C191:C193 C196:C204">
    <cfRule type="expression" dxfId="2603" priority="54">
      <formula>$A170="Total"</formula>
    </cfRule>
  </conditionalFormatting>
  <conditionalFormatting sqref="C197:C200 C202:C204">
    <cfRule type="expression" dxfId="2602" priority="53">
      <formula>$A156="Total"</formula>
    </cfRule>
  </conditionalFormatting>
  <conditionalFormatting sqref="C194:C204">
    <cfRule type="expression" dxfId="2601" priority="52">
      <formula>$A174="Total"</formula>
    </cfRule>
  </conditionalFormatting>
  <conditionalFormatting sqref="C199:C204">
    <cfRule type="expression" dxfId="2600" priority="51">
      <formula>$A174="Total"</formula>
    </cfRule>
  </conditionalFormatting>
  <conditionalFormatting sqref="C200:C204 C196:C198">
    <cfRule type="expression" dxfId="2599" priority="50">
      <formula>$A170="Total"</formula>
    </cfRule>
  </conditionalFormatting>
  <conditionalFormatting sqref="C190:C204">
    <cfRule type="expression" dxfId="2598" priority="49">
      <formula>$A155="Total"</formula>
    </cfRule>
  </conditionalFormatting>
  <conditionalFormatting sqref="C203:C204 C196:C200">
    <cfRule type="expression" dxfId="2597" priority="48">
      <formula>$A167="Total"</formula>
    </cfRule>
  </conditionalFormatting>
  <conditionalFormatting sqref="C191:C204">
    <cfRule type="expression" dxfId="2596" priority="47">
      <formula>$A161="Total"</formula>
    </cfRule>
  </conditionalFormatting>
  <conditionalFormatting sqref="C201:C204 C190:C199">
    <cfRule type="expression" dxfId="2595" priority="46">
      <formula>$A151="Total"</formula>
    </cfRule>
  </conditionalFormatting>
  <conditionalFormatting sqref="C195:C200">
    <cfRule type="expression" dxfId="2594" priority="45">
      <formula>$A167="Total"</formula>
    </cfRule>
  </conditionalFormatting>
  <conditionalFormatting sqref="C194:C196">
    <cfRule type="expression" dxfId="2593" priority="44">
      <formula>$A154="Total"</formula>
    </cfRule>
  </conditionalFormatting>
  <conditionalFormatting sqref="C192:C200">
    <cfRule type="expression" dxfId="2592" priority="43">
      <formula>$A161="Total"</formula>
    </cfRule>
  </conditionalFormatting>
  <conditionalFormatting sqref="C190:C203">
    <cfRule type="expression" dxfId="2591" priority="42">
      <formula>$A215="Total"</formula>
    </cfRule>
  </conditionalFormatting>
  <conditionalFormatting sqref="C191:C204">
    <cfRule type="expression" dxfId="2590" priority="41">
      <formula>$A174="Total"</formula>
    </cfRule>
  </conditionalFormatting>
  <conditionalFormatting sqref="C195:C200">
    <cfRule type="expression" dxfId="2589" priority="40">
      <formula>$A116="Total"</formula>
    </cfRule>
  </conditionalFormatting>
  <conditionalFormatting sqref="C191:C196 C201:C204">
    <cfRule type="expression" dxfId="2588" priority="39">
      <formula>$A167="Total"</formula>
    </cfRule>
  </conditionalFormatting>
  <conditionalFormatting sqref="C190:C204">
    <cfRule type="expression" dxfId="2587" priority="38">
      <formula>$A154="Total"</formula>
    </cfRule>
  </conditionalFormatting>
  <conditionalFormatting sqref="C191:C204">
    <cfRule type="expression" dxfId="2586" priority="37">
      <formula>$A135="Total"</formula>
    </cfRule>
  </conditionalFormatting>
  <conditionalFormatting sqref="C194:C204">
    <cfRule type="expression" dxfId="2585" priority="36">
      <formula>$A245="Total"</formula>
    </cfRule>
  </conditionalFormatting>
  <conditionalFormatting sqref="C190:C200">
    <cfRule type="expression" dxfId="2584" priority="35">
      <formula>$A138="Total"</formula>
    </cfRule>
  </conditionalFormatting>
  <conditionalFormatting sqref="C190:C204">
    <cfRule type="expression" dxfId="2583" priority="34">
      <formula>$A189="Total"</formula>
    </cfRule>
  </conditionalFormatting>
  <conditionalFormatting sqref="C190:C204">
    <cfRule type="expression" dxfId="2582" priority="33">
      <formula>$A188="Total"</formula>
    </cfRule>
  </conditionalFormatting>
  <conditionalFormatting sqref="C190:C204">
    <cfRule type="expression" dxfId="2581" priority="32">
      <formula>$A187="Total"</formula>
    </cfRule>
  </conditionalFormatting>
  <conditionalFormatting sqref="C190:C204">
    <cfRule type="expression" dxfId="2580" priority="31">
      <formula>$A166="Total"</formula>
    </cfRule>
  </conditionalFormatting>
  <conditionalFormatting sqref="C190:C204">
    <cfRule type="expression" dxfId="2579" priority="30">
      <formula>$A169="Total"</formula>
    </cfRule>
  </conditionalFormatting>
  <conditionalFormatting sqref="C197:C204 C195">
    <cfRule type="expression" dxfId="2578" priority="29">
      <formula>$A172="Total"</formula>
    </cfRule>
  </conditionalFormatting>
  <conditionalFormatting sqref="C193:C200">
    <cfRule type="expression" dxfId="2577" priority="28">
      <formula>$A245="Total"</formula>
    </cfRule>
  </conditionalFormatting>
  <conditionalFormatting sqref="C201:C204">
    <cfRule type="expression" dxfId="2576" priority="27">
      <formula>$A126="Total"</formula>
    </cfRule>
  </conditionalFormatting>
  <conditionalFormatting sqref="C190:C204">
    <cfRule type="expression" dxfId="2575" priority="26">
      <formula>$A114="Total"</formula>
    </cfRule>
  </conditionalFormatting>
  <conditionalFormatting sqref="C201:C204">
    <cfRule type="expression" dxfId="2574" priority="25">
      <formula>$A121="Total"</formula>
    </cfRule>
  </conditionalFormatting>
  <conditionalFormatting sqref="C193:C204">
    <cfRule type="expression" dxfId="2573" priority="24">
      <formula>$A115="Total"</formula>
    </cfRule>
  </conditionalFormatting>
  <conditionalFormatting sqref="C196:C200">
    <cfRule type="expression" dxfId="2572" priority="23">
      <formula>$A208="Total"</formula>
    </cfRule>
  </conditionalFormatting>
  <conditionalFormatting sqref="C198">
    <cfRule type="expression" dxfId="2571" priority="22">
      <formula>$A221="Total"</formula>
    </cfRule>
  </conditionalFormatting>
  <conditionalFormatting sqref="C201:C204">
    <cfRule type="expression" dxfId="2570" priority="21">
      <formula>$A222="Total"</formula>
    </cfRule>
  </conditionalFormatting>
  <conditionalFormatting sqref="C192:C204">
    <cfRule type="expression" dxfId="2569" priority="16">
      <formula>$A115="Total"</formula>
    </cfRule>
  </conditionalFormatting>
  <conditionalFormatting sqref="C201:C203">
    <cfRule type="expression" dxfId="2568" priority="15">
      <formula>$A254="Total"</formula>
    </cfRule>
  </conditionalFormatting>
  <conditionalFormatting sqref="C197:C200">
    <cfRule type="expression" dxfId="2567" priority="20">
      <formula>$A116="Total"</formula>
    </cfRule>
  </conditionalFormatting>
  <conditionalFormatting sqref="C190:C204">
    <cfRule type="expression" dxfId="2566" priority="14">
      <formula>$A189="Total"</formula>
    </cfRule>
  </conditionalFormatting>
  <conditionalFormatting sqref="C190:C204">
    <cfRule type="expression" dxfId="2565" priority="13">
      <formula>$A188="Total"</formula>
    </cfRule>
  </conditionalFormatting>
  <conditionalFormatting sqref="C190:C204">
    <cfRule type="expression" dxfId="2564" priority="12">
      <formula>$A187="Total"</formula>
    </cfRule>
  </conditionalFormatting>
  <conditionalFormatting sqref="C190:C204">
    <cfRule type="expression" dxfId="2563" priority="11">
      <formula>$A186="Total"</formula>
    </cfRule>
  </conditionalFormatting>
  <conditionalFormatting sqref="C202:C204">
    <cfRule type="expression" dxfId="2562" priority="10">
      <formula>$A149="Total"</formula>
    </cfRule>
  </conditionalFormatting>
  <conditionalFormatting sqref="C190:C204">
    <cfRule type="expression" dxfId="2561" priority="9">
      <formula>$A134="Total"</formula>
    </cfRule>
  </conditionalFormatting>
  <conditionalFormatting sqref="C204">
    <cfRule type="expression" dxfId="2560" priority="7">
      <formula>#REF!="Total"</formula>
    </cfRule>
  </conditionalFormatting>
  <conditionalFormatting sqref="C194">
    <cfRule type="expression" dxfId="2559" priority="175">
      <formula>#REF!="Total"</formula>
    </cfRule>
  </conditionalFormatting>
  <conditionalFormatting sqref="C197:C198">
    <cfRule type="expression" dxfId="2558" priority="176">
      <formula>#REF!="Total"</formula>
    </cfRule>
  </conditionalFormatting>
  <conditionalFormatting sqref="C193">
    <cfRule type="expression" dxfId="2557" priority="177">
      <formula>#REF!="Total"</formula>
    </cfRule>
  </conditionalFormatting>
  <conditionalFormatting sqref="C196:C197">
    <cfRule type="expression" dxfId="2556" priority="178">
      <formula>#REF!="Total"</formula>
    </cfRule>
  </conditionalFormatting>
  <conditionalFormatting sqref="C192">
    <cfRule type="expression" dxfId="2555" priority="179">
      <formula>#REF!="Total"</formula>
    </cfRule>
  </conditionalFormatting>
  <conditionalFormatting sqref="C200:C201">
    <cfRule type="expression" dxfId="2554" priority="180">
      <formula>#REF!="Total"</formula>
    </cfRule>
  </conditionalFormatting>
  <conditionalFormatting sqref="C190">
    <cfRule type="expression" dxfId="2553" priority="181">
      <formula>#REF!="Total"</formula>
    </cfRule>
  </conditionalFormatting>
  <conditionalFormatting sqref="C200">
    <cfRule type="expression" dxfId="2552" priority="182">
      <formula>#REF!="Total"</formula>
    </cfRule>
  </conditionalFormatting>
  <conditionalFormatting sqref="C196">
    <cfRule type="expression" dxfId="2551" priority="183">
      <formula>#REF!="Total"</formula>
    </cfRule>
  </conditionalFormatting>
  <conditionalFormatting sqref="C201">
    <cfRule type="expression" dxfId="2550" priority="184">
      <formula>#REF!="Total"</formula>
    </cfRule>
  </conditionalFormatting>
  <hyperlinks>
    <hyperlink ref="A1" location="Index!A1" display="Index" xr:uid="{0BCACE88-9E6E-4294-BE73-CBEFC220C5D2}"/>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ECEAA-4091-4666-B030-F37C08FE700D}">
  <dimension ref="A1:J393"/>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customWidth="1"/>
    <col min="6" max="6" width="13" style="18" customWidth="1"/>
    <col min="7" max="7" width="18.140625" style="18" bestFit="1" customWidth="1"/>
    <col min="8" max="8" width="9.140625" style="18" bestFit="1" customWidth="1"/>
    <col min="9" max="9" width="1.7109375" style="16" bestFit="1" customWidth="1"/>
    <col min="10" max="10" width="30.42578125" style="16" bestFit="1" customWidth="1"/>
    <col min="11" max="256" width="9.140625" style="16"/>
    <col min="257" max="257" width="5.42578125" style="16" bestFit="1" customWidth="1"/>
    <col min="258" max="258" width="82" style="16" bestFit="1" customWidth="1"/>
    <col min="259" max="259" width="13.140625" style="16" bestFit="1" customWidth="1"/>
    <col min="260" max="260" width="29.7109375" style="16" bestFit="1" customWidth="1"/>
    <col min="261" max="261" width="14" style="16" bestFit="1" customWidth="1"/>
    <col min="262" max="262" width="10.5703125" style="16" bestFit="1" customWidth="1"/>
    <col min="263" max="263" width="18.140625" style="16" bestFit="1" customWidth="1"/>
    <col min="264" max="264" width="9.140625" style="16" bestFit="1"/>
    <col min="265" max="265" width="1.7109375" style="16" bestFit="1" customWidth="1"/>
    <col min="266" max="512" width="9.140625" style="16"/>
    <col min="513" max="513" width="5.42578125" style="16" bestFit="1" customWidth="1"/>
    <col min="514" max="514" width="82" style="16" bestFit="1" customWidth="1"/>
    <col min="515" max="515" width="13.140625" style="16" bestFit="1" customWidth="1"/>
    <col min="516" max="516" width="29.7109375" style="16" bestFit="1" customWidth="1"/>
    <col min="517" max="517" width="14" style="16" bestFit="1" customWidth="1"/>
    <col min="518" max="518" width="10.5703125" style="16" bestFit="1" customWidth="1"/>
    <col min="519" max="519" width="18.140625" style="16" bestFit="1" customWidth="1"/>
    <col min="520" max="520" width="9.140625" style="16" bestFit="1"/>
    <col min="521" max="521" width="1.7109375" style="16" bestFit="1" customWidth="1"/>
    <col min="522" max="768" width="9.140625" style="16"/>
    <col min="769" max="769" width="5.42578125" style="16" bestFit="1" customWidth="1"/>
    <col min="770" max="770" width="82" style="16" bestFit="1" customWidth="1"/>
    <col min="771" max="771" width="13.140625" style="16" bestFit="1" customWidth="1"/>
    <col min="772" max="772" width="29.7109375" style="16" bestFit="1" customWidth="1"/>
    <col min="773" max="773" width="14" style="16" bestFit="1" customWidth="1"/>
    <col min="774" max="774" width="10.5703125" style="16" bestFit="1" customWidth="1"/>
    <col min="775" max="775" width="18.140625" style="16" bestFit="1" customWidth="1"/>
    <col min="776" max="776" width="9.140625" style="16" bestFit="1"/>
    <col min="777" max="777" width="1.7109375" style="16" bestFit="1" customWidth="1"/>
    <col min="778" max="1024" width="9.140625" style="16"/>
    <col min="1025" max="1025" width="5.42578125" style="16" bestFit="1" customWidth="1"/>
    <col min="1026" max="1026" width="82" style="16" bestFit="1" customWidth="1"/>
    <col min="1027" max="1027" width="13.140625" style="16" bestFit="1" customWidth="1"/>
    <col min="1028" max="1028" width="29.710937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033" width="1.7109375" style="16" bestFit="1" customWidth="1"/>
    <col min="1034" max="1280" width="9.140625" style="16"/>
    <col min="1281" max="1281" width="5.42578125" style="16" bestFit="1" customWidth="1"/>
    <col min="1282" max="1282" width="82" style="16" bestFit="1" customWidth="1"/>
    <col min="1283" max="1283" width="13.140625" style="16" bestFit="1" customWidth="1"/>
    <col min="1284" max="1284" width="29.710937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289" width="1.7109375" style="16" bestFit="1" customWidth="1"/>
    <col min="1290" max="1536" width="9.140625" style="16"/>
    <col min="1537" max="1537" width="5.42578125" style="16" bestFit="1" customWidth="1"/>
    <col min="1538" max="1538" width="82" style="16" bestFit="1" customWidth="1"/>
    <col min="1539" max="1539" width="13.140625" style="16" bestFit="1" customWidth="1"/>
    <col min="1540" max="1540" width="29.710937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545" width="1.7109375" style="16" bestFit="1" customWidth="1"/>
    <col min="1546" max="1792" width="9.140625" style="16"/>
    <col min="1793" max="1793" width="5.42578125" style="16" bestFit="1" customWidth="1"/>
    <col min="1794" max="1794" width="82" style="16" bestFit="1" customWidth="1"/>
    <col min="1795" max="1795" width="13.140625" style="16" bestFit="1" customWidth="1"/>
    <col min="1796" max="1796" width="29.710937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1801" width="1.7109375" style="16" bestFit="1" customWidth="1"/>
    <col min="1802" max="2048" width="9.140625" style="16"/>
    <col min="2049" max="2049" width="5.42578125" style="16" bestFit="1" customWidth="1"/>
    <col min="2050" max="2050" width="82" style="16" bestFit="1" customWidth="1"/>
    <col min="2051" max="2051" width="13.140625" style="16" bestFit="1" customWidth="1"/>
    <col min="2052" max="2052" width="29.710937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057" width="1.7109375" style="16" bestFit="1" customWidth="1"/>
    <col min="2058" max="2304" width="9.140625" style="16"/>
    <col min="2305" max="2305" width="5.42578125" style="16" bestFit="1" customWidth="1"/>
    <col min="2306" max="2306" width="82" style="16" bestFit="1" customWidth="1"/>
    <col min="2307" max="2307" width="13.140625" style="16" bestFit="1" customWidth="1"/>
    <col min="2308" max="2308" width="29.710937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313" width="1.7109375" style="16" bestFit="1" customWidth="1"/>
    <col min="2314" max="2560" width="9.140625" style="16"/>
    <col min="2561" max="2561" width="5.42578125" style="16" bestFit="1" customWidth="1"/>
    <col min="2562" max="2562" width="82" style="16" bestFit="1" customWidth="1"/>
    <col min="2563" max="2563" width="13.140625" style="16" bestFit="1" customWidth="1"/>
    <col min="2564" max="2564" width="29.710937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569" width="1.7109375" style="16" bestFit="1" customWidth="1"/>
    <col min="2570" max="2816" width="9.140625" style="16"/>
    <col min="2817" max="2817" width="5.42578125" style="16" bestFit="1" customWidth="1"/>
    <col min="2818" max="2818" width="82" style="16" bestFit="1" customWidth="1"/>
    <col min="2819" max="2819" width="13.140625" style="16" bestFit="1" customWidth="1"/>
    <col min="2820" max="2820" width="29.710937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2825" width="1.7109375" style="16" bestFit="1" customWidth="1"/>
    <col min="2826" max="3072" width="9.140625" style="16"/>
    <col min="3073" max="3073" width="5.42578125" style="16" bestFit="1" customWidth="1"/>
    <col min="3074" max="3074" width="82" style="16" bestFit="1" customWidth="1"/>
    <col min="3075" max="3075" width="13.140625" style="16" bestFit="1" customWidth="1"/>
    <col min="3076" max="3076" width="29.710937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081" width="1.7109375" style="16" bestFit="1" customWidth="1"/>
    <col min="3082" max="3328" width="9.140625" style="16"/>
    <col min="3329" max="3329" width="5.42578125" style="16" bestFit="1" customWidth="1"/>
    <col min="3330" max="3330" width="82" style="16" bestFit="1" customWidth="1"/>
    <col min="3331" max="3331" width="13.140625" style="16" bestFit="1" customWidth="1"/>
    <col min="3332" max="3332" width="29.710937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337" width="1.7109375" style="16" bestFit="1" customWidth="1"/>
    <col min="3338" max="3584" width="9.140625" style="16"/>
    <col min="3585" max="3585" width="5.42578125" style="16" bestFit="1" customWidth="1"/>
    <col min="3586" max="3586" width="82" style="16" bestFit="1" customWidth="1"/>
    <col min="3587" max="3587" width="13.140625" style="16" bestFit="1" customWidth="1"/>
    <col min="3588" max="3588" width="29.710937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593" width="1.7109375" style="16" bestFit="1" customWidth="1"/>
    <col min="3594" max="3840" width="9.140625" style="16"/>
    <col min="3841" max="3841" width="5.42578125" style="16" bestFit="1" customWidth="1"/>
    <col min="3842" max="3842" width="82" style="16" bestFit="1" customWidth="1"/>
    <col min="3843" max="3843" width="13.140625" style="16" bestFit="1" customWidth="1"/>
    <col min="3844" max="3844" width="29.710937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3849" width="1.7109375" style="16" bestFit="1" customWidth="1"/>
    <col min="3850" max="4096" width="9.140625" style="16"/>
    <col min="4097" max="4097" width="5.42578125" style="16" bestFit="1" customWidth="1"/>
    <col min="4098" max="4098" width="82" style="16" bestFit="1" customWidth="1"/>
    <col min="4099" max="4099" width="13.140625" style="16" bestFit="1" customWidth="1"/>
    <col min="4100" max="4100" width="29.710937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105" width="1.7109375" style="16" bestFit="1" customWidth="1"/>
    <col min="4106" max="4352" width="9.140625" style="16"/>
    <col min="4353" max="4353" width="5.42578125" style="16" bestFit="1" customWidth="1"/>
    <col min="4354" max="4354" width="82" style="16" bestFit="1" customWidth="1"/>
    <col min="4355" max="4355" width="13.140625" style="16" bestFit="1" customWidth="1"/>
    <col min="4356" max="4356" width="29.710937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361" width="1.7109375" style="16" bestFit="1" customWidth="1"/>
    <col min="4362" max="4608" width="9.140625" style="16"/>
    <col min="4609" max="4609" width="5.42578125" style="16" bestFit="1" customWidth="1"/>
    <col min="4610" max="4610" width="82" style="16" bestFit="1" customWidth="1"/>
    <col min="4611" max="4611" width="13.140625" style="16" bestFit="1" customWidth="1"/>
    <col min="4612" max="4612" width="29.710937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617" width="1.7109375" style="16" bestFit="1" customWidth="1"/>
    <col min="4618" max="4864" width="9.140625" style="16"/>
    <col min="4865" max="4865" width="5.42578125" style="16" bestFit="1" customWidth="1"/>
    <col min="4866" max="4866" width="82" style="16" bestFit="1" customWidth="1"/>
    <col min="4867" max="4867" width="13.140625" style="16" bestFit="1" customWidth="1"/>
    <col min="4868" max="4868" width="29.710937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4873" width="1.7109375" style="16" bestFit="1" customWidth="1"/>
    <col min="4874" max="5120" width="9.140625" style="16"/>
    <col min="5121" max="5121" width="5.42578125" style="16" bestFit="1" customWidth="1"/>
    <col min="5122" max="5122" width="82" style="16" bestFit="1" customWidth="1"/>
    <col min="5123" max="5123" width="13.140625" style="16" bestFit="1" customWidth="1"/>
    <col min="5124" max="5124" width="29.710937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129" width="1.7109375" style="16" bestFit="1" customWidth="1"/>
    <col min="5130" max="5376" width="9.140625" style="16"/>
    <col min="5377" max="5377" width="5.42578125" style="16" bestFit="1" customWidth="1"/>
    <col min="5378" max="5378" width="82" style="16" bestFit="1" customWidth="1"/>
    <col min="5379" max="5379" width="13.140625" style="16" bestFit="1" customWidth="1"/>
    <col min="5380" max="5380" width="29.710937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385" width="1.7109375" style="16" bestFit="1" customWidth="1"/>
    <col min="5386" max="5632" width="9.140625" style="16"/>
    <col min="5633" max="5633" width="5.42578125" style="16" bestFit="1" customWidth="1"/>
    <col min="5634" max="5634" width="82" style="16" bestFit="1" customWidth="1"/>
    <col min="5635" max="5635" width="13.140625" style="16" bestFit="1" customWidth="1"/>
    <col min="5636" max="5636" width="29.710937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641" width="1.7109375" style="16" bestFit="1" customWidth="1"/>
    <col min="5642" max="5888" width="9.140625" style="16"/>
    <col min="5889" max="5889" width="5.42578125" style="16" bestFit="1" customWidth="1"/>
    <col min="5890" max="5890" width="82" style="16" bestFit="1" customWidth="1"/>
    <col min="5891" max="5891" width="13.140625" style="16" bestFit="1" customWidth="1"/>
    <col min="5892" max="5892" width="29.710937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5897" width="1.7109375" style="16" bestFit="1" customWidth="1"/>
    <col min="5898" max="6144" width="9.140625" style="16"/>
    <col min="6145" max="6145" width="5.42578125" style="16" bestFit="1" customWidth="1"/>
    <col min="6146" max="6146" width="82" style="16" bestFit="1" customWidth="1"/>
    <col min="6147" max="6147" width="13.140625" style="16" bestFit="1" customWidth="1"/>
    <col min="6148" max="6148" width="29.710937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153" width="1.7109375" style="16" bestFit="1" customWidth="1"/>
    <col min="6154" max="6400" width="9.140625" style="16"/>
    <col min="6401" max="6401" width="5.42578125" style="16" bestFit="1" customWidth="1"/>
    <col min="6402" max="6402" width="82" style="16" bestFit="1" customWidth="1"/>
    <col min="6403" max="6403" width="13.140625" style="16" bestFit="1" customWidth="1"/>
    <col min="6404" max="6404" width="29.710937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409" width="1.7109375" style="16" bestFit="1" customWidth="1"/>
    <col min="6410" max="6656" width="9.140625" style="16"/>
    <col min="6657" max="6657" width="5.42578125" style="16" bestFit="1" customWidth="1"/>
    <col min="6658" max="6658" width="82" style="16" bestFit="1" customWidth="1"/>
    <col min="6659" max="6659" width="13.140625" style="16" bestFit="1" customWidth="1"/>
    <col min="6660" max="6660" width="29.710937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665" width="1.7109375" style="16" bestFit="1" customWidth="1"/>
    <col min="6666" max="6912" width="9.140625" style="16"/>
    <col min="6913" max="6913" width="5.42578125" style="16" bestFit="1" customWidth="1"/>
    <col min="6914" max="6914" width="82" style="16" bestFit="1" customWidth="1"/>
    <col min="6915" max="6915" width="13.140625" style="16" bestFit="1" customWidth="1"/>
    <col min="6916" max="6916" width="29.710937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6921" width="1.7109375" style="16" bestFit="1" customWidth="1"/>
    <col min="6922" max="7168" width="9.140625" style="16"/>
    <col min="7169" max="7169" width="5.42578125" style="16" bestFit="1" customWidth="1"/>
    <col min="7170" max="7170" width="82" style="16" bestFit="1" customWidth="1"/>
    <col min="7171" max="7171" width="13.140625" style="16" bestFit="1" customWidth="1"/>
    <col min="7172" max="7172" width="29.710937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177" width="1.7109375" style="16" bestFit="1" customWidth="1"/>
    <col min="7178" max="7424" width="9.140625" style="16"/>
    <col min="7425" max="7425" width="5.42578125" style="16" bestFit="1" customWidth="1"/>
    <col min="7426" max="7426" width="82" style="16" bestFit="1" customWidth="1"/>
    <col min="7427" max="7427" width="13.140625" style="16" bestFit="1" customWidth="1"/>
    <col min="7428" max="7428" width="29.710937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433" width="1.7109375" style="16" bestFit="1" customWidth="1"/>
    <col min="7434" max="7680" width="9.140625" style="16"/>
    <col min="7681" max="7681" width="5.42578125" style="16" bestFit="1" customWidth="1"/>
    <col min="7682" max="7682" width="82" style="16" bestFit="1" customWidth="1"/>
    <col min="7683" max="7683" width="13.140625" style="16" bestFit="1" customWidth="1"/>
    <col min="7684" max="7684" width="29.710937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689" width="1.7109375" style="16" bestFit="1" customWidth="1"/>
    <col min="7690" max="7936" width="9.140625" style="16"/>
    <col min="7937" max="7937" width="5.42578125" style="16" bestFit="1" customWidth="1"/>
    <col min="7938" max="7938" width="82" style="16" bestFit="1" customWidth="1"/>
    <col min="7939" max="7939" width="13.140625" style="16" bestFit="1" customWidth="1"/>
    <col min="7940" max="7940" width="29.710937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7945" width="1.7109375" style="16" bestFit="1" customWidth="1"/>
    <col min="7946" max="8192" width="9.140625" style="16"/>
    <col min="8193" max="8193" width="5.42578125" style="16" bestFit="1" customWidth="1"/>
    <col min="8194" max="8194" width="82" style="16" bestFit="1" customWidth="1"/>
    <col min="8195" max="8195" width="13.140625" style="16" bestFit="1" customWidth="1"/>
    <col min="8196" max="8196" width="29.710937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201" width="1.7109375" style="16" bestFit="1" customWidth="1"/>
    <col min="8202" max="8448" width="9.140625" style="16"/>
    <col min="8449" max="8449" width="5.42578125" style="16" bestFit="1" customWidth="1"/>
    <col min="8450" max="8450" width="82" style="16" bestFit="1" customWidth="1"/>
    <col min="8451" max="8451" width="13.140625" style="16" bestFit="1" customWidth="1"/>
    <col min="8452" max="8452" width="29.710937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457" width="1.7109375" style="16" bestFit="1" customWidth="1"/>
    <col min="8458" max="8704" width="9.140625" style="16"/>
    <col min="8705" max="8705" width="5.42578125" style="16" bestFit="1" customWidth="1"/>
    <col min="8706" max="8706" width="82" style="16" bestFit="1" customWidth="1"/>
    <col min="8707" max="8707" width="13.140625" style="16" bestFit="1" customWidth="1"/>
    <col min="8708" max="8708" width="29.710937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713" width="1.7109375" style="16" bestFit="1" customWidth="1"/>
    <col min="8714" max="8960" width="9.140625" style="16"/>
    <col min="8961" max="8961" width="5.42578125" style="16" bestFit="1" customWidth="1"/>
    <col min="8962" max="8962" width="82" style="16" bestFit="1" customWidth="1"/>
    <col min="8963" max="8963" width="13.140625" style="16" bestFit="1" customWidth="1"/>
    <col min="8964" max="8964" width="29.710937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8969" width="1.7109375" style="16" bestFit="1" customWidth="1"/>
    <col min="8970" max="9216" width="9.140625" style="16"/>
    <col min="9217" max="9217" width="5.42578125" style="16" bestFit="1" customWidth="1"/>
    <col min="9218" max="9218" width="82" style="16" bestFit="1" customWidth="1"/>
    <col min="9219" max="9219" width="13.140625" style="16" bestFit="1" customWidth="1"/>
    <col min="9220" max="9220" width="29.710937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225" width="1.7109375" style="16" bestFit="1" customWidth="1"/>
    <col min="9226" max="9472" width="9.140625" style="16"/>
    <col min="9473" max="9473" width="5.42578125" style="16" bestFit="1" customWidth="1"/>
    <col min="9474" max="9474" width="82" style="16" bestFit="1" customWidth="1"/>
    <col min="9475" max="9475" width="13.140625" style="16" bestFit="1" customWidth="1"/>
    <col min="9476" max="9476" width="29.710937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481" width="1.7109375" style="16" bestFit="1" customWidth="1"/>
    <col min="9482" max="9728" width="9.140625" style="16"/>
    <col min="9729" max="9729" width="5.42578125" style="16" bestFit="1" customWidth="1"/>
    <col min="9730" max="9730" width="82" style="16" bestFit="1" customWidth="1"/>
    <col min="9731" max="9731" width="13.140625" style="16" bestFit="1" customWidth="1"/>
    <col min="9732" max="9732" width="29.710937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737" width="1.7109375" style="16" bestFit="1" customWidth="1"/>
    <col min="9738" max="9984" width="9.140625" style="16"/>
    <col min="9985" max="9985" width="5.42578125" style="16" bestFit="1" customWidth="1"/>
    <col min="9986" max="9986" width="82" style="16" bestFit="1" customWidth="1"/>
    <col min="9987" max="9987" width="13.140625" style="16" bestFit="1" customWidth="1"/>
    <col min="9988" max="9988" width="29.710937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9993" width="1.7109375" style="16" bestFit="1" customWidth="1"/>
    <col min="9994" max="10240" width="9.140625" style="16"/>
    <col min="10241" max="10241" width="5.42578125" style="16" bestFit="1" customWidth="1"/>
    <col min="10242" max="10242" width="82" style="16" bestFit="1" customWidth="1"/>
    <col min="10243" max="10243" width="13.140625" style="16" bestFit="1" customWidth="1"/>
    <col min="10244" max="10244" width="29.710937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249" width="1.7109375" style="16" bestFit="1" customWidth="1"/>
    <col min="10250" max="10496" width="9.140625" style="16"/>
    <col min="10497" max="10497" width="5.42578125" style="16" bestFit="1" customWidth="1"/>
    <col min="10498" max="10498" width="82" style="16" bestFit="1" customWidth="1"/>
    <col min="10499" max="10499" width="13.140625" style="16" bestFit="1" customWidth="1"/>
    <col min="10500" max="10500" width="29.710937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505" width="1.7109375" style="16" bestFit="1" customWidth="1"/>
    <col min="10506" max="10752" width="9.140625" style="16"/>
    <col min="10753" max="10753" width="5.42578125" style="16" bestFit="1" customWidth="1"/>
    <col min="10754" max="10754" width="82" style="16" bestFit="1" customWidth="1"/>
    <col min="10755" max="10755" width="13.140625" style="16" bestFit="1" customWidth="1"/>
    <col min="10756" max="10756" width="29.710937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0761" width="1.7109375" style="16" bestFit="1" customWidth="1"/>
    <col min="10762" max="11008" width="9.140625" style="16"/>
    <col min="11009" max="11009" width="5.42578125" style="16" bestFit="1" customWidth="1"/>
    <col min="11010" max="11010" width="82" style="16" bestFit="1" customWidth="1"/>
    <col min="11011" max="11011" width="13.140625" style="16" bestFit="1" customWidth="1"/>
    <col min="11012" max="11012" width="29.710937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017" width="1.7109375" style="16" bestFit="1" customWidth="1"/>
    <col min="11018" max="11264" width="9.140625" style="16"/>
    <col min="11265" max="11265" width="5.42578125" style="16" bestFit="1" customWidth="1"/>
    <col min="11266" max="11266" width="82" style="16" bestFit="1" customWidth="1"/>
    <col min="11267" max="11267" width="13.140625" style="16" bestFit="1" customWidth="1"/>
    <col min="11268" max="11268" width="29.710937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273" width="1.7109375" style="16" bestFit="1" customWidth="1"/>
    <col min="11274" max="11520" width="9.140625" style="16"/>
    <col min="11521" max="11521" width="5.42578125" style="16" bestFit="1" customWidth="1"/>
    <col min="11522" max="11522" width="82" style="16" bestFit="1" customWidth="1"/>
    <col min="11523" max="11523" width="13.140625" style="16" bestFit="1" customWidth="1"/>
    <col min="11524" max="11524" width="29.710937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529" width="1.7109375" style="16" bestFit="1" customWidth="1"/>
    <col min="11530" max="11776" width="9.140625" style="16"/>
    <col min="11777" max="11777" width="5.42578125" style="16" bestFit="1" customWidth="1"/>
    <col min="11778" max="11778" width="82" style="16" bestFit="1" customWidth="1"/>
    <col min="11779" max="11779" width="13.140625" style="16" bestFit="1" customWidth="1"/>
    <col min="11780" max="11780" width="29.710937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1785" width="1.7109375" style="16" bestFit="1" customWidth="1"/>
    <col min="11786" max="12032" width="9.140625" style="16"/>
    <col min="12033" max="12033" width="5.42578125" style="16" bestFit="1" customWidth="1"/>
    <col min="12034" max="12034" width="82" style="16" bestFit="1" customWidth="1"/>
    <col min="12035" max="12035" width="13.140625" style="16" bestFit="1" customWidth="1"/>
    <col min="12036" max="12036" width="29.710937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041" width="1.7109375" style="16" bestFit="1" customWidth="1"/>
    <col min="12042" max="12288" width="9.140625" style="16"/>
    <col min="12289" max="12289" width="5.42578125" style="16" bestFit="1" customWidth="1"/>
    <col min="12290" max="12290" width="82" style="16" bestFit="1" customWidth="1"/>
    <col min="12291" max="12291" width="13.140625" style="16" bestFit="1" customWidth="1"/>
    <col min="12292" max="12292" width="29.710937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297" width="1.7109375" style="16" bestFit="1" customWidth="1"/>
    <col min="12298" max="12544" width="9.140625" style="16"/>
    <col min="12545" max="12545" width="5.42578125" style="16" bestFit="1" customWidth="1"/>
    <col min="12546" max="12546" width="82" style="16" bestFit="1" customWidth="1"/>
    <col min="12547" max="12547" width="13.140625" style="16" bestFit="1" customWidth="1"/>
    <col min="12548" max="12548" width="29.710937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553" width="1.7109375" style="16" bestFit="1" customWidth="1"/>
    <col min="12554" max="12800" width="9.140625" style="16"/>
    <col min="12801" max="12801" width="5.42578125" style="16" bestFit="1" customWidth="1"/>
    <col min="12802" max="12802" width="82" style="16" bestFit="1" customWidth="1"/>
    <col min="12803" max="12803" width="13.140625" style="16" bestFit="1" customWidth="1"/>
    <col min="12804" max="12804" width="29.710937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2809" width="1.7109375" style="16" bestFit="1" customWidth="1"/>
    <col min="12810" max="13056" width="9.140625" style="16"/>
    <col min="13057" max="13057" width="5.42578125" style="16" bestFit="1" customWidth="1"/>
    <col min="13058" max="13058" width="82" style="16" bestFit="1" customWidth="1"/>
    <col min="13059" max="13059" width="13.140625" style="16" bestFit="1" customWidth="1"/>
    <col min="13060" max="13060" width="29.710937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065" width="1.7109375" style="16" bestFit="1" customWidth="1"/>
    <col min="13066" max="13312" width="9.140625" style="16"/>
    <col min="13313" max="13313" width="5.42578125" style="16" bestFit="1" customWidth="1"/>
    <col min="13314" max="13314" width="82" style="16" bestFit="1" customWidth="1"/>
    <col min="13315" max="13315" width="13.140625" style="16" bestFit="1" customWidth="1"/>
    <col min="13316" max="13316" width="29.710937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321" width="1.7109375" style="16" bestFit="1" customWidth="1"/>
    <col min="13322" max="13568" width="9.140625" style="16"/>
    <col min="13569" max="13569" width="5.42578125" style="16" bestFit="1" customWidth="1"/>
    <col min="13570" max="13570" width="82" style="16" bestFit="1" customWidth="1"/>
    <col min="13571" max="13571" width="13.140625" style="16" bestFit="1" customWidth="1"/>
    <col min="13572" max="13572" width="29.710937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577" width="1.7109375" style="16" bestFit="1" customWidth="1"/>
    <col min="13578" max="13824" width="9.140625" style="16"/>
    <col min="13825" max="13825" width="5.42578125" style="16" bestFit="1" customWidth="1"/>
    <col min="13826" max="13826" width="82" style="16" bestFit="1" customWidth="1"/>
    <col min="13827" max="13827" width="13.140625" style="16" bestFit="1" customWidth="1"/>
    <col min="13828" max="13828" width="29.710937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3833" width="1.7109375" style="16" bestFit="1" customWidth="1"/>
    <col min="13834" max="14080" width="9.140625" style="16"/>
    <col min="14081" max="14081" width="5.42578125" style="16" bestFit="1" customWidth="1"/>
    <col min="14082" max="14082" width="82" style="16" bestFit="1" customWidth="1"/>
    <col min="14083" max="14083" width="13.140625" style="16" bestFit="1" customWidth="1"/>
    <col min="14084" max="14084" width="29.710937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089" width="1.7109375" style="16" bestFit="1" customWidth="1"/>
    <col min="14090" max="14336" width="9.140625" style="16"/>
    <col min="14337" max="14337" width="5.42578125" style="16" bestFit="1" customWidth="1"/>
    <col min="14338" max="14338" width="82" style="16" bestFit="1" customWidth="1"/>
    <col min="14339" max="14339" width="13.140625" style="16" bestFit="1" customWidth="1"/>
    <col min="14340" max="14340" width="29.710937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345" width="1.7109375" style="16" bestFit="1" customWidth="1"/>
    <col min="14346" max="14592" width="9.140625" style="16"/>
    <col min="14593" max="14593" width="5.42578125" style="16" bestFit="1" customWidth="1"/>
    <col min="14594" max="14594" width="82" style="16" bestFit="1" customWidth="1"/>
    <col min="14595" max="14595" width="13.140625" style="16" bestFit="1" customWidth="1"/>
    <col min="14596" max="14596" width="29.710937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601" width="1.7109375" style="16" bestFit="1" customWidth="1"/>
    <col min="14602" max="14848" width="9.140625" style="16"/>
    <col min="14849" max="14849" width="5.42578125" style="16" bestFit="1" customWidth="1"/>
    <col min="14850" max="14850" width="82" style="16" bestFit="1" customWidth="1"/>
    <col min="14851" max="14851" width="13.140625" style="16" bestFit="1" customWidth="1"/>
    <col min="14852" max="14852" width="29.710937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4857" width="1.7109375" style="16" bestFit="1" customWidth="1"/>
    <col min="14858" max="15104" width="9.140625" style="16"/>
    <col min="15105" max="15105" width="5.42578125" style="16" bestFit="1" customWidth="1"/>
    <col min="15106" max="15106" width="82" style="16" bestFit="1" customWidth="1"/>
    <col min="15107" max="15107" width="13.140625" style="16" bestFit="1" customWidth="1"/>
    <col min="15108" max="15108" width="29.710937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113" width="1.7109375" style="16" bestFit="1" customWidth="1"/>
    <col min="15114" max="15360" width="9.140625" style="16"/>
    <col min="15361" max="15361" width="5.42578125" style="16" bestFit="1" customWidth="1"/>
    <col min="15362" max="15362" width="82" style="16" bestFit="1" customWidth="1"/>
    <col min="15363" max="15363" width="13.140625" style="16" bestFit="1" customWidth="1"/>
    <col min="15364" max="15364" width="29.710937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369" width="1.7109375" style="16" bestFit="1" customWidth="1"/>
    <col min="15370" max="15616" width="9.140625" style="16"/>
    <col min="15617" max="15617" width="5.42578125" style="16" bestFit="1" customWidth="1"/>
    <col min="15618" max="15618" width="82" style="16" bestFit="1" customWidth="1"/>
    <col min="15619" max="15619" width="13.140625" style="16" bestFit="1" customWidth="1"/>
    <col min="15620" max="15620" width="29.710937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625" width="1.7109375" style="16" bestFit="1" customWidth="1"/>
    <col min="15626" max="15872" width="9.140625" style="16"/>
    <col min="15873" max="15873" width="5.42578125" style="16" bestFit="1" customWidth="1"/>
    <col min="15874" max="15874" width="82" style="16" bestFit="1" customWidth="1"/>
    <col min="15875" max="15875" width="13.140625" style="16" bestFit="1" customWidth="1"/>
    <col min="15876" max="15876" width="29.710937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5881" width="1.7109375" style="16" bestFit="1" customWidth="1"/>
    <col min="15882" max="16128" width="9.140625" style="16"/>
    <col min="16129" max="16129" width="5.42578125" style="16" bestFit="1" customWidth="1"/>
    <col min="16130" max="16130" width="82" style="16" bestFit="1" customWidth="1"/>
    <col min="16131" max="16131" width="13.140625" style="16" bestFit="1" customWidth="1"/>
    <col min="16132" max="16132" width="29.710937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137" width="1.7109375" style="16" bestFit="1" customWidth="1"/>
    <col min="16138" max="16384" width="9.140625" style="16"/>
  </cols>
  <sheetData>
    <row r="1" spans="1:9">
      <c r="A1" s="3" t="s">
        <v>0</v>
      </c>
      <c r="B1" s="396" t="s">
        <v>73</v>
      </c>
      <c r="C1" s="396"/>
      <c r="D1" s="396"/>
      <c r="E1" s="396"/>
      <c r="F1" s="4"/>
      <c r="G1" s="4"/>
      <c r="H1" s="4"/>
    </row>
    <row r="2" spans="1:9" ht="13.5" thickBot="1">
      <c r="A2" s="1"/>
      <c r="B2" s="1"/>
      <c r="C2" s="5"/>
      <c r="D2" s="1"/>
      <c r="E2" s="1"/>
      <c r="F2" s="4"/>
      <c r="G2" s="4"/>
      <c r="H2" s="4"/>
    </row>
    <row r="3" spans="1:9" s="161" customFormat="1" ht="15">
      <c r="A3" s="13"/>
      <c r="B3" s="25" t="s">
        <v>3020</v>
      </c>
      <c r="C3" s="397"/>
      <c r="D3" s="400"/>
      <c r="E3" s="13"/>
      <c r="F3" s="14"/>
      <c r="G3" s="14"/>
      <c r="H3" s="14"/>
      <c r="I3" s="160"/>
    </row>
    <row r="4" spans="1:9" s="161" customFormat="1" ht="30">
      <c r="A4" s="13"/>
      <c r="B4" s="26" t="s">
        <v>3021</v>
      </c>
      <c r="C4" s="398"/>
      <c r="D4" s="401"/>
      <c r="E4" s="13"/>
      <c r="F4" s="14"/>
      <c r="G4" s="14"/>
      <c r="H4" s="14"/>
      <c r="I4" s="160"/>
    </row>
    <row r="5" spans="1:9" s="161" customFormat="1" ht="15">
      <c r="A5" s="13"/>
      <c r="B5" s="26" t="s">
        <v>1003</v>
      </c>
      <c r="C5" s="398"/>
      <c r="D5" s="401"/>
      <c r="E5" s="13"/>
      <c r="F5" s="14"/>
      <c r="G5" s="14"/>
      <c r="H5" s="14"/>
      <c r="I5" s="160"/>
    </row>
    <row r="6" spans="1:9" s="161" customFormat="1" ht="15">
      <c r="A6" s="13"/>
      <c r="B6" s="26" t="s">
        <v>3022</v>
      </c>
      <c r="C6" s="398"/>
      <c r="D6" s="401"/>
      <c r="E6" s="13"/>
      <c r="F6" s="14"/>
      <c r="G6" s="14"/>
      <c r="H6" s="14"/>
      <c r="I6" s="160"/>
    </row>
    <row r="7" spans="1:9" s="161" customFormat="1" ht="30.75" thickBot="1">
      <c r="A7" s="13"/>
      <c r="B7" s="27" t="s">
        <v>3023</v>
      </c>
      <c r="C7" s="399"/>
      <c r="D7" s="402"/>
      <c r="E7" s="13"/>
      <c r="F7" s="14"/>
      <c r="G7" s="14"/>
      <c r="H7" s="14"/>
      <c r="I7" s="160"/>
    </row>
    <row r="8" spans="1:9" s="161" customFormat="1">
      <c r="A8" s="13"/>
      <c r="B8" s="13"/>
      <c r="C8" s="15" t="s">
        <v>1005</v>
      </c>
      <c r="D8" s="15" t="s">
        <v>1006</v>
      </c>
      <c r="E8" s="13"/>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928125</v>
      </c>
      <c r="G16" s="18">
        <v>8235.25</v>
      </c>
      <c r="H16" s="18">
        <v>5.64</v>
      </c>
    </row>
    <row r="17" spans="2:8">
      <c r="B17" s="16" t="s">
        <v>1008</v>
      </c>
      <c r="C17" s="164" t="s">
        <v>129</v>
      </c>
      <c r="D17" s="16" t="s">
        <v>130</v>
      </c>
      <c r="E17" s="16" t="s">
        <v>134</v>
      </c>
      <c r="F17" s="18">
        <v>447350</v>
      </c>
      <c r="G17" s="18">
        <v>6648.07</v>
      </c>
      <c r="H17" s="18">
        <v>4.5599999999999996</v>
      </c>
    </row>
    <row r="18" spans="2:8">
      <c r="B18" s="16" t="s">
        <v>1009</v>
      </c>
      <c r="C18" s="164" t="s">
        <v>129</v>
      </c>
      <c r="D18" s="16" t="s">
        <v>132</v>
      </c>
      <c r="E18" s="16" t="s">
        <v>133</v>
      </c>
      <c r="F18" s="18">
        <v>217641</v>
      </c>
      <c r="G18" s="18">
        <v>5741.26</v>
      </c>
      <c r="H18" s="18">
        <v>3.94</v>
      </c>
    </row>
    <row r="19" spans="2:8">
      <c r="B19" s="16" t="s">
        <v>1015</v>
      </c>
      <c r="C19" s="164" t="s">
        <v>129</v>
      </c>
      <c r="D19" s="16" t="s">
        <v>143</v>
      </c>
      <c r="E19" s="16" t="s">
        <v>144</v>
      </c>
      <c r="F19" s="18">
        <v>221600</v>
      </c>
      <c r="G19" s="18">
        <v>5421.22</v>
      </c>
      <c r="H19" s="18">
        <v>3.72</v>
      </c>
    </row>
    <row r="20" spans="2:8">
      <c r="B20" s="16" t="s">
        <v>277</v>
      </c>
      <c r="C20" s="164" t="s">
        <v>129</v>
      </c>
      <c r="D20" s="16" t="s">
        <v>130</v>
      </c>
      <c r="E20" s="16" t="s">
        <v>278</v>
      </c>
      <c r="F20" s="18">
        <v>861000</v>
      </c>
      <c r="G20" s="18">
        <v>4574.0600000000004</v>
      </c>
      <c r="H20" s="18">
        <v>3.14</v>
      </c>
    </row>
    <row r="21" spans="2:8">
      <c r="B21" s="16" t="s">
        <v>1013</v>
      </c>
      <c r="C21" s="164" t="s">
        <v>129</v>
      </c>
      <c r="D21" s="16" t="s">
        <v>135</v>
      </c>
      <c r="E21" s="16" t="s">
        <v>136</v>
      </c>
      <c r="F21" s="18">
        <v>286500</v>
      </c>
      <c r="G21" s="18">
        <v>4277.3</v>
      </c>
      <c r="H21" s="18">
        <v>2.93</v>
      </c>
    </row>
    <row r="22" spans="2:8">
      <c r="B22" s="16" t="s">
        <v>2283</v>
      </c>
      <c r="C22" s="164" t="s">
        <v>129</v>
      </c>
      <c r="D22" s="16" t="s">
        <v>155</v>
      </c>
      <c r="E22" s="16" t="s">
        <v>156</v>
      </c>
      <c r="F22" s="18">
        <v>195261</v>
      </c>
      <c r="G22" s="18">
        <v>3753.89</v>
      </c>
      <c r="H22" s="18">
        <v>2.57</v>
      </c>
    </row>
    <row r="23" spans="2:8">
      <c r="B23" s="16" t="s">
        <v>2284</v>
      </c>
      <c r="C23" s="164" t="s">
        <v>129</v>
      </c>
      <c r="D23" s="16" t="s">
        <v>151</v>
      </c>
      <c r="E23" s="16" t="s">
        <v>152</v>
      </c>
      <c r="F23" s="18">
        <v>512176</v>
      </c>
      <c r="G23" s="18">
        <v>3721.47</v>
      </c>
      <c r="H23" s="18">
        <v>2.5499999999999998</v>
      </c>
    </row>
    <row r="24" spans="2:8">
      <c r="B24" s="16" t="s">
        <v>1017</v>
      </c>
      <c r="C24" s="164" t="s">
        <v>129</v>
      </c>
      <c r="D24" s="16" t="s">
        <v>135</v>
      </c>
      <c r="E24" s="16" t="s">
        <v>137</v>
      </c>
      <c r="F24" s="18">
        <v>113788</v>
      </c>
      <c r="G24" s="18">
        <v>3653.9</v>
      </c>
      <c r="H24" s="18">
        <v>2.5</v>
      </c>
    </row>
    <row r="25" spans="2:8">
      <c r="B25" s="16" t="s">
        <v>481</v>
      </c>
      <c r="C25" s="164" t="s">
        <v>129</v>
      </c>
      <c r="D25" s="16" t="s">
        <v>130</v>
      </c>
      <c r="E25" s="16" t="s">
        <v>482</v>
      </c>
      <c r="F25" s="18">
        <v>1540000</v>
      </c>
      <c r="G25" s="18">
        <v>2015.09</v>
      </c>
      <c r="H25" s="18">
        <v>1.38</v>
      </c>
    </row>
    <row r="26" spans="2:8">
      <c r="B26" s="16" t="s">
        <v>1020</v>
      </c>
      <c r="C26" s="164" t="s">
        <v>129</v>
      </c>
      <c r="D26" s="16" t="s">
        <v>130</v>
      </c>
      <c r="E26" s="16" t="s">
        <v>145</v>
      </c>
      <c r="F26" s="18">
        <v>263300</v>
      </c>
      <c r="G26" s="18">
        <v>1978.7</v>
      </c>
      <c r="H26" s="18">
        <v>1.36</v>
      </c>
    </row>
    <row r="27" spans="2:8">
      <c r="B27" s="16" t="s">
        <v>2102</v>
      </c>
      <c r="C27" s="164" t="s">
        <v>129</v>
      </c>
      <c r="D27" s="16" t="s">
        <v>173</v>
      </c>
      <c r="E27" s="16" t="s">
        <v>174</v>
      </c>
      <c r="F27" s="18">
        <v>26900</v>
      </c>
      <c r="G27" s="18">
        <v>1796.34</v>
      </c>
      <c r="H27" s="18">
        <v>1.23</v>
      </c>
    </row>
    <row r="28" spans="2:8">
      <c r="B28" s="16" t="s">
        <v>2083</v>
      </c>
      <c r="C28" s="164" t="s">
        <v>129</v>
      </c>
      <c r="D28" s="16" t="s">
        <v>267</v>
      </c>
      <c r="E28" s="16" t="s">
        <v>287</v>
      </c>
      <c r="F28" s="18">
        <v>718666</v>
      </c>
      <c r="G28" s="18">
        <v>1650.06</v>
      </c>
      <c r="H28" s="18">
        <v>1.1299999999999999</v>
      </c>
    </row>
    <row r="29" spans="2:8">
      <c r="B29" s="16" t="s">
        <v>1037</v>
      </c>
      <c r="C29" s="164" t="s">
        <v>129</v>
      </c>
      <c r="D29" s="16" t="s">
        <v>135</v>
      </c>
      <c r="E29" s="16" t="s">
        <v>283</v>
      </c>
      <c r="F29" s="18">
        <v>175500</v>
      </c>
      <c r="G29" s="18">
        <v>1647.86</v>
      </c>
      <c r="H29" s="18">
        <v>1.1299999999999999</v>
      </c>
    </row>
    <row r="30" spans="2:8">
      <c r="B30" s="16" t="s">
        <v>2038</v>
      </c>
      <c r="C30" s="164" t="s">
        <v>129</v>
      </c>
      <c r="D30" s="16" t="s">
        <v>200</v>
      </c>
      <c r="E30" s="16" t="s">
        <v>282</v>
      </c>
      <c r="F30" s="18">
        <v>18100</v>
      </c>
      <c r="G30" s="18">
        <v>1643.89</v>
      </c>
      <c r="H30" s="18">
        <v>1.1299999999999999</v>
      </c>
    </row>
    <row r="31" spans="2:8">
      <c r="B31" s="16" t="s">
        <v>2097</v>
      </c>
      <c r="C31" s="164" t="s">
        <v>129</v>
      </c>
      <c r="D31" s="16" t="s">
        <v>485</v>
      </c>
      <c r="E31" s="16" t="s">
        <v>486</v>
      </c>
      <c r="F31" s="18">
        <v>417000</v>
      </c>
      <c r="G31" s="18">
        <v>1626.3</v>
      </c>
      <c r="H31" s="18">
        <v>1.1100000000000001</v>
      </c>
    </row>
    <row r="32" spans="2:8">
      <c r="B32" s="16" t="s">
        <v>1044</v>
      </c>
      <c r="C32" s="164" t="s">
        <v>129</v>
      </c>
      <c r="D32" s="16" t="s">
        <v>225</v>
      </c>
      <c r="E32" s="16" t="s">
        <v>324</v>
      </c>
      <c r="F32" s="18">
        <v>35949</v>
      </c>
      <c r="G32" s="18">
        <v>1554.04</v>
      </c>
      <c r="H32" s="18">
        <v>1.07</v>
      </c>
    </row>
    <row r="33" spans="2:8">
      <c r="B33" s="16" t="s">
        <v>252</v>
      </c>
      <c r="C33" s="164" t="s">
        <v>129</v>
      </c>
      <c r="D33" s="16" t="s">
        <v>240</v>
      </c>
      <c r="E33" s="16" t="s">
        <v>253</v>
      </c>
      <c r="F33" s="18">
        <v>2858100</v>
      </c>
      <c r="G33" s="18">
        <v>1550.52</v>
      </c>
      <c r="H33" s="18">
        <v>1.06</v>
      </c>
    </row>
    <row r="34" spans="2:8">
      <c r="B34" s="16" t="s">
        <v>2322</v>
      </c>
      <c r="C34" s="164" t="s">
        <v>129</v>
      </c>
      <c r="D34" s="16" t="s">
        <v>485</v>
      </c>
      <c r="E34" s="16" t="s">
        <v>487</v>
      </c>
      <c r="F34" s="18">
        <v>296000</v>
      </c>
      <c r="G34" s="18">
        <v>1516.26</v>
      </c>
      <c r="H34" s="18">
        <v>1.04</v>
      </c>
    </row>
    <row r="35" spans="2:8">
      <c r="B35" s="16" t="s">
        <v>2122</v>
      </c>
      <c r="C35" s="164" t="s">
        <v>129</v>
      </c>
      <c r="D35" s="16" t="s">
        <v>200</v>
      </c>
      <c r="E35" s="16" t="s">
        <v>281</v>
      </c>
      <c r="F35" s="18">
        <v>110000</v>
      </c>
      <c r="G35" s="18">
        <v>1439.57</v>
      </c>
      <c r="H35" s="18">
        <v>0.99</v>
      </c>
    </row>
    <row r="36" spans="2:8">
      <c r="B36" s="16" t="s">
        <v>1010</v>
      </c>
      <c r="C36" s="164" t="s">
        <v>129</v>
      </c>
      <c r="D36" s="16" t="s">
        <v>139</v>
      </c>
      <c r="E36" s="16" t="s">
        <v>140</v>
      </c>
      <c r="F36" s="18">
        <v>445000</v>
      </c>
      <c r="G36" s="18">
        <v>1426.23</v>
      </c>
      <c r="H36" s="18">
        <v>0.98</v>
      </c>
    </row>
    <row r="37" spans="2:8">
      <c r="B37" s="16" t="s">
        <v>2113</v>
      </c>
      <c r="C37" s="164" t="s">
        <v>129</v>
      </c>
      <c r="D37" s="16" t="s">
        <v>160</v>
      </c>
      <c r="E37" s="16" t="s">
        <v>161</v>
      </c>
      <c r="F37" s="18">
        <v>155000</v>
      </c>
      <c r="G37" s="18">
        <v>1384.23</v>
      </c>
      <c r="H37" s="18">
        <v>0.95</v>
      </c>
    </row>
    <row r="38" spans="2:8">
      <c r="B38" s="16" t="s">
        <v>2323</v>
      </c>
      <c r="C38" s="164" t="s">
        <v>129</v>
      </c>
      <c r="D38" s="16" t="s">
        <v>153</v>
      </c>
      <c r="E38" s="16" t="s">
        <v>154</v>
      </c>
      <c r="F38" s="18">
        <v>55371</v>
      </c>
      <c r="G38" s="18">
        <v>1337.96</v>
      </c>
      <c r="H38" s="18">
        <v>0.92</v>
      </c>
    </row>
    <row r="39" spans="2:8">
      <c r="B39" s="16" t="s">
        <v>2043</v>
      </c>
      <c r="C39" s="164" t="s">
        <v>129</v>
      </c>
      <c r="D39" s="16" t="s">
        <v>267</v>
      </c>
      <c r="E39" s="16" t="s">
        <v>288</v>
      </c>
      <c r="F39" s="18">
        <v>815000</v>
      </c>
      <c r="G39" s="18">
        <v>1336.6</v>
      </c>
      <c r="H39" s="18">
        <v>0.92</v>
      </c>
    </row>
    <row r="40" spans="2:8">
      <c r="B40" s="16" t="s">
        <v>2294</v>
      </c>
      <c r="C40" s="164" t="s">
        <v>129</v>
      </c>
      <c r="D40" s="16" t="s">
        <v>141</v>
      </c>
      <c r="E40" s="16" t="s">
        <v>489</v>
      </c>
      <c r="F40" s="18">
        <v>308000</v>
      </c>
      <c r="G40" s="18">
        <v>1254.79</v>
      </c>
      <c r="H40" s="18">
        <v>0.86</v>
      </c>
    </row>
    <row r="41" spans="2:8">
      <c r="B41" s="16" t="s">
        <v>2059</v>
      </c>
      <c r="C41" s="164" t="s">
        <v>129</v>
      </c>
      <c r="D41" s="16" t="s">
        <v>149</v>
      </c>
      <c r="E41" s="16" t="s">
        <v>490</v>
      </c>
      <c r="F41" s="18">
        <v>98250</v>
      </c>
      <c r="G41" s="18">
        <v>1171.73</v>
      </c>
      <c r="H41" s="18">
        <v>0.8</v>
      </c>
    </row>
    <row r="42" spans="2:8">
      <c r="B42" s="16" t="s">
        <v>1042</v>
      </c>
      <c r="C42" s="164" t="s">
        <v>129</v>
      </c>
      <c r="D42" s="16" t="s">
        <v>173</v>
      </c>
      <c r="E42" s="16" t="s">
        <v>175</v>
      </c>
      <c r="F42" s="18">
        <v>50900</v>
      </c>
      <c r="G42" s="18">
        <v>1170.55</v>
      </c>
      <c r="H42" s="18">
        <v>0.8</v>
      </c>
    </row>
    <row r="43" spans="2:8">
      <c r="B43" s="16" t="s">
        <v>2286</v>
      </c>
      <c r="C43" s="164" t="s">
        <v>129</v>
      </c>
      <c r="D43" s="16" t="s">
        <v>160</v>
      </c>
      <c r="E43" s="16" t="s">
        <v>465</v>
      </c>
      <c r="F43" s="18">
        <v>109000</v>
      </c>
      <c r="G43" s="18">
        <v>1131.9100000000001</v>
      </c>
      <c r="H43" s="18">
        <v>0.78</v>
      </c>
    </row>
    <row r="44" spans="2:8">
      <c r="B44" s="16" t="s">
        <v>2290</v>
      </c>
      <c r="C44" s="164" t="s">
        <v>129</v>
      </c>
      <c r="D44" s="16" t="s">
        <v>153</v>
      </c>
      <c r="E44" s="16" t="s">
        <v>491</v>
      </c>
      <c r="F44" s="18">
        <v>34000</v>
      </c>
      <c r="G44" s="18">
        <v>1109.3399999999999</v>
      </c>
      <c r="H44" s="18">
        <v>0.76</v>
      </c>
    </row>
    <row r="45" spans="2:8">
      <c r="B45" s="16" t="s">
        <v>2287</v>
      </c>
      <c r="C45" s="164" t="s">
        <v>129</v>
      </c>
      <c r="D45" s="16" t="s">
        <v>366</v>
      </c>
      <c r="E45" s="16" t="s">
        <v>367</v>
      </c>
      <c r="F45" s="18">
        <v>238500</v>
      </c>
      <c r="G45" s="18">
        <v>1047.02</v>
      </c>
      <c r="H45" s="18">
        <v>0.72</v>
      </c>
    </row>
    <row r="46" spans="2:8">
      <c r="B46" s="16" t="s">
        <v>1039</v>
      </c>
      <c r="C46" s="164" t="s">
        <v>129</v>
      </c>
      <c r="D46" s="16" t="s">
        <v>185</v>
      </c>
      <c r="E46" s="16" t="s">
        <v>309</v>
      </c>
      <c r="F46" s="18">
        <v>176000</v>
      </c>
      <c r="G46" s="18">
        <v>1046.5</v>
      </c>
      <c r="H46" s="18">
        <v>0.72</v>
      </c>
    </row>
    <row r="47" spans="2:8">
      <c r="B47" s="16" t="s">
        <v>2063</v>
      </c>
      <c r="C47" s="164" t="s">
        <v>129</v>
      </c>
      <c r="D47" s="16" t="s">
        <v>130</v>
      </c>
      <c r="E47" s="16" t="s">
        <v>427</v>
      </c>
      <c r="F47" s="18">
        <v>846583</v>
      </c>
      <c r="G47" s="18">
        <v>1035.3699999999999</v>
      </c>
      <c r="H47" s="18">
        <v>0.71</v>
      </c>
    </row>
    <row r="48" spans="2:8">
      <c r="B48" s="16" t="s">
        <v>2324</v>
      </c>
      <c r="C48" s="164" t="s">
        <v>129</v>
      </c>
      <c r="D48" s="16" t="s">
        <v>285</v>
      </c>
      <c r="E48" s="16" t="s">
        <v>463</v>
      </c>
      <c r="F48" s="18">
        <v>149850</v>
      </c>
      <c r="G48" s="18">
        <v>999.35</v>
      </c>
      <c r="H48" s="18">
        <v>0.68</v>
      </c>
    </row>
    <row r="49" spans="2:8">
      <c r="B49" s="16" t="s">
        <v>204</v>
      </c>
      <c r="C49" s="164" t="s">
        <v>129</v>
      </c>
      <c r="D49" s="16" t="s">
        <v>205</v>
      </c>
      <c r="E49" s="16" t="s">
        <v>206</v>
      </c>
      <c r="F49" s="18">
        <v>171462</v>
      </c>
      <c r="G49" s="18">
        <v>944.58</v>
      </c>
      <c r="H49" s="18">
        <v>0.65</v>
      </c>
    </row>
    <row r="50" spans="2:8">
      <c r="B50" s="16" t="s">
        <v>2060</v>
      </c>
      <c r="C50" s="164" t="s">
        <v>129</v>
      </c>
      <c r="D50" s="16" t="s">
        <v>130</v>
      </c>
      <c r="E50" s="16" t="s">
        <v>409</v>
      </c>
      <c r="F50" s="18">
        <v>800000</v>
      </c>
      <c r="G50" s="18">
        <v>936</v>
      </c>
      <c r="H50" s="18">
        <v>0.64</v>
      </c>
    </row>
    <row r="51" spans="2:8">
      <c r="B51" s="16" t="s">
        <v>2044</v>
      </c>
      <c r="C51" s="164" t="s">
        <v>129</v>
      </c>
      <c r="D51" s="16" t="s">
        <v>135</v>
      </c>
      <c r="E51" s="16" t="s">
        <v>291</v>
      </c>
      <c r="F51" s="18">
        <v>86000</v>
      </c>
      <c r="G51" s="18">
        <v>925.45</v>
      </c>
      <c r="H51" s="18">
        <v>0.63</v>
      </c>
    </row>
    <row r="52" spans="2:8">
      <c r="B52" s="16" t="s">
        <v>2064</v>
      </c>
      <c r="C52" s="164" t="s">
        <v>129</v>
      </c>
      <c r="D52" s="16" t="s">
        <v>185</v>
      </c>
      <c r="E52" s="16" t="s">
        <v>186</v>
      </c>
      <c r="F52" s="18">
        <v>70000</v>
      </c>
      <c r="G52" s="18">
        <v>901.81</v>
      </c>
      <c r="H52" s="18">
        <v>0.62</v>
      </c>
    </row>
    <row r="53" spans="2:8">
      <c r="B53" s="16" t="s">
        <v>2118</v>
      </c>
      <c r="C53" s="164" t="s">
        <v>129</v>
      </c>
      <c r="D53" s="16" t="s">
        <v>240</v>
      </c>
      <c r="E53" s="16" t="s">
        <v>373</v>
      </c>
      <c r="F53" s="18">
        <v>26200</v>
      </c>
      <c r="G53" s="18">
        <v>900.28</v>
      </c>
      <c r="H53" s="18">
        <v>0.62</v>
      </c>
    </row>
    <row r="54" spans="2:8">
      <c r="B54" s="16" t="s">
        <v>2289</v>
      </c>
      <c r="C54" s="164" t="s">
        <v>129</v>
      </c>
      <c r="D54" s="16" t="s">
        <v>160</v>
      </c>
      <c r="E54" s="16" t="s">
        <v>170</v>
      </c>
      <c r="F54" s="18">
        <v>21050</v>
      </c>
      <c r="G54" s="18">
        <v>893.58</v>
      </c>
      <c r="H54" s="18">
        <v>0.61</v>
      </c>
    </row>
    <row r="55" spans="2:8">
      <c r="B55" s="16" t="s">
        <v>2061</v>
      </c>
      <c r="C55" s="164" t="s">
        <v>129</v>
      </c>
      <c r="D55" s="16" t="s">
        <v>180</v>
      </c>
      <c r="E55" s="16" t="s">
        <v>181</v>
      </c>
      <c r="F55" s="18">
        <v>168500</v>
      </c>
      <c r="G55" s="18">
        <v>885.64</v>
      </c>
      <c r="H55" s="18">
        <v>0.61</v>
      </c>
    </row>
    <row r="56" spans="2:8">
      <c r="B56" s="16" t="s">
        <v>2293</v>
      </c>
      <c r="C56" s="164" t="s">
        <v>129</v>
      </c>
      <c r="D56" s="16" t="s">
        <v>267</v>
      </c>
      <c r="E56" s="16" t="s">
        <v>492</v>
      </c>
      <c r="F56" s="18">
        <v>1070000</v>
      </c>
      <c r="G56" s="18">
        <v>871.52</v>
      </c>
      <c r="H56" s="18">
        <v>0.6</v>
      </c>
    </row>
    <row r="57" spans="2:8">
      <c r="B57" s="16" t="s">
        <v>1045</v>
      </c>
      <c r="C57" s="164" t="s">
        <v>129</v>
      </c>
      <c r="D57" s="16" t="s">
        <v>168</v>
      </c>
      <c r="E57" s="16" t="s">
        <v>315</v>
      </c>
      <c r="F57" s="18">
        <v>40500</v>
      </c>
      <c r="G57" s="18">
        <v>840.33</v>
      </c>
      <c r="H57" s="18">
        <v>0.57999999999999996</v>
      </c>
    </row>
    <row r="58" spans="2:8">
      <c r="B58" s="16" t="s">
        <v>2325</v>
      </c>
      <c r="C58" s="164" t="s">
        <v>129</v>
      </c>
      <c r="D58" s="16" t="s">
        <v>149</v>
      </c>
      <c r="E58" s="16" t="s">
        <v>493</v>
      </c>
      <c r="F58" s="18">
        <v>111600</v>
      </c>
      <c r="G58" s="18">
        <v>826.79</v>
      </c>
      <c r="H58" s="18">
        <v>0.56999999999999995</v>
      </c>
    </row>
    <row r="59" spans="2:8">
      <c r="B59" s="16" t="s">
        <v>2288</v>
      </c>
      <c r="C59" s="164" t="s">
        <v>129</v>
      </c>
      <c r="D59" s="16" t="s">
        <v>153</v>
      </c>
      <c r="E59" s="16" t="s">
        <v>494</v>
      </c>
      <c r="F59" s="18">
        <v>193000</v>
      </c>
      <c r="G59" s="18">
        <v>785.03</v>
      </c>
      <c r="H59" s="18">
        <v>0.54</v>
      </c>
    </row>
    <row r="60" spans="2:8">
      <c r="B60" s="16" t="s">
        <v>2134</v>
      </c>
      <c r="C60" s="164" t="s">
        <v>129</v>
      </c>
      <c r="D60" s="16" t="s">
        <v>285</v>
      </c>
      <c r="E60" s="16" t="s">
        <v>286</v>
      </c>
      <c r="F60" s="18">
        <v>710000</v>
      </c>
      <c r="G60" s="18">
        <v>768.93</v>
      </c>
      <c r="H60" s="18">
        <v>0.53</v>
      </c>
    </row>
    <row r="61" spans="2:8">
      <c r="B61" s="16" t="s">
        <v>1022</v>
      </c>
      <c r="C61" s="164" t="s">
        <v>129</v>
      </c>
      <c r="D61" s="16" t="s">
        <v>173</v>
      </c>
      <c r="E61" s="16" t="s">
        <v>301</v>
      </c>
      <c r="F61" s="18">
        <v>180000</v>
      </c>
      <c r="G61" s="18">
        <v>740.25</v>
      </c>
      <c r="H61" s="18">
        <v>0.51</v>
      </c>
    </row>
    <row r="62" spans="2:8">
      <c r="B62" s="16" t="s">
        <v>2093</v>
      </c>
      <c r="C62" s="164" t="s">
        <v>129</v>
      </c>
      <c r="D62" s="16" t="s">
        <v>132</v>
      </c>
      <c r="E62" s="16" t="s">
        <v>384</v>
      </c>
      <c r="F62" s="18">
        <v>223000</v>
      </c>
      <c r="G62" s="18">
        <v>732.89</v>
      </c>
      <c r="H62" s="18">
        <v>0.5</v>
      </c>
    </row>
    <row r="63" spans="2:8">
      <c r="B63" s="16" t="s">
        <v>2094</v>
      </c>
      <c r="C63" s="164" t="s">
        <v>129</v>
      </c>
      <c r="D63" s="16" t="s">
        <v>240</v>
      </c>
      <c r="E63" s="16" t="s">
        <v>374</v>
      </c>
      <c r="F63" s="18">
        <v>197372</v>
      </c>
      <c r="G63" s="18">
        <v>691.3</v>
      </c>
      <c r="H63" s="18">
        <v>0.47</v>
      </c>
    </row>
    <row r="64" spans="2:8">
      <c r="B64" s="16" t="s">
        <v>2111</v>
      </c>
      <c r="C64" s="164" t="s">
        <v>129</v>
      </c>
      <c r="D64" s="16" t="s">
        <v>178</v>
      </c>
      <c r="E64" s="16" t="s">
        <v>375</v>
      </c>
      <c r="F64" s="18">
        <v>14933</v>
      </c>
      <c r="G64" s="18">
        <v>638.29999999999995</v>
      </c>
      <c r="H64" s="18">
        <v>0.44</v>
      </c>
    </row>
    <row r="65" spans="2:9">
      <c r="B65" s="16" t="s">
        <v>2039</v>
      </c>
      <c r="C65" s="164" t="s">
        <v>129</v>
      </c>
      <c r="D65" s="16" t="s">
        <v>194</v>
      </c>
      <c r="E65" s="16" t="s">
        <v>464</v>
      </c>
      <c r="F65" s="18">
        <v>71500</v>
      </c>
      <c r="G65" s="18">
        <v>602.14</v>
      </c>
      <c r="H65" s="18">
        <v>0.41</v>
      </c>
    </row>
    <row r="66" spans="2:9">
      <c r="B66" s="16" t="s">
        <v>1021</v>
      </c>
      <c r="C66" s="164" t="s">
        <v>129</v>
      </c>
      <c r="D66" s="16" t="s">
        <v>149</v>
      </c>
      <c r="E66" s="16" t="s">
        <v>300</v>
      </c>
      <c r="F66" s="18">
        <v>23000</v>
      </c>
      <c r="G66" s="18">
        <v>568.13</v>
      </c>
      <c r="H66" s="18">
        <v>0.39</v>
      </c>
    </row>
    <row r="67" spans="2:9">
      <c r="B67" s="16" t="s">
        <v>2296</v>
      </c>
      <c r="C67" s="164" t="s">
        <v>129</v>
      </c>
      <c r="D67" s="16" t="s">
        <v>141</v>
      </c>
      <c r="E67" s="16" t="s">
        <v>230</v>
      </c>
      <c r="F67" s="18">
        <v>26200</v>
      </c>
      <c r="G67" s="18">
        <v>508.45</v>
      </c>
      <c r="H67" s="18">
        <v>0.35</v>
      </c>
    </row>
    <row r="68" spans="2:9">
      <c r="B68" s="16" t="s">
        <v>2326</v>
      </c>
      <c r="C68" s="164" t="s">
        <v>129</v>
      </c>
      <c r="D68" s="16" t="s">
        <v>135</v>
      </c>
      <c r="E68" s="16" t="s">
        <v>496</v>
      </c>
      <c r="F68" s="18">
        <v>23156</v>
      </c>
      <c r="G68" s="18">
        <v>439.61</v>
      </c>
      <c r="H68" s="18">
        <v>0.3</v>
      </c>
    </row>
    <row r="69" spans="2:9">
      <c r="B69" s="16" t="s">
        <v>2327</v>
      </c>
      <c r="C69" s="164" t="s">
        <v>129</v>
      </c>
      <c r="D69" s="16" t="s">
        <v>234</v>
      </c>
      <c r="E69" s="16" t="s">
        <v>255</v>
      </c>
      <c r="F69" s="18">
        <v>65000</v>
      </c>
      <c r="G69" s="18">
        <v>422.24</v>
      </c>
      <c r="H69" s="18">
        <v>0.28999999999999998</v>
      </c>
    </row>
    <row r="70" spans="2:9">
      <c r="B70" s="16" t="s">
        <v>1027</v>
      </c>
      <c r="C70" s="164" t="s">
        <v>129</v>
      </c>
      <c r="D70" s="16" t="s">
        <v>200</v>
      </c>
      <c r="E70" s="16" t="s">
        <v>201</v>
      </c>
      <c r="F70" s="18">
        <v>12500</v>
      </c>
      <c r="G70" s="18">
        <v>419.84</v>
      </c>
      <c r="H70" s="18">
        <v>0.28999999999999998</v>
      </c>
    </row>
    <row r="71" spans="2:9">
      <c r="B71" s="16" t="s">
        <v>2051</v>
      </c>
      <c r="C71" s="164" t="s">
        <v>129</v>
      </c>
      <c r="D71" s="16" t="s">
        <v>497</v>
      </c>
      <c r="E71" s="16" t="s">
        <v>498</v>
      </c>
      <c r="F71" s="18">
        <v>295000</v>
      </c>
      <c r="G71" s="18">
        <v>360.64</v>
      </c>
      <c r="H71" s="18">
        <v>0.25</v>
      </c>
    </row>
    <row r="72" spans="2:9">
      <c r="B72" s="16" t="s">
        <v>2328</v>
      </c>
      <c r="C72" s="164" t="s">
        <v>129</v>
      </c>
      <c r="D72" s="16" t="s">
        <v>143</v>
      </c>
      <c r="E72" s="16" t="s">
        <v>499</v>
      </c>
      <c r="F72" s="18">
        <v>80236</v>
      </c>
      <c r="G72" s="18">
        <v>280.79000000000002</v>
      </c>
      <c r="H72" s="18">
        <v>0.19</v>
      </c>
    </row>
    <row r="73" spans="2:9">
      <c r="B73" s="16" t="s">
        <v>2124</v>
      </c>
      <c r="C73" s="164" t="s">
        <v>129</v>
      </c>
      <c r="D73" s="16" t="s">
        <v>248</v>
      </c>
      <c r="E73" s="16" t="s">
        <v>249</v>
      </c>
      <c r="F73" s="18">
        <v>86500</v>
      </c>
      <c r="G73" s="18">
        <v>209.59</v>
      </c>
      <c r="H73" s="18">
        <v>0.14000000000000001</v>
      </c>
    </row>
    <row r="74" spans="2:9">
      <c r="B74" s="16" t="s">
        <v>2298</v>
      </c>
      <c r="C74" s="164" t="s">
        <v>129</v>
      </c>
      <c r="D74" s="16" t="s">
        <v>151</v>
      </c>
      <c r="E74" s="16" t="s">
        <v>500</v>
      </c>
      <c r="F74" s="18">
        <v>36562</v>
      </c>
      <c r="G74" s="18">
        <v>126.61</v>
      </c>
      <c r="H74" s="18">
        <v>0.09</v>
      </c>
    </row>
    <row r="75" spans="2:9">
      <c r="B75" s="16" t="s">
        <v>2040</v>
      </c>
      <c r="C75" s="164" t="s">
        <v>129</v>
      </c>
      <c r="D75" s="16" t="s">
        <v>267</v>
      </c>
      <c r="E75" s="16" t="s">
        <v>372</v>
      </c>
      <c r="F75" s="18">
        <v>1250</v>
      </c>
      <c r="G75" s="18">
        <v>2.96</v>
      </c>
      <c r="H75" s="18">
        <v>0</v>
      </c>
      <c r="I75" s="16" t="s">
        <v>429</v>
      </c>
    </row>
    <row r="76" spans="2:9">
      <c r="B76" s="16" t="s">
        <v>2274</v>
      </c>
      <c r="C76" s="164" t="s">
        <v>129</v>
      </c>
      <c r="D76" s="16" t="s">
        <v>135</v>
      </c>
      <c r="E76" s="16" t="s">
        <v>283</v>
      </c>
      <c r="F76" s="18">
        <v>-42000</v>
      </c>
      <c r="G76" s="18">
        <v>-396.44</v>
      </c>
      <c r="H76" s="18">
        <v>-0.27</v>
      </c>
    </row>
    <row r="77" spans="2:9">
      <c r="B77" s="16" t="s">
        <v>2165</v>
      </c>
      <c r="C77" s="164" t="s">
        <v>129</v>
      </c>
      <c r="D77" s="16" t="s">
        <v>135</v>
      </c>
      <c r="E77" s="16" t="s">
        <v>136</v>
      </c>
      <c r="F77" s="18">
        <v>-43500</v>
      </c>
      <c r="G77" s="18">
        <v>-653.57000000000005</v>
      </c>
      <c r="H77" s="18">
        <v>-0.45</v>
      </c>
    </row>
    <row r="78" spans="2:9">
      <c r="B78" s="16" t="s">
        <v>2272</v>
      </c>
      <c r="C78" s="164" t="s">
        <v>129</v>
      </c>
      <c r="D78" s="16" t="s">
        <v>173</v>
      </c>
      <c r="E78" s="16" t="s">
        <v>301</v>
      </c>
      <c r="F78" s="18">
        <v>-180000</v>
      </c>
      <c r="G78" s="18">
        <v>-743.67</v>
      </c>
      <c r="H78" s="18">
        <v>-0.51</v>
      </c>
    </row>
    <row r="79" spans="2:9">
      <c r="B79" s="16" t="s">
        <v>2329</v>
      </c>
      <c r="C79" s="164" t="s">
        <v>129</v>
      </c>
      <c r="D79" s="16" t="s">
        <v>285</v>
      </c>
      <c r="E79" s="16" t="s">
        <v>463</v>
      </c>
      <c r="F79" s="18">
        <v>-149850</v>
      </c>
      <c r="G79" s="18">
        <v>-1002.5</v>
      </c>
      <c r="H79" s="18">
        <v>-0.69</v>
      </c>
    </row>
    <row r="80" spans="2:9">
      <c r="B80" s="16" t="s">
        <v>2270</v>
      </c>
      <c r="C80" s="164" t="s">
        <v>129</v>
      </c>
      <c r="D80" s="16" t="s">
        <v>135</v>
      </c>
      <c r="E80" s="16" t="s">
        <v>137</v>
      </c>
      <c r="F80" s="18">
        <v>-31200</v>
      </c>
      <c r="G80" s="18">
        <v>-1007.39</v>
      </c>
      <c r="H80" s="18">
        <v>-0.69</v>
      </c>
    </row>
    <row r="81" spans="2:8">
      <c r="B81" s="16" t="s">
        <v>2275</v>
      </c>
      <c r="C81" s="164" t="s">
        <v>129</v>
      </c>
      <c r="D81" s="16" t="s">
        <v>130</v>
      </c>
      <c r="E81" s="16" t="s">
        <v>131</v>
      </c>
      <c r="F81" s="18">
        <v>-151250</v>
      </c>
      <c r="G81" s="18">
        <v>-1347.34</v>
      </c>
      <c r="H81" s="18">
        <v>-0.92</v>
      </c>
    </row>
    <row r="82" spans="2:8">
      <c r="B82" s="16" t="s">
        <v>2276</v>
      </c>
      <c r="C82" s="164" t="s">
        <v>129</v>
      </c>
      <c r="D82" s="16" t="s">
        <v>200</v>
      </c>
      <c r="E82" s="16" t="s">
        <v>282</v>
      </c>
      <c r="F82" s="18">
        <v>-18100</v>
      </c>
      <c r="G82" s="18">
        <v>-1651.72</v>
      </c>
      <c r="H82" s="18">
        <v>-1.1299999999999999</v>
      </c>
    </row>
    <row r="83" spans="2:8">
      <c r="B83" s="16" t="s">
        <v>2197</v>
      </c>
      <c r="C83" s="164" t="s">
        <v>129</v>
      </c>
      <c r="D83" s="16" t="s">
        <v>130</v>
      </c>
      <c r="E83" s="16" t="s">
        <v>134</v>
      </c>
      <c r="F83" s="18">
        <v>-188100</v>
      </c>
      <c r="G83" s="18">
        <v>-2807.3</v>
      </c>
      <c r="H83" s="18">
        <v>-1.92</v>
      </c>
    </row>
    <row r="84" spans="2:8">
      <c r="B84" s="16" t="s">
        <v>2190</v>
      </c>
      <c r="C84" s="164" t="s">
        <v>129</v>
      </c>
      <c r="D84" s="16" t="s">
        <v>143</v>
      </c>
      <c r="E84" s="16" t="s">
        <v>144</v>
      </c>
      <c r="F84" s="18">
        <v>-118800</v>
      </c>
      <c r="G84" s="18">
        <v>-2916.54</v>
      </c>
      <c r="H84" s="18">
        <v>-2</v>
      </c>
    </row>
    <row r="85" spans="2:8">
      <c r="B85" s="17" t="s">
        <v>207</v>
      </c>
      <c r="C85" s="234"/>
      <c r="D85" s="17"/>
      <c r="E85" s="17"/>
      <c r="F85" s="162"/>
      <c r="G85" s="162">
        <f>SUM(G13:G75)</f>
        <v>97120.31</v>
      </c>
      <c r="H85" s="162">
        <f>SUM(H13:H75)</f>
        <v>66.599999999999994</v>
      </c>
    </row>
    <row r="86" spans="2:8">
      <c r="B86" s="237" t="s">
        <v>2949</v>
      </c>
      <c r="C86" s="234"/>
      <c r="D86" s="17"/>
      <c r="E86" s="17"/>
      <c r="F86" s="162"/>
      <c r="G86" s="162"/>
      <c r="H86" s="162"/>
    </row>
    <row r="87" spans="2:8">
      <c r="B87" s="237" t="s">
        <v>2950</v>
      </c>
      <c r="C87" s="234"/>
      <c r="D87" s="17"/>
      <c r="E87" s="17"/>
      <c r="F87" s="162"/>
      <c r="G87" s="162"/>
      <c r="H87" s="162"/>
    </row>
    <row r="88" spans="2:8">
      <c r="B88" s="16" t="s">
        <v>495</v>
      </c>
      <c r="C88" s="164" t="s">
        <v>129</v>
      </c>
      <c r="D88" s="16" t="s">
        <v>3031</v>
      </c>
      <c r="E88" s="16" t="s">
        <v>3032</v>
      </c>
      <c r="F88" s="18">
        <v>75</v>
      </c>
      <c r="G88" s="165">
        <v>773.4375</v>
      </c>
      <c r="H88" s="18">
        <v>0.53014399999999995</v>
      </c>
    </row>
    <row r="89" spans="2:8">
      <c r="B89" s="16" t="s">
        <v>479</v>
      </c>
      <c r="C89" s="164" t="s">
        <v>129</v>
      </c>
      <c r="D89" s="16" t="s">
        <v>3033</v>
      </c>
      <c r="E89" s="16" t="s">
        <v>480</v>
      </c>
      <c r="F89" s="18">
        <v>271</v>
      </c>
      <c r="G89" s="165">
        <v>4400.0237500000003</v>
      </c>
      <c r="H89" s="18">
        <v>3.015946</v>
      </c>
    </row>
    <row r="90" spans="2:8">
      <c r="B90" s="16" t="s">
        <v>488</v>
      </c>
      <c r="C90" s="164" t="s">
        <v>129</v>
      </c>
      <c r="D90" s="16" t="s">
        <v>3034</v>
      </c>
      <c r="E90" s="16" t="s">
        <v>3035</v>
      </c>
      <c r="F90" s="18">
        <v>25</v>
      </c>
      <c r="G90" s="165">
        <v>1260.3499999999999</v>
      </c>
      <c r="H90" s="18">
        <v>0.86389300000000002</v>
      </c>
    </row>
    <row r="91" spans="2:8">
      <c r="B91" s="16" t="s">
        <v>477</v>
      </c>
      <c r="C91" s="164" t="s">
        <v>129</v>
      </c>
      <c r="D91" s="16" t="s">
        <v>3036</v>
      </c>
      <c r="E91" s="16" t="s">
        <v>478</v>
      </c>
      <c r="F91" s="18">
        <v>715</v>
      </c>
      <c r="G91" s="165">
        <v>11274.334500000001</v>
      </c>
      <c r="H91" s="18">
        <v>7.7278650000000004</v>
      </c>
    </row>
    <row r="92" spans="2:8">
      <c r="B92" s="16" t="s">
        <v>483</v>
      </c>
      <c r="C92" s="164" t="s">
        <v>129</v>
      </c>
      <c r="D92" s="16" t="s">
        <v>3036</v>
      </c>
      <c r="E92" s="16" t="s">
        <v>2953</v>
      </c>
      <c r="F92" s="18">
        <v>3450</v>
      </c>
      <c r="G92" s="165">
        <v>1860.5160000000001</v>
      </c>
      <c r="H92" s="18">
        <v>1.2752699999999999</v>
      </c>
    </row>
    <row r="93" spans="2:8">
      <c r="B93" s="237" t="s">
        <v>2951</v>
      </c>
      <c r="C93" s="234"/>
      <c r="D93" s="17"/>
      <c r="E93" s="17"/>
      <c r="F93" s="162"/>
      <c r="G93" s="162"/>
      <c r="H93" s="162"/>
    </row>
    <row r="94" spans="2:8">
      <c r="B94" s="16" t="s">
        <v>2970</v>
      </c>
      <c r="C94" s="164" t="s">
        <v>129</v>
      </c>
      <c r="D94" s="16" t="s">
        <v>3031</v>
      </c>
      <c r="E94" s="16" t="s">
        <v>3032</v>
      </c>
      <c r="F94" s="18">
        <v>-75</v>
      </c>
      <c r="G94" s="18">
        <v>-773.4375</v>
      </c>
      <c r="H94" s="18">
        <v>-0.53014399999999995</v>
      </c>
    </row>
    <row r="95" spans="2:8">
      <c r="B95" s="16" t="s">
        <v>3024</v>
      </c>
      <c r="C95" s="164" t="s">
        <v>129</v>
      </c>
      <c r="D95" s="16" t="s">
        <v>3033</v>
      </c>
      <c r="E95" s="16" t="s">
        <v>480</v>
      </c>
      <c r="F95" s="18">
        <v>5</v>
      </c>
      <c r="G95" s="18">
        <v>81.681250000000006</v>
      </c>
      <c r="H95" s="18">
        <v>5.5987000000000002E-2</v>
      </c>
    </row>
    <row r="96" spans="2:8">
      <c r="B96" s="16" t="s">
        <v>3025</v>
      </c>
      <c r="C96" s="164" t="s">
        <v>129</v>
      </c>
      <c r="D96" s="16" t="s">
        <v>3033</v>
      </c>
      <c r="E96" s="16" t="s">
        <v>480</v>
      </c>
      <c r="F96" s="18">
        <v>-5</v>
      </c>
      <c r="G96" s="18">
        <v>-81.181250000000006</v>
      </c>
      <c r="H96" s="18">
        <v>-5.5644768611622424E-2</v>
      </c>
    </row>
    <row r="97" spans="2:8">
      <c r="B97" s="16" t="s">
        <v>3025</v>
      </c>
      <c r="C97" s="164" t="s">
        <v>129</v>
      </c>
      <c r="D97" s="16" t="s">
        <v>3033</v>
      </c>
      <c r="E97" s="16" t="s">
        <v>480</v>
      </c>
      <c r="F97" s="18">
        <v>-271</v>
      </c>
      <c r="G97" s="18">
        <v>-4400.0237500000003</v>
      </c>
      <c r="H97" s="18">
        <v>-3.0159464587499354</v>
      </c>
    </row>
    <row r="98" spans="2:8">
      <c r="B98" s="16" t="s">
        <v>3026</v>
      </c>
      <c r="C98" s="164" t="s">
        <v>129</v>
      </c>
      <c r="D98" s="16" t="s">
        <v>3037</v>
      </c>
      <c r="E98" s="16" t="s">
        <v>3038</v>
      </c>
      <c r="F98" s="18">
        <v>110</v>
      </c>
      <c r="G98" s="18">
        <v>793.43</v>
      </c>
      <c r="H98" s="18">
        <v>0.543848</v>
      </c>
    </row>
    <row r="99" spans="2:8">
      <c r="B99" s="16" t="s">
        <v>2971</v>
      </c>
      <c r="C99" s="164" t="s">
        <v>129</v>
      </c>
      <c r="D99" s="16" t="s">
        <v>3037</v>
      </c>
      <c r="E99" s="16" t="s">
        <v>3038</v>
      </c>
      <c r="F99" s="18">
        <v>15</v>
      </c>
      <c r="G99" s="18">
        <v>107.955</v>
      </c>
      <c r="H99" s="18">
        <v>7.3996999999999993E-2</v>
      </c>
    </row>
    <row r="100" spans="2:8">
      <c r="B100" s="16" t="s">
        <v>2972</v>
      </c>
      <c r="C100" s="164" t="s">
        <v>129</v>
      </c>
      <c r="D100" s="16" t="s">
        <v>3034</v>
      </c>
      <c r="E100" s="16" t="s">
        <v>3035</v>
      </c>
      <c r="F100" s="18">
        <v>-30</v>
      </c>
      <c r="G100" s="18">
        <v>-1522.47</v>
      </c>
      <c r="H100" s="18">
        <v>-1.04356</v>
      </c>
    </row>
    <row r="101" spans="2:8">
      <c r="B101" s="16" t="s">
        <v>2973</v>
      </c>
      <c r="C101" s="164" t="s">
        <v>129</v>
      </c>
      <c r="D101" s="16" t="s">
        <v>3034</v>
      </c>
      <c r="E101" s="16" t="s">
        <v>3035</v>
      </c>
      <c r="F101" s="18">
        <v>30</v>
      </c>
      <c r="G101" s="18">
        <v>1512.42</v>
      </c>
      <c r="H101" s="18">
        <v>1.0366711641369155</v>
      </c>
    </row>
    <row r="102" spans="2:8">
      <c r="B102" s="16" t="s">
        <v>2973</v>
      </c>
      <c r="C102" s="164" t="s">
        <v>129</v>
      </c>
      <c r="D102" s="16" t="s">
        <v>3034</v>
      </c>
      <c r="E102" s="16" t="s">
        <v>3035</v>
      </c>
      <c r="F102" s="18">
        <v>51</v>
      </c>
      <c r="G102" s="18">
        <v>2571.114</v>
      </c>
      <c r="H102" s="18">
        <v>1.7623409790327564</v>
      </c>
    </row>
    <row r="103" spans="2:8">
      <c r="B103" s="16" t="s">
        <v>3027</v>
      </c>
      <c r="C103" s="164" t="s">
        <v>129</v>
      </c>
      <c r="D103" s="16" t="s">
        <v>3039</v>
      </c>
      <c r="E103" s="16" t="s">
        <v>3040</v>
      </c>
      <c r="F103" s="18">
        <v>85</v>
      </c>
      <c r="G103" s="18">
        <v>583.39750000000004</v>
      </c>
      <c r="H103" s="18">
        <v>0.39988299999999999</v>
      </c>
    </row>
    <row r="104" spans="2:8">
      <c r="B104" s="16" t="s">
        <v>3028</v>
      </c>
      <c r="C104" s="164" t="s">
        <v>129</v>
      </c>
      <c r="D104" s="16" t="s">
        <v>3041</v>
      </c>
      <c r="E104" s="16" t="s">
        <v>3042</v>
      </c>
      <c r="F104" s="18">
        <v>-30</v>
      </c>
      <c r="G104" s="18">
        <v>-276.48750000000001</v>
      </c>
      <c r="H104" s="18">
        <v>-0.18951499999999999</v>
      </c>
    </row>
    <row r="105" spans="2:8">
      <c r="B105" s="16" t="s">
        <v>2974</v>
      </c>
      <c r="C105" s="164" t="s">
        <v>129</v>
      </c>
      <c r="D105" s="16" t="s">
        <v>3041</v>
      </c>
      <c r="E105" s="16" t="s">
        <v>3042</v>
      </c>
      <c r="F105" s="18">
        <v>30</v>
      </c>
      <c r="G105" s="18">
        <v>274.61250000000001</v>
      </c>
      <c r="H105" s="18">
        <v>0.18823000000000001</v>
      </c>
    </row>
    <row r="106" spans="2:8">
      <c r="B106" s="16" t="s">
        <v>2975</v>
      </c>
      <c r="C106" s="164" t="s">
        <v>129</v>
      </c>
      <c r="D106" s="16" t="s">
        <v>3036</v>
      </c>
      <c r="E106" s="16" t="s">
        <v>478</v>
      </c>
      <c r="F106" s="18">
        <v>-567</v>
      </c>
      <c r="G106" s="18">
        <v>-9040.9850999999999</v>
      </c>
      <c r="H106" s="18">
        <v>-6.1970409999999996</v>
      </c>
    </row>
    <row r="107" spans="2:8">
      <c r="B107" s="16" t="s">
        <v>3030</v>
      </c>
      <c r="C107" s="164" t="s">
        <v>129</v>
      </c>
      <c r="D107" s="16" t="s">
        <v>2955</v>
      </c>
      <c r="E107" s="16" t="s">
        <v>501</v>
      </c>
      <c r="F107" s="18">
        <v>48</v>
      </c>
      <c r="G107" s="18">
        <v>131.952</v>
      </c>
      <c r="H107" s="18">
        <v>9.0444999999999998E-2</v>
      </c>
    </row>
    <row r="108" spans="2:8">
      <c r="B108" s="16" t="s">
        <v>2976</v>
      </c>
      <c r="C108" s="164" t="s">
        <v>129</v>
      </c>
      <c r="D108" s="16" t="s">
        <v>2955</v>
      </c>
      <c r="E108" s="16" t="s">
        <v>501</v>
      </c>
      <c r="F108" s="18">
        <v>-48</v>
      </c>
      <c r="G108" s="18">
        <v>-129.26159999999999</v>
      </c>
      <c r="H108" s="18">
        <v>-8.8600999999999999E-2</v>
      </c>
    </row>
    <row r="109" spans="2:8">
      <c r="B109" s="16" t="s">
        <v>3029</v>
      </c>
      <c r="C109" s="164" t="s">
        <v>129</v>
      </c>
      <c r="D109" s="16" t="s">
        <v>3036</v>
      </c>
      <c r="E109" s="16" t="s">
        <v>484</v>
      </c>
      <c r="F109" s="18">
        <v>-3450</v>
      </c>
      <c r="G109" s="18">
        <v>-1860.5160000000001</v>
      </c>
      <c r="H109" s="18">
        <v>-1.2752699999999999</v>
      </c>
    </row>
    <row r="110" spans="2:8">
      <c r="B110" s="237" t="s">
        <v>2952</v>
      </c>
      <c r="C110" s="234"/>
      <c r="D110" s="17"/>
      <c r="E110" s="17"/>
      <c r="F110" s="162"/>
      <c r="G110" s="309">
        <f>+SUMIF(G88:G109,"&gt;0",G88:G109)</f>
        <v>25625.224000000009</v>
      </c>
      <c r="H110" s="309">
        <f>+SUMIF(H88:H109,"&gt;0",H88:H109)</f>
        <v>17.564520143169673</v>
      </c>
    </row>
    <row r="111" spans="2:8">
      <c r="B111" s="230" t="s">
        <v>101</v>
      </c>
      <c r="C111" s="231" t="s">
        <v>124</v>
      </c>
      <c r="D111" s="230" t="s">
        <v>102</v>
      </c>
      <c r="E111" s="230" t="s">
        <v>103</v>
      </c>
      <c r="F111" s="232" t="s">
        <v>104</v>
      </c>
      <c r="G111" s="232" t="s">
        <v>105</v>
      </c>
      <c r="H111" s="232" t="s">
        <v>106</v>
      </c>
    </row>
    <row r="112" spans="2:8">
      <c r="B112" s="17" t="s">
        <v>107</v>
      </c>
    </row>
    <row r="113" spans="2:8">
      <c r="B113" s="17" t="s">
        <v>128</v>
      </c>
    </row>
    <row r="114" spans="2:8">
      <c r="B114" s="17" t="s">
        <v>325</v>
      </c>
    </row>
    <row r="115" spans="2:8">
      <c r="B115" s="16" t="s">
        <v>502</v>
      </c>
      <c r="C115" s="168">
        <v>6.26</v>
      </c>
      <c r="D115" s="16" t="s">
        <v>327</v>
      </c>
      <c r="E115" s="16" t="s">
        <v>503</v>
      </c>
      <c r="F115" s="18">
        <v>2500000</v>
      </c>
      <c r="G115" s="18">
        <v>2515.2800000000002</v>
      </c>
      <c r="H115" s="18">
        <v>1.72</v>
      </c>
    </row>
    <row r="116" spans="2:8">
      <c r="B116" s="16" t="s">
        <v>504</v>
      </c>
      <c r="C116" s="168">
        <v>6.87</v>
      </c>
      <c r="D116" s="16" t="s">
        <v>327</v>
      </c>
      <c r="E116" s="16" t="s">
        <v>505</v>
      </c>
      <c r="F116" s="18">
        <v>2500000</v>
      </c>
      <c r="G116" s="18">
        <v>2402.38</v>
      </c>
      <c r="H116" s="18">
        <v>1.65</v>
      </c>
    </row>
    <row r="117" spans="2:8">
      <c r="B117" s="16" t="s">
        <v>329</v>
      </c>
      <c r="C117" s="168">
        <v>6.93</v>
      </c>
      <c r="D117" s="16" t="s">
        <v>327</v>
      </c>
      <c r="E117" s="16" t="s">
        <v>330</v>
      </c>
      <c r="F117" s="18">
        <v>1800000</v>
      </c>
      <c r="G117" s="18">
        <v>1819.22</v>
      </c>
      <c r="H117" s="18">
        <v>1.25</v>
      </c>
    </row>
    <row r="118" spans="2:8">
      <c r="B118" s="16" t="s">
        <v>506</v>
      </c>
      <c r="C118" s="168">
        <v>6.36</v>
      </c>
      <c r="D118" s="16" t="s">
        <v>327</v>
      </c>
      <c r="E118" s="16" t="s">
        <v>507</v>
      </c>
      <c r="F118" s="18">
        <v>1500000</v>
      </c>
      <c r="G118" s="18">
        <v>1519.05</v>
      </c>
      <c r="H118" s="18">
        <v>1.04</v>
      </c>
    </row>
    <row r="119" spans="2:8">
      <c r="B119" s="16" t="s">
        <v>508</v>
      </c>
      <c r="C119" s="168">
        <v>7.12</v>
      </c>
      <c r="D119" s="16" t="s">
        <v>327</v>
      </c>
      <c r="E119" s="16" t="s">
        <v>509</v>
      </c>
      <c r="F119" s="18">
        <v>79500</v>
      </c>
      <c r="G119" s="18">
        <v>73.06</v>
      </c>
      <c r="H119" s="18">
        <v>0.05</v>
      </c>
    </row>
    <row r="120" spans="2:8">
      <c r="B120" s="17" t="s">
        <v>337</v>
      </c>
      <c r="C120" s="234"/>
      <c r="D120" s="17"/>
      <c r="E120" s="17"/>
      <c r="F120" s="162"/>
      <c r="G120" s="162">
        <f>SUM(G111:G119)</f>
        <v>8328.99</v>
      </c>
      <c r="H120" s="162">
        <f>SUM(H111:H119)</f>
        <v>5.71</v>
      </c>
    </row>
    <row r="121" spans="2:8">
      <c r="B121" s="17" t="s">
        <v>338</v>
      </c>
    </row>
    <row r="122" spans="2:8">
      <c r="B122" s="16" t="s">
        <v>1322</v>
      </c>
      <c r="C122" s="168">
        <v>7.51</v>
      </c>
      <c r="D122" s="16" t="s">
        <v>340</v>
      </c>
      <c r="E122" s="16" t="s">
        <v>510</v>
      </c>
      <c r="F122" s="18">
        <v>250</v>
      </c>
      <c r="G122" s="18">
        <v>2493.38</v>
      </c>
      <c r="H122" s="18">
        <v>1.71</v>
      </c>
    </row>
    <row r="123" spans="2:8">
      <c r="B123" s="16" t="s">
        <v>511</v>
      </c>
      <c r="C123" s="168">
        <v>6.2</v>
      </c>
      <c r="D123" s="16" t="s">
        <v>340</v>
      </c>
      <c r="E123" s="16" t="s">
        <v>512</v>
      </c>
      <c r="F123" s="18">
        <v>50</v>
      </c>
      <c r="G123" s="18">
        <v>504.04</v>
      </c>
      <c r="H123" s="18">
        <v>0.35</v>
      </c>
    </row>
    <row r="124" spans="2:8">
      <c r="B124" s="16" t="s">
        <v>513</v>
      </c>
      <c r="C124" s="168">
        <v>6.74</v>
      </c>
      <c r="D124" s="16" t="s">
        <v>340</v>
      </c>
      <c r="E124" s="16" t="s">
        <v>514</v>
      </c>
      <c r="F124" s="18">
        <v>30</v>
      </c>
      <c r="G124" s="18">
        <v>299.04000000000002</v>
      </c>
      <c r="H124" s="18">
        <v>0.2</v>
      </c>
    </row>
    <row r="125" spans="2:8">
      <c r="B125" s="17" t="s">
        <v>355</v>
      </c>
      <c r="C125" s="234"/>
      <c r="D125" s="17"/>
      <c r="E125" s="17"/>
      <c r="F125" s="162"/>
      <c r="G125" s="162">
        <f>SUM(G121:G124)</f>
        <v>3296.46</v>
      </c>
      <c r="H125" s="162">
        <f>SUM(H121:H124)</f>
        <v>2.2600000000000002</v>
      </c>
    </row>
    <row r="126" spans="2:8">
      <c r="B126" s="17" t="s">
        <v>515</v>
      </c>
    </row>
    <row r="127" spans="2:8">
      <c r="B127" s="16" t="s">
        <v>1348</v>
      </c>
      <c r="C127" s="168">
        <v>6.27</v>
      </c>
      <c r="D127" s="16" t="s">
        <v>109</v>
      </c>
      <c r="E127" s="16" t="s">
        <v>516</v>
      </c>
      <c r="F127" s="18">
        <v>1000</v>
      </c>
      <c r="G127" s="18">
        <v>4864.63</v>
      </c>
      <c r="H127" s="18">
        <v>3.33</v>
      </c>
    </row>
    <row r="128" spans="2:8">
      <c r="B128" s="17" t="s">
        <v>110</v>
      </c>
      <c r="C128" s="234"/>
      <c r="D128" s="17"/>
      <c r="E128" s="17"/>
      <c r="F128" s="162"/>
      <c r="G128" s="162">
        <f>SUM(G126:G127)</f>
        <v>4864.63</v>
      </c>
      <c r="H128" s="162">
        <f>SUM(H126:H127)</f>
        <v>3.33</v>
      </c>
    </row>
    <row r="129" spans="2:8">
      <c r="B129" s="17" t="s">
        <v>111</v>
      </c>
      <c r="C129" s="234"/>
      <c r="D129" s="17"/>
      <c r="E129" s="17"/>
      <c r="F129" s="162"/>
      <c r="G129" s="162">
        <v>16877.07</v>
      </c>
      <c r="H129" s="162">
        <v>11.55</v>
      </c>
    </row>
    <row r="130" spans="2:8">
      <c r="B130" s="17" t="s">
        <v>112</v>
      </c>
      <c r="C130" s="234"/>
      <c r="D130" s="17"/>
      <c r="E130" s="17"/>
      <c r="F130" s="162"/>
      <c r="G130" s="162">
        <f>+G85+G110+G120+G125+G128+G129</f>
        <v>156112.68400000001</v>
      </c>
      <c r="H130" s="162">
        <f>+H85+H110+H120+H125+H128+H129</f>
        <v>107.01452014316966</v>
      </c>
    </row>
    <row r="131" spans="2:8">
      <c r="B131" s="17" t="s">
        <v>209</v>
      </c>
      <c r="C131" s="234"/>
      <c r="D131" s="17"/>
      <c r="E131" s="17"/>
      <c r="F131" s="162"/>
      <c r="G131" s="162">
        <f>+G132-G130</f>
        <v>-10220.712435530004</v>
      </c>
      <c r="H131" s="162">
        <f>+H132-H130</f>
        <v>-7.014520143169662</v>
      </c>
    </row>
    <row r="132" spans="2:8">
      <c r="B132" s="17" t="s">
        <v>114</v>
      </c>
      <c r="C132" s="234"/>
      <c r="D132" s="17"/>
      <c r="E132" s="17"/>
      <c r="F132" s="162"/>
      <c r="G132" s="162">
        <v>145891.97156447</v>
      </c>
      <c r="H132" s="162">
        <v>100</v>
      </c>
    </row>
    <row r="133" spans="2:8">
      <c r="B133" s="16" t="s">
        <v>115</v>
      </c>
    </row>
    <row r="134" spans="2:8">
      <c r="B134" s="16" t="s">
        <v>116</v>
      </c>
    </row>
    <row r="135" spans="2:8">
      <c r="B135" s="16" t="s">
        <v>117</v>
      </c>
      <c r="C135" s="235">
        <v>44804</v>
      </c>
    </row>
    <row r="136" spans="2:8" ht="25.5">
      <c r="B136" s="236" t="s">
        <v>118</v>
      </c>
      <c r="C136" s="168" t="s">
        <v>119</v>
      </c>
    </row>
    <row r="137" spans="2:8">
      <c r="B137" s="17"/>
    </row>
    <row r="138" spans="2:8">
      <c r="B138" s="17" t="s">
        <v>120</v>
      </c>
    </row>
    <row r="139" spans="2:8">
      <c r="B139" s="17" t="s">
        <v>210</v>
      </c>
    </row>
    <row r="140" spans="2:8">
      <c r="B140" s="17" t="s">
        <v>121</v>
      </c>
    </row>
    <row r="141" spans="2:8">
      <c r="B141" s="17" t="s">
        <v>517</v>
      </c>
      <c r="C141" s="234"/>
    </row>
    <row r="142" spans="2:8">
      <c r="B142" s="17" t="s">
        <v>518</v>
      </c>
      <c r="C142" s="234"/>
    </row>
    <row r="143" spans="2:8">
      <c r="B143" s="17" t="s">
        <v>519</v>
      </c>
      <c r="C143" s="234"/>
    </row>
    <row r="144" spans="2:8">
      <c r="B144" s="17" t="s">
        <v>520</v>
      </c>
      <c r="C144" s="234"/>
    </row>
    <row r="145" spans="2:6">
      <c r="B145" s="17" t="s">
        <v>521</v>
      </c>
      <c r="C145" s="234"/>
    </row>
    <row r="146" spans="2:6">
      <c r="B146" s="17" t="s">
        <v>522</v>
      </c>
      <c r="C146" s="234"/>
    </row>
    <row r="147" spans="2:6">
      <c r="B147" s="17" t="s">
        <v>523</v>
      </c>
      <c r="C147" s="234"/>
    </row>
    <row r="148" spans="2:6">
      <c r="B148" s="17" t="s">
        <v>524</v>
      </c>
      <c r="C148" s="234"/>
    </row>
    <row r="149" spans="2:6">
      <c r="B149" s="17" t="s">
        <v>2930</v>
      </c>
      <c r="C149" s="234"/>
    </row>
    <row r="150" spans="2:6">
      <c r="B150" s="17" t="s">
        <v>122</v>
      </c>
    </row>
    <row r="151" spans="2:6">
      <c r="B151" s="17" t="s">
        <v>2945</v>
      </c>
    </row>
    <row r="152" spans="2:6">
      <c r="B152" s="17" t="s">
        <v>123</v>
      </c>
    </row>
    <row r="153" spans="2:6">
      <c r="B153" s="17"/>
    </row>
    <row r="154" spans="2:6" ht="63" customHeight="1">
      <c r="B154" s="403" t="s">
        <v>1069</v>
      </c>
      <c r="C154" s="403"/>
      <c r="D154" s="403"/>
      <c r="E154" s="403"/>
      <c r="F154" s="403"/>
    </row>
    <row r="156" spans="2:6" ht="14.25">
      <c r="B156" s="300" t="s">
        <v>2002</v>
      </c>
      <c r="C156" s="266"/>
    </row>
    <row r="157" spans="2:6" ht="25.5">
      <c r="B157" s="238" t="s">
        <v>1993</v>
      </c>
      <c r="C157" s="238" t="s">
        <v>1994</v>
      </c>
    </row>
    <row r="158" spans="2:6">
      <c r="B158" s="301" t="s">
        <v>1995</v>
      </c>
      <c r="C158" s="302">
        <v>4709</v>
      </c>
    </row>
    <row r="159" spans="2:6">
      <c r="B159" s="301" t="s">
        <v>1996</v>
      </c>
      <c r="C159" s="302">
        <v>0</v>
      </c>
    </row>
    <row r="160" spans="2:6">
      <c r="B160" s="301" t="s">
        <v>1997</v>
      </c>
      <c r="C160" s="302">
        <v>8300</v>
      </c>
    </row>
    <row r="161" spans="2:6">
      <c r="B161" s="301" t="s">
        <v>1998</v>
      </c>
      <c r="C161" s="302">
        <v>0</v>
      </c>
    </row>
    <row r="162" spans="2:6">
      <c r="B162" s="301" t="s">
        <v>1999</v>
      </c>
      <c r="C162" s="302">
        <v>0</v>
      </c>
    </row>
    <row r="163" spans="2:6">
      <c r="B163" s="301" t="s">
        <v>2000</v>
      </c>
      <c r="C163" s="302">
        <v>0</v>
      </c>
    </row>
    <row r="164" spans="2:6">
      <c r="B164" s="303" t="s">
        <v>2001</v>
      </c>
      <c r="C164" s="304">
        <f>SUM(C158:C163)</f>
        <v>13009</v>
      </c>
    </row>
    <row r="167" spans="2:6" ht="15">
      <c r="B167" s="169" t="s">
        <v>2472</v>
      </c>
      <c r="C167" s="170">
        <v>44804</v>
      </c>
      <c r="D167" s="161"/>
      <c r="E167" s="161"/>
      <c r="F167" s="178"/>
    </row>
    <row r="168" spans="2:6" ht="45">
      <c r="B168" s="285" t="s">
        <v>2473</v>
      </c>
      <c r="C168" s="285" t="s">
        <v>2474</v>
      </c>
      <c r="D168" s="127" t="s">
        <v>2475</v>
      </c>
      <c r="E168" s="285" t="s">
        <v>2476</v>
      </c>
      <c r="F168" s="285" t="s">
        <v>2477</v>
      </c>
    </row>
    <row r="169" spans="2:6" ht="15">
      <c r="B169" s="310" t="s">
        <v>2498</v>
      </c>
      <c r="C169" s="311">
        <v>-180000</v>
      </c>
      <c r="D169" s="134">
        <v>417.916</v>
      </c>
      <c r="E169" s="312">
        <v>413.15</v>
      </c>
      <c r="F169" s="135">
        <v>13009</v>
      </c>
    </row>
    <row r="170" spans="2:6" ht="15">
      <c r="B170" s="313" t="s">
        <v>2541</v>
      </c>
      <c r="C170" s="314">
        <v>-42000</v>
      </c>
      <c r="D170" s="131">
        <v>972.64469999999994</v>
      </c>
      <c r="E170" s="315">
        <v>943.9</v>
      </c>
      <c r="F170" s="316"/>
    </row>
    <row r="171" spans="2:6" ht="15">
      <c r="B171" s="313" t="s">
        <v>2543</v>
      </c>
      <c r="C171" s="314">
        <v>-188100</v>
      </c>
      <c r="D171" s="131">
        <v>1486.8656000000001</v>
      </c>
      <c r="E171" s="315">
        <v>1492.45</v>
      </c>
      <c r="F171" s="316"/>
    </row>
    <row r="172" spans="2:6" ht="15">
      <c r="B172" s="313" t="s">
        <v>2548</v>
      </c>
      <c r="C172" s="314">
        <v>-118800</v>
      </c>
      <c r="D172" s="131">
        <v>2448.3744000000002</v>
      </c>
      <c r="E172" s="315">
        <v>2455</v>
      </c>
      <c r="F172" s="316"/>
    </row>
    <row r="173" spans="2:6" ht="15">
      <c r="B173" s="313" t="s">
        <v>2549</v>
      </c>
      <c r="C173" s="314">
        <v>-151250</v>
      </c>
      <c r="D173" s="131">
        <v>861.59820000000002</v>
      </c>
      <c r="E173" s="315">
        <v>890.8</v>
      </c>
      <c r="F173" s="316"/>
    </row>
    <row r="174" spans="2:6" ht="15">
      <c r="B174" s="313" t="s">
        <v>2560</v>
      </c>
      <c r="C174" s="314">
        <v>-43500</v>
      </c>
      <c r="D174" s="131">
        <v>1594.4531999999999</v>
      </c>
      <c r="E174" s="315">
        <v>1502.45</v>
      </c>
      <c r="F174" s="316"/>
    </row>
    <row r="175" spans="2:6" ht="15">
      <c r="B175" s="317" t="s">
        <v>2968</v>
      </c>
      <c r="C175" s="314">
        <v>-149850</v>
      </c>
      <c r="D175" s="132">
        <v>660.75210000000004</v>
      </c>
      <c r="E175" s="133">
        <v>669</v>
      </c>
      <c r="F175" s="316"/>
    </row>
    <row r="176" spans="2:6" ht="15">
      <c r="B176" s="317" t="s">
        <v>2575</v>
      </c>
      <c r="C176" s="314">
        <v>-18100</v>
      </c>
      <c r="D176" s="132">
        <v>8718.2679000000007</v>
      </c>
      <c r="E176" s="133">
        <v>9125.5499999999993</v>
      </c>
      <c r="F176" s="316"/>
    </row>
    <row r="177" spans="1:9" ht="15">
      <c r="B177" s="317" t="s">
        <v>2604</v>
      </c>
      <c r="C177" s="314">
        <v>-31200</v>
      </c>
      <c r="D177" s="132">
        <v>3385.8775000000001</v>
      </c>
      <c r="E177" s="133">
        <v>3228.8</v>
      </c>
      <c r="F177" s="318"/>
    </row>
    <row r="179" spans="1:9">
      <c r="B179" s="319" t="s">
        <v>2877</v>
      </c>
      <c r="C179" s="320">
        <v>8.5800000000000001E-2</v>
      </c>
    </row>
    <row r="181" spans="1:9" s="162" customFormat="1" ht="15">
      <c r="A181" s="17"/>
      <c r="B181" s="286" t="s">
        <v>2491</v>
      </c>
      <c r="C181" s="320"/>
      <c r="D181" s="296"/>
      <c r="E181" s="296"/>
      <c r="F181" s="321"/>
      <c r="I181" s="17"/>
    </row>
    <row r="182" spans="1:9" s="18" customFormat="1" ht="15">
      <c r="A182" s="16"/>
      <c r="B182" s="322"/>
      <c r="C182" s="323"/>
      <c r="D182" s="324"/>
      <c r="E182" s="324"/>
      <c r="F182" s="325"/>
      <c r="I182" s="16"/>
    </row>
    <row r="183" spans="1:9" s="18" customFormat="1" ht="15.75">
      <c r="A183" s="16"/>
      <c r="B183" s="288" t="s">
        <v>2489</v>
      </c>
      <c r="C183" s="128" t="s">
        <v>2958</v>
      </c>
      <c r="D183" s="296"/>
      <c r="E183" s="296"/>
      <c r="F183" s="321"/>
      <c r="I183" s="16"/>
    </row>
    <row r="184" spans="1:9" ht="15">
      <c r="B184" s="108" t="s">
        <v>2621</v>
      </c>
      <c r="C184" s="143">
        <v>60</v>
      </c>
    </row>
    <row r="185" spans="1:9" ht="15">
      <c r="B185" s="108" t="s">
        <v>2642</v>
      </c>
      <c r="C185" s="143">
        <v>342</v>
      </c>
    </row>
    <row r="186" spans="1:9" ht="15">
      <c r="B186" s="108" t="s">
        <v>2644</v>
      </c>
      <c r="C186" s="143">
        <v>60</v>
      </c>
    </row>
    <row r="187" spans="1:9" ht="15">
      <c r="B187" s="108" t="s">
        <v>2645</v>
      </c>
      <c r="C187" s="143">
        <v>396</v>
      </c>
    </row>
    <row r="188" spans="1:9" ht="15">
      <c r="B188" s="108" t="s">
        <v>2650</v>
      </c>
      <c r="C188" s="143">
        <v>110</v>
      </c>
    </row>
    <row r="189" spans="1:9" ht="15">
      <c r="B189" s="108" t="s">
        <v>2652</v>
      </c>
      <c r="C189" s="143">
        <v>73</v>
      </c>
    </row>
    <row r="190" spans="1:9" ht="15">
      <c r="B190" s="108" t="s">
        <v>2657</v>
      </c>
      <c r="C190" s="143">
        <v>181</v>
      </c>
    </row>
    <row r="191" spans="1:9" ht="15">
      <c r="B191" s="108" t="s">
        <v>2670</v>
      </c>
      <c r="C191" s="143">
        <v>104</v>
      </c>
    </row>
    <row r="192" spans="1:9" ht="15">
      <c r="B192" s="108" t="s">
        <v>2996</v>
      </c>
      <c r="C192" s="143">
        <v>18</v>
      </c>
    </row>
    <row r="193" spans="2:3" ht="15">
      <c r="B193" s="108" t="s">
        <v>2707</v>
      </c>
      <c r="C193" s="143">
        <v>57</v>
      </c>
    </row>
    <row r="196" spans="2:3" ht="15.75">
      <c r="B196" s="288" t="s">
        <v>2886</v>
      </c>
      <c r="C196" s="128" t="s">
        <v>2958</v>
      </c>
    </row>
    <row r="197" spans="2:3" ht="15">
      <c r="B197" s="108" t="s">
        <v>2621</v>
      </c>
      <c r="C197" s="143">
        <v>60</v>
      </c>
    </row>
    <row r="198" spans="2:3" ht="15">
      <c r="B198" s="108" t="s">
        <v>2642</v>
      </c>
      <c r="C198" s="143">
        <v>342</v>
      </c>
    </row>
    <row r="199" spans="2:3" ht="15">
      <c r="B199" s="108" t="s">
        <v>2644</v>
      </c>
      <c r="C199" s="143">
        <v>60</v>
      </c>
    </row>
    <row r="200" spans="2:3" ht="15">
      <c r="B200" s="108" t="s">
        <v>2645</v>
      </c>
      <c r="C200" s="143">
        <v>396</v>
      </c>
    </row>
    <row r="201" spans="2:3" ht="15">
      <c r="B201" s="108" t="s">
        <v>2650</v>
      </c>
      <c r="C201" s="143">
        <v>110</v>
      </c>
    </row>
    <row r="202" spans="2:3" ht="15">
      <c r="B202" s="108" t="s">
        <v>2652</v>
      </c>
      <c r="C202" s="143">
        <v>73</v>
      </c>
    </row>
    <row r="203" spans="2:3" ht="15">
      <c r="B203" s="108" t="s">
        <v>2657</v>
      </c>
      <c r="C203" s="143">
        <v>181</v>
      </c>
    </row>
    <row r="204" spans="2:3" ht="15">
      <c r="B204" s="108" t="s">
        <v>2670</v>
      </c>
      <c r="C204" s="143">
        <v>104</v>
      </c>
    </row>
    <row r="205" spans="2:3" ht="15">
      <c r="B205" s="108" t="s">
        <v>2996</v>
      </c>
      <c r="C205" s="143">
        <v>18</v>
      </c>
    </row>
    <row r="206" spans="2:3" ht="15">
      <c r="B206" s="108" t="s">
        <v>2707</v>
      </c>
      <c r="C206" s="143">
        <v>57</v>
      </c>
    </row>
    <row r="209" spans="2:3" ht="15.75">
      <c r="B209" s="290" t="s">
        <v>2862</v>
      </c>
      <c r="C209" s="326" t="s">
        <v>2873</v>
      </c>
    </row>
    <row r="210" spans="2:3" ht="15">
      <c r="B210" s="108" t="s">
        <v>2621</v>
      </c>
      <c r="C210" s="148">
        <v>74861910</v>
      </c>
    </row>
    <row r="211" spans="2:3" ht="15">
      <c r="B211" s="108" t="s">
        <v>2642</v>
      </c>
      <c r="C211" s="148">
        <v>278333883.63</v>
      </c>
    </row>
    <row r="212" spans="2:3" ht="15">
      <c r="B212" s="108" t="s">
        <v>2644</v>
      </c>
      <c r="C212" s="148">
        <v>40649246.399999999</v>
      </c>
    </row>
    <row r="213" spans="2:3" ht="15">
      <c r="B213" s="108" t="s">
        <v>2645</v>
      </c>
      <c r="C213" s="148">
        <v>289475742.60000002</v>
      </c>
    </row>
    <row r="214" spans="2:3" ht="15">
      <c r="B214" s="108" t="s">
        <v>2650</v>
      </c>
      <c r="C214" s="148">
        <v>129658306.25</v>
      </c>
    </row>
    <row r="215" spans="2:3" ht="15">
      <c r="B215" s="108" t="s">
        <v>2652</v>
      </c>
      <c r="C215" s="148">
        <v>69027840.150000006</v>
      </c>
    </row>
    <row r="216" spans="2:3" ht="15">
      <c r="B216" s="108" t="s">
        <v>2657</v>
      </c>
      <c r="C216" s="148">
        <v>157000654.33000001</v>
      </c>
    </row>
    <row r="217" spans="2:3" ht="15">
      <c r="B217" s="108" t="s">
        <v>2670</v>
      </c>
      <c r="C217" s="148">
        <v>105170691.59999999</v>
      </c>
    </row>
    <row r="218" spans="2:3" ht="15">
      <c r="B218" s="108" t="s">
        <v>2996</v>
      </c>
      <c r="C218" s="148">
        <v>28911675.300000001</v>
      </c>
    </row>
    <row r="219" spans="2:3" ht="15">
      <c r="B219" s="108" t="s">
        <v>2707</v>
      </c>
      <c r="C219" s="148">
        <v>100261189.13</v>
      </c>
    </row>
    <row r="220" spans="2:3" ht="15">
      <c r="C220" s="193">
        <f>SUM(C210:C219)</f>
        <v>1273351139.3899999</v>
      </c>
    </row>
    <row r="223" spans="2:3" ht="15.75">
      <c r="B223" s="290" t="s">
        <v>2864</v>
      </c>
      <c r="C223" s="128" t="s">
        <v>2873</v>
      </c>
    </row>
    <row r="224" spans="2:3" ht="15">
      <c r="B224" s="108" t="s">
        <v>2621</v>
      </c>
      <c r="C224" s="148">
        <v>66780862</v>
      </c>
    </row>
    <row r="225" spans="2:6" ht="15">
      <c r="B225" s="108" t="s">
        <v>2642</v>
      </c>
      <c r="C225" s="148">
        <v>262468705.75</v>
      </c>
    </row>
    <row r="226" spans="2:6" ht="15">
      <c r="B226" s="108" t="s">
        <v>2644</v>
      </c>
      <c r="C226" s="148">
        <v>38571945</v>
      </c>
    </row>
    <row r="227" spans="2:6" ht="15">
      <c r="B227" s="108" t="s">
        <v>2645</v>
      </c>
      <c r="C227" s="148">
        <v>274358049.36000001</v>
      </c>
    </row>
    <row r="228" spans="2:6" ht="15">
      <c r="B228" s="108" t="s">
        <v>2650</v>
      </c>
      <c r="C228" s="148">
        <v>120884210.98999999</v>
      </c>
    </row>
    <row r="229" spans="2:6" ht="15">
      <c r="B229" s="108" t="s">
        <v>2652</v>
      </c>
      <c r="C229" s="148">
        <v>65748005.600000009</v>
      </c>
    </row>
    <row r="230" spans="2:6" ht="15">
      <c r="B230" s="108" t="s">
        <v>2657</v>
      </c>
      <c r="C230" s="148">
        <v>154640581.92000002</v>
      </c>
    </row>
    <row r="231" spans="2:6" ht="15">
      <c r="B231" s="108" t="s">
        <v>2670</v>
      </c>
      <c r="C231" s="148">
        <v>98405556.129999995</v>
      </c>
    </row>
    <row r="232" spans="2:6" ht="15">
      <c r="B232" s="108" t="s">
        <v>2996</v>
      </c>
      <c r="C232" s="148">
        <v>27871448.300000001</v>
      </c>
    </row>
    <row r="233" spans="2:6" ht="15">
      <c r="B233" s="108" t="s">
        <v>2707</v>
      </c>
      <c r="C233" s="148">
        <v>89966184.469999999</v>
      </c>
    </row>
    <row r="234" spans="2:6" ht="15">
      <c r="C234" s="193">
        <f>SUM(C224:C233)</f>
        <v>1199695549.52</v>
      </c>
    </row>
    <row r="236" spans="2:6" ht="15.75">
      <c r="B236" s="327" t="s">
        <v>2887</v>
      </c>
      <c r="C236" s="328">
        <f>+C234-C220</f>
        <v>-73655589.869999886</v>
      </c>
    </row>
    <row r="239" spans="2:6" ht="15">
      <c r="B239" s="169" t="s">
        <v>2954</v>
      </c>
      <c r="C239" s="170">
        <v>44804</v>
      </c>
      <c r="D239" s="171"/>
      <c r="E239" s="171"/>
      <c r="F239" s="172"/>
    </row>
    <row r="240" spans="2:6" ht="38.25">
      <c r="B240" s="238" t="s">
        <v>2473</v>
      </c>
      <c r="C240" s="238" t="s">
        <v>2474</v>
      </c>
      <c r="D240" s="129" t="s">
        <v>2475</v>
      </c>
      <c r="E240" s="238" t="s">
        <v>2476</v>
      </c>
      <c r="F240" s="174" t="s">
        <v>2477</v>
      </c>
    </row>
    <row r="241" spans="2:9" ht="15" customHeight="1">
      <c r="B241" s="108" t="s">
        <v>3129</v>
      </c>
      <c r="C241" s="159">
        <v>75</v>
      </c>
      <c r="D241" s="156">
        <v>209.5</v>
      </c>
      <c r="E241" s="157">
        <v>206.25</v>
      </c>
      <c r="F241" s="329" t="s">
        <v>2889</v>
      </c>
      <c r="G241" s="144"/>
      <c r="H241" s="144"/>
      <c r="I241" s="18"/>
    </row>
    <row r="242" spans="2:9" ht="15" customHeight="1">
      <c r="B242" s="108" t="s">
        <v>2970</v>
      </c>
      <c r="C242" s="159">
        <v>-75</v>
      </c>
      <c r="D242" s="156">
        <v>214.02850000000001</v>
      </c>
      <c r="E242" s="157">
        <v>206.25</v>
      </c>
      <c r="F242" s="329"/>
      <c r="G242" s="144"/>
      <c r="H242" s="144"/>
      <c r="I242" s="18"/>
    </row>
    <row r="243" spans="2:9" ht="15" customHeight="1">
      <c r="B243" s="108" t="s">
        <v>3024</v>
      </c>
      <c r="C243" s="159">
        <v>5</v>
      </c>
      <c r="D243" s="156">
        <v>686.08609999999999</v>
      </c>
      <c r="E243" s="157">
        <v>649.45000000000005</v>
      </c>
      <c r="F243" s="329"/>
      <c r="G243" s="144"/>
      <c r="H243" s="144"/>
      <c r="I243" s="18"/>
    </row>
    <row r="244" spans="2:9" ht="15" customHeight="1">
      <c r="B244" s="108" t="s">
        <v>3025</v>
      </c>
      <c r="C244" s="159">
        <v>-5</v>
      </c>
      <c r="D244" s="156">
        <v>678.005</v>
      </c>
      <c r="E244" s="157">
        <v>649.45000000000005</v>
      </c>
      <c r="F244" s="329"/>
      <c r="G244" s="144"/>
      <c r="H244" s="144"/>
      <c r="I244" s="18"/>
    </row>
    <row r="245" spans="2:9" ht="15" customHeight="1">
      <c r="B245" s="108" t="s">
        <v>2969</v>
      </c>
      <c r="C245" s="159">
        <v>271</v>
      </c>
      <c r="D245" s="156">
        <v>667.3</v>
      </c>
      <c r="E245" s="157">
        <v>649.45000000000005</v>
      </c>
      <c r="F245" s="329"/>
      <c r="G245" s="144"/>
      <c r="H245" s="144"/>
      <c r="I245" s="18"/>
    </row>
    <row r="246" spans="2:9" ht="15" customHeight="1">
      <c r="B246" s="108" t="s">
        <v>3025</v>
      </c>
      <c r="C246" s="159">
        <v>-271</v>
      </c>
      <c r="D246" s="158">
        <v>678.005</v>
      </c>
      <c r="E246" s="157">
        <v>649.45000000000005</v>
      </c>
      <c r="F246" s="329"/>
      <c r="G246" s="144"/>
      <c r="H246" s="144"/>
      <c r="I246" s="18"/>
    </row>
    <row r="247" spans="2:9" ht="15" customHeight="1">
      <c r="B247" s="108" t="s">
        <v>3130</v>
      </c>
      <c r="C247" s="159">
        <v>3450</v>
      </c>
      <c r="D247" s="158">
        <v>55270.782599999999</v>
      </c>
      <c r="E247" s="157">
        <v>53928</v>
      </c>
      <c r="F247" s="329"/>
      <c r="G247" s="144"/>
      <c r="H247" s="144"/>
      <c r="I247" s="18"/>
    </row>
    <row r="248" spans="2:9" ht="15" customHeight="1">
      <c r="B248" s="108" t="s">
        <v>3029</v>
      </c>
      <c r="C248" s="159">
        <v>-3450</v>
      </c>
      <c r="D248" s="156">
        <v>56863.906600000002</v>
      </c>
      <c r="E248" s="157">
        <v>53928</v>
      </c>
      <c r="F248" s="329"/>
      <c r="G248" s="144"/>
      <c r="H248" s="144"/>
      <c r="I248" s="18"/>
    </row>
    <row r="249" spans="2:9" ht="15" customHeight="1">
      <c r="B249" s="108" t="s">
        <v>3131</v>
      </c>
      <c r="C249" s="159">
        <v>567</v>
      </c>
      <c r="D249" s="156">
        <v>53357</v>
      </c>
      <c r="E249" s="157">
        <v>52561</v>
      </c>
      <c r="F249" s="329"/>
      <c r="G249" s="144"/>
      <c r="H249" s="144"/>
      <c r="I249" s="18"/>
    </row>
    <row r="250" spans="2:9" ht="15" customHeight="1">
      <c r="B250" s="167" t="s">
        <v>2975</v>
      </c>
      <c r="C250" s="159">
        <v>-567</v>
      </c>
      <c r="D250" s="156">
        <v>57797.908300000003</v>
      </c>
      <c r="E250" s="157">
        <v>53151</v>
      </c>
      <c r="F250" s="329"/>
      <c r="G250" s="144"/>
      <c r="H250" s="144"/>
      <c r="I250" s="18"/>
    </row>
    <row r="251" spans="2:9" ht="15" customHeight="1">
      <c r="B251" s="108" t="s">
        <v>3028</v>
      </c>
      <c r="C251" s="159">
        <v>-30</v>
      </c>
      <c r="D251" s="156">
        <v>790.76509999999996</v>
      </c>
      <c r="E251" s="157">
        <v>737.3</v>
      </c>
      <c r="F251" s="329"/>
      <c r="G251" s="144"/>
      <c r="H251" s="144"/>
      <c r="I251" s="18"/>
    </row>
    <row r="252" spans="2:9" ht="15" customHeight="1">
      <c r="B252" s="108" t="s">
        <v>2974</v>
      </c>
      <c r="C252" s="159">
        <v>30</v>
      </c>
      <c r="D252" s="156">
        <v>786.90790000000004</v>
      </c>
      <c r="E252" s="157">
        <v>732.3</v>
      </c>
      <c r="F252" s="329"/>
      <c r="G252" s="144"/>
      <c r="H252" s="144"/>
      <c r="I252" s="18"/>
    </row>
    <row r="253" spans="2:9" ht="15" customHeight="1">
      <c r="B253" s="108" t="s">
        <v>3030</v>
      </c>
      <c r="C253" s="159">
        <v>48</v>
      </c>
      <c r="D253" s="156">
        <v>58107.503599999996</v>
      </c>
      <c r="E253" s="157">
        <v>54980</v>
      </c>
      <c r="F253" s="329"/>
      <c r="G253" s="144"/>
      <c r="H253" s="144"/>
      <c r="I253" s="18"/>
    </row>
    <row r="254" spans="2:9" ht="15" customHeight="1">
      <c r="B254" s="108" t="s">
        <v>2976</v>
      </c>
      <c r="C254" s="159">
        <v>-48</v>
      </c>
      <c r="D254" s="156">
        <v>57020.198299999996</v>
      </c>
      <c r="E254" s="157">
        <v>53859</v>
      </c>
      <c r="F254" s="329"/>
      <c r="G254" s="144"/>
      <c r="H254" s="144"/>
      <c r="I254" s="18"/>
    </row>
    <row r="255" spans="2:9" ht="15" customHeight="1">
      <c r="B255" s="108" t="s">
        <v>2972</v>
      </c>
      <c r="C255" s="159">
        <v>-30</v>
      </c>
      <c r="D255" s="156">
        <v>51845.676800000001</v>
      </c>
      <c r="E255" s="157">
        <v>50414</v>
      </c>
      <c r="F255" s="329"/>
      <c r="G255" s="144"/>
      <c r="H255" s="144"/>
      <c r="I255" s="18"/>
    </row>
    <row r="256" spans="2:9" ht="15" customHeight="1">
      <c r="B256" s="108" t="s">
        <v>2973</v>
      </c>
      <c r="C256" s="159">
        <v>30</v>
      </c>
      <c r="D256" s="156">
        <v>51314.663699999997</v>
      </c>
      <c r="E256" s="157">
        <v>50414</v>
      </c>
      <c r="F256" s="329"/>
      <c r="G256" s="144"/>
      <c r="H256" s="309"/>
      <c r="I256" s="18"/>
    </row>
    <row r="257" spans="1:10" s="161" customFormat="1" ht="15">
      <c r="B257" s="175" t="s">
        <v>2895</v>
      </c>
      <c r="C257" s="176"/>
      <c r="D257" s="176"/>
      <c r="E257" s="176"/>
      <c r="F257" s="177"/>
      <c r="G257" s="144"/>
    </row>
    <row r="258" spans="1:10" ht="15">
      <c r="G258" s="144"/>
    </row>
    <row r="259" spans="1:10" ht="25.5">
      <c r="B259" s="330" t="s">
        <v>2956</v>
      </c>
      <c r="C259" s="331">
        <v>0.1232</v>
      </c>
      <c r="G259" s="144"/>
    </row>
    <row r="260" spans="1:10" ht="15">
      <c r="G260" s="144"/>
    </row>
    <row r="261" spans="1:10" ht="15">
      <c r="B261" s="171" t="s">
        <v>2962</v>
      </c>
      <c r="C261" s="170">
        <v>44804</v>
      </c>
      <c r="D261" s="130"/>
      <c r="E261" s="187"/>
      <c r="F261" s="172"/>
      <c r="G261" s="144"/>
    </row>
    <row r="262" spans="1:10" ht="45">
      <c r="B262" s="188" t="s">
        <v>2473</v>
      </c>
      <c r="C262" s="188" t="s">
        <v>2963</v>
      </c>
      <c r="D262" s="112" t="s">
        <v>2475</v>
      </c>
      <c r="E262" s="189" t="s">
        <v>2476</v>
      </c>
      <c r="F262" s="238" t="s">
        <v>2477</v>
      </c>
      <c r="G262" s="144"/>
    </row>
    <row r="263" spans="1:10" ht="15">
      <c r="B263" s="108" t="s">
        <v>3026</v>
      </c>
      <c r="C263" s="159">
        <v>110</v>
      </c>
      <c r="D263" s="158">
        <v>7461.0594000000001</v>
      </c>
      <c r="E263" s="157">
        <v>7213</v>
      </c>
      <c r="F263" s="238"/>
    </row>
    <row r="264" spans="1:10" ht="15">
      <c r="B264" s="108" t="s">
        <v>2971</v>
      </c>
      <c r="C264" s="159">
        <v>15</v>
      </c>
      <c r="D264" s="158">
        <v>7339.6590999999999</v>
      </c>
      <c r="E264" s="157">
        <v>7197</v>
      </c>
      <c r="F264" s="238"/>
    </row>
    <row r="265" spans="1:10" ht="15">
      <c r="B265" s="108" t="s">
        <v>3027</v>
      </c>
      <c r="C265" s="159">
        <v>85</v>
      </c>
      <c r="D265" s="158">
        <v>14222.9061</v>
      </c>
      <c r="E265" s="157">
        <v>13727</v>
      </c>
      <c r="F265" s="332"/>
      <c r="I265" s="18"/>
    </row>
    <row r="266" spans="1:10" ht="15">
      <c r="B266" s="108" t="s">
        <v>3131</v>
      </c>
      <c r="C266" s="159">
        <v>148</v>
      </c>
      <c r="D266" s="156">
        <v>53357</v>
      </c>
      <c r="E266" s="157">
        <v>52561</v>
      </c>
      <c r="F266" s="332"/>
      <c r="I266" s="18"/>
    </row>
    <row r="267" spans="1:10" ht="15">
      <c r="B267" s="108" t="s">
        <v>2977</v>
      </c>
      <c r="C267" s="159">
        <v>25</v>
      </c>
      <c r="D267" s="156">
        <v>50817.3125</v>
      </c>
      <c r="E267" s="157">
        <v>53151</v>
      </c>
      <c r="F267" s="332"/>
      <c r="I267" s="18"/>
    </row>
    <row r="268" spans="1:10" ht="15">
      <c r="B268" s="108" t="s">
        <v>2973</v>
      </c>
      <c r="C268" s="159">
        <v>51</v>
      </c>
      <c r="D268" s="156">
        <v>51314.663699999997</v>
      </c>
      <c r="E268" s="157">
        <v>50414</v>
      </c>
      <c r="F268" s="332"/>
      <c r="G268" s="144"/>
      <c r="I268" s="18"/>
    </row>
    <row r="269" spans="1:10" ht="15">
      <c r="B269" s="108"/>
      <c r="C269" s="158"/>
      <c r="D269" s="156"/>
      <c r="E269" s="166"/>
      <c r="F269" s="332"/>
      <c r="G269" s="144"/>
      <c r="I269" s="18"/>
    </row>
    <row r="270" spans="1:10" ht="15">
      <c r="B270" s="108"/>
      <c r="C270" s="158"/>
      <c r="D270" s="156"/>
      <c r="E270" s="166"/>
      <c r="F270" s="332"/>
      <c r="G270" s="144"/>
      <c r="H270" s="162"/>
      <c r="I270" s="18"/>
      <c r="J270" s="162"/>
    </row>
    <row r="271" spans="1:10" s="161" customFormat="1" ht="15">
      <c r="B271" s="175" t="s">
        <v>2895</v>
      </c>
      <c r="C271" s="176"/>
      <c r="D271" s="176"/>
      <c r="E271" s="176"/>
      <c r="F271" s="177"/>
      <c r="G271" s="144"/>
    </row>
    <row r="272" spans="1:10" s="18" customFormat="1" ht="15">
      <c r="A272" s="16"/>
      <c r="B272" s="333"/>
      <c r="C272" s="331"/>
      <c r="D272" s="324"/>
      <c r="E272" s="324"/>
      <c r="F272" s="325"/>
      <c r="G272" s="144"/>
      <c r="I272" s="16"/>
    </row>
    <row r="273" spans="2:7" ht="25.5">
      <c r="B273" s="333" t="s">
        <v>2964</v>
      </c>
      <c r="C273" s="331">
        <v>5.2400000000000002E-2</v>
      </c>
      <c r="G273" s="144"/>
    </row>
    <row r="274" spans="2:7" ht="15">
      <c r="G274" s="144"/>
    </row>
    <row r="275" spans="2:7" ht="15.75">
      <c r="B275" s="181" t="s">
        <v>2957</v>
      </c>
      <c r="C275" s="128" t="s">
        <v>2958</v>
      </c>
      <c r="G275" s="144"/>
    </row>
    <row r="276" spans="2:7" ht="15">
      <c r="B276" s="108" t="s">
        <v>2978</v>
      </c>
      <c r="C276" s="143">
        <v>75</v>
      </c>
      <c r="G276" s="144"/>
    </row>
    <row r="277" spans="2:7" ht="15">
      <c r="B277" s="108" t="s">
        <v>2979</v>
      </c>
      <c r="C277" s="143">
        <v>50</v>
      </c>
      <c r="G277" s="144"/>
    </row>
    <row r="278" spans="2:7" ht="15">
      <c r="B278" s="108" t="s">
        <v>2980</v>
      </c>
      <c r="C278" s="143">
        <v>30</v>
      </c>
      <c r="G278" s="144"/>
    </row>
    <row r="279" spans="2:7" ht="15">
      <c r="B279" s="108" t="s">
        <v>2981</v>
      </c>
      <c r="C279" s="143">
        <v>94</v>
      </c>
      <c r="G279" s="144"/>
    </row>
    <row r="280" spans="2:7" ht="15">
      <c r="B280" s="108" t="s">
        <v>2982</v>
      </c>
      <c r="C280" s="143">
        <v>3</v>
      </c>
      <c r="G280" s="144"/>
    </row>
    <row r="281" spans="2:7" ht="15">
      <c r="B281" s="108" t="s">
        <v>2997</v>
      </c>
      <c r="C281" s="143">
        <v>200</v>
      </c>
      <c r="G281" s="144"/>
    </row>
    <row r="282" spans="2:7" ht="15">
      <c r="B282" s="108" t="s">
        <v>2998</v>
      </c>
      <c r="C282" s="143">
        <v>195</v>
      </c>
      <c r="G282" s="144"/>
    </row>
    <row r="283" spans="2:7" ht="15">
      <c r="B283" s="108" t="s">
        <v>2966</v>
      </c>
      <c r="C283" s="143">
        <v>773</v>
      </c>
      <c r="G283" s="144"/>
    </row>
    <row r="284" spans="2:7" ht="15">
      <c r="B284" s="108" t="s">
        <v>2999</v>
      </c>
      <c r="C284" s="143">
        <v>165</v>
      </c>
      <c r="G284" s="144"/>
    </row>
    <row r="285" spans="2:7" ht="15">
      <c r="B285" s="108" t="s">
        <v>3000</v>
      </c>
      <c r="C285" s="143">
        <v>20</v>
      </c>
      <c r="G285" s="144"/>
    </row>
    <row r="286" spans="2:7" ht="15">
      <c r="B286" s="108" t="s">
        <v>3001</v>
      </c>
      <c r="C286" s="143">
        <v>40</v>
      </c>
      <c r="G286" s="144"/>
    </row>
    <row r="287" spans="2:7" ht="15">
      <c r="B287" s="108" t="s">
        <v>3002</v>
      </c>
      <c r="C287" s="143">
        <v>8113</v>
      </c>
      <c r="G287" s="144"/>
    </row>
    <row r="288" spans="2:7" ht="15">
      <c r="B288" s="108" t="s">
        <v>3003</v>
      </c>
      <c r="C288" s="143">
        <v>534</v>
      </c>
      <c r="G288" s="144"/>
    </row>
    <row r="289" spans="2:8" ht="15">
      <c r="B289" s="108" t="s">
        <v>3004</v>
      </c>
      <c r="C289" s="143">
        <v>110</v>
      </c>
      <c r="G289" s="144"/>
    </row>
    <row r="290" spans="2:8" ht="15">
      <c r="B290" s="108" t="s">
        <v>3005</v>
      </c>
      <c r="C290" s="143">
        <v>634</v>
      </c>
      <c r="G290" s="144"/>
    </row>
    <row r="291" spans="2:8" ht="15">
      <c r="B291" s="108" t="s">
        <v>3006</v>
      </c>
      <c r="C291" s="143">
        <v>3</v>
      </c>
      <c r="G291" s="144"/>
    </row>
    <row r="292" spans="2:8" ht="15">
      <c r="B292" s="108" t="s">
        <v>3007</v>
      </c>
      <c r="C292" s="143">
        <v>660</v>
      </c>
      <c r="G292" s="144"/>
    </row>
    <row r="293" spans="2:8" ht="15">
      <c r="B293" s="108" t="s">
        <v>3008</v>
      </c>
      <c r="C293" s="143">
        <v>5</v>
      </c>
      <c r="G293" s="144"/>
    </row>
    <row r="294" spans="2:8" ht="15">
      <c r="B294" s="108" t="s">
        <v>3009</v>
      </c>
      <c r="C294" s="143">
        <v>62</v>
      </c>
      <c r="G294" s="144"/>
    </row>
    <row r="295" spans="2:8" ht="15">
      <c r="B295" s="108" t="s">
        <v>3010</v>
      </c>
      <c r="C295" s="143">
        <v>715</v>
      </c>
      <c r="G295" s="144"/>
    </row>
    <row r="296" spans="2:8" s="145" customFormat="1" ht="15">
      <c r="B296" s="334"/>
      <c r="C296" s="335"/>
      <c r="F296" s="146"/>
      <c r="G296" s="147"/>
      <c r="H296" s="146"/>
    </row>
    <row r="297" spans="2:8" s="145" customFormat="1" ht="15.75">
      <c r="B297" s="181" t="s">
        <v>2959</v>
      </c>
      <c r="C297" s="128" t="s">
        <v>2958</v>
      </c>
      <c r="F297" s="146"/>
      <c r="G297" s="147"/>
      <c r="H297" s="146"/>
    </row>
    <row r="298" spans="2:8" s="145" customFormat="1" ht="15">
      <c r="B298" s="108" t="s">
        <v>2978</v>
      </c>
      <c r="C298" s="143">
        <v>75</v>
      </c>
      <c r="F298" s="146"/>
      <c r="G298" s="147"/>
      <c r="H298" s="146"/>
    </row>
    <row r="299" spans="2:8" s="145" customFormat="1" ht="15">
      <c r="B299" s="108" t="s">
        <v>2979</v>
      </c>
      <c r="C299" s="143">
        <v>50</v>
      </c>
      <c r="F299" s="146"/>
      <c r="G299" s="147"/>
      <c r="H299" s="146"/>
    </row>
    <row r="300" spans="2:8" s="145" customFormat="1" ht="15">
      <c r="B300" s="108" t="s">
        <v>2980</v>
      </c>
      <c r="C300" s="143">
        <v>30</v>
      </c>
      <c r="F300" s="146"/>
      <c r="G300" s="147"/>
      <c r="H300" s="146"/>
    </row>
    <row r="301" spans="2:8" s="145" customFormat="1" ht="15">
      <c r="B301" s="108" t="s">
        <v>2981</v>
      </c>
      <c r="C301" s="143">
        <v>94</v>
      </c>
      <c r="F301" s="146"/>
      <c r="G301" s="147"/>
      <c r="H301" s="146"/>
    </row>
    <row r="302" spans="2:8" s="145" customFormat="1" ht="15">
      <c r="B302" s="108" t="s">
        <v>2982</v>
      </c>
      <c r="C302" s="143">
        <v>3</v>
      </c>
      <c r="F302" s="146"/>
      <c r="G302" s="147"/>
      <c r="H302" s="146"/>
    </row>
    <row r="303" spans="2:8" s="145" customFormat="1" ht="15">
      <c r="B303" s="108" t="s">
        <v>2997</v>
      </c>
      <c r="C303" s="143">
        <v>200</v>
      </c>
      <c r="F303" s="146"/>
      <c r="G303" s="147"/>
      <c r="H303" s="146"/>
    </row>
    <row r="304" spans="2:8" s="145" customFormat="1" ht="15">
      <c r="B304" s="108" t="s">
        <v>2998</v>
      </c>
      <c r="C304" s="143">
        <v>195</v>
      </c>
      <c r="F304" s="146"/>
      <c r="G304" s="147"/>
      <c r="H304" s="146"/>
    </row>
    <row r="305" spans="2:8" s="145" customFormat="1" ht="15">
      <c r="B305" s="108" t="s">
        <v>2966</v>
      </c>
      <c r="C305" s="143">
        <v>773</v>
      </c>
      <c r="F305" s="146"/>
      <c r="G305" s="147"/>
      <c r="H305" s="146"/>
    </row>
    <row r="306" spans="2:8" s="145" customFormat="1" ht="15">
      <c r="B306" s="108" t="s">
        <v>2999</v>
      </c>
      <c r="C306" s="143">
        <v>165</v>
      </c>
      <c r="F306" s="146"/>
      <c r="G306" s="147"/>
      <c r="H306" s="146"/>
    </row>
    <row r="307" spans="2:8" s="145" customFormat="1" ht="15">
      <c r="B307" s="108" t="s">
        <v>3000</v>
      </c>
      <c r="C307" s="143">
        <v>20</v>
      </c>
      <c r="F307" s="146"/>
      <c r="G307" s="147"/>
      <c r="H307" s="146"/>
    </row>
    <row r="308" spans="2:8" s="145" customFormat="1" ht="15">
      <c r="B308" s="108" t="s">
        <v>3001</v>
      </c>
      <c r="C308" s="143">
        <v>40</v>
      </c>
      <c r="F308" s="146"/>
      <c r="G308" s="147"/>
      <c r="H308" s="146"/>
    </row>
    <row r="309" spans="2:8" s="145" customFormat="1" ht="15">
      <c r="B309" s="108" t="s">
        <v>3002</v>
      </c>
      <c r="C309" s="143">
        <v>8113</v>
      </c>
      <c r="F309" s="146"/>
      <c r="G309" s="147"/>
      <c r="H309" s="146"/>
    </row>
    <row r="310" spans="2:8" s="145" customFormat="1" ht="15">
      <c r="B310" s="108" t="s">
        <v>3003</v>
      </c>
      <c r="C310" s="143">
        <v>534</v>
      </c>
      <c r="F310" s="146"/>
      <c r="G310" s="147"/>
      <c r="H310" s="146"/>
    </row>
    <row r="311" spans="2:8" s="145" customFormat="1" ht="15">
      <c r="B311" s="108" t="s">
        <v>3004</v>
      </c>
      <c r="C311" s="143">
        <v>110</v>
      </c>
      <c r="F311" s="146"/>
      <c r="G311" s="147"/>
      <c r="H311" s="146"/>
    </row>
    <row r="312" spans="2:8" s="145" customFormat="1" ht="15">
      <c r="B312" s="108" t="s">
        <v>3005</v>
      </c>
      <c r="C312" s="143">
        <v>634</v>
      </c>
      <c r="F312" s="146"/>
      <c r="G312" s="147"/>
      <c r="H312" s="146"/>
    </row>
    <row r="313" spans="2:8" ht="15">
      <c r="B313" s="108" t="s">
        <v>3006</v>
      </c>
      <c r="C313" s="143">
        <v>3</v>
      </c>
      <c r="G313" s="144"/>
    </row>
    <row r="314" spans="2:8" ht="15">
      <c r="B314" s="108" t="s">
        <v>3007</v>
      </c>
      <c r="C314" s="143">
        <v>660</v>
      </c>
      <c r="G314" s="144"/>
    </row>
    <row r="315" spans="2:8" ht="15">
      <c r="B315" s="108" t="s">
        <v>3008</v>
      </c>
      <c r="C315" s="143">
        <v>5</v>
      </c>
      <c r="G315" s="144"/>
    </row>
    <row r="316" spans="2:8" ht="15">
      <c r="B316" s="108" t="s">
        <v>3009</v>
      </c>
      <c r="C316" s="143">
        <v>62</v>
      </c>
      <c r="G316" s="144"/>
    </row>
    <row r="317" spans="2:8" ht="15">
      <c r="B317" s="108" t="s">
        <v>3010</v>
      </c>
      <c r="C317" s="143">
        <v>715</v>
      </c>
      <c r="G317" s="144"/>
    </row>
    <row r="318" spans="2:8" s="145" customFormat="1" ht="15">
      <c r="B318" s="334"/>
      <c r="C318" s="336"/>
      <c r="F318" s="146"/>
      <c r="G318" s="147"/>
      <c r="H318" s="146"/>
    </row>
    <row r="319" spans="2:8" s="145" customFormat="1" ht="15">
      <c r="B319" s="334"/>
      <c r="C319" s="336"/>
      <c r="F319" s="146"/>
      <c r="G319" s="147"/>
      <c r="H319" s="146"/>
    </row>
    <row r="320" spans="2:8" s="145" customFormat="1" ht="15.75">
      <c r="B320" s="183" t="s">
        <v>2960</v>
      </c>
      <c r="C320" s="128" t="s">
        <v>2873</v>
      </c>
      <c r="F320" s="146"/>
      <c r="G320" s="147"/>
      <c r="H320" s="146"/>
    </row>
    <row r="321" spans="2:8" s="145" customFormat="1" ht="15">
      <c r="B321" s="108" t="s">
        <v>2978</v>
      </c>
      <c r="C321" s="148">
        <v>78562500</v>
      </c>
      <c r="F321" s="146"/>
      <c r="G321" s="147"/>
      <c r="H321" s="146"/>
    </row>
    <row r="322" spans="2:8" s="145" customFormat="1" ht="15">
      <c r="B322" s="108" t="s">
        <v>2979</v>
      </c>
      <c r="C322" s="148">
        <v>256315000</v>
      </c>
      <c r="F322" s="146"/>
      <c r="G322" s="147"/>
      <c r="H322" s="146"/>
    </row>
    <row r="323" spans="2:8" s="145" customFormat="1" ht="15">
      <c r="B323" s="108" t="s">
        <v>2980</v>
      </c>
      <c r="C323" s="148">
        <v>155486900</v>
      </c>
      <c r="F323" s="146"/>
      <c r="G323" s="147"/>
      <c r="H323" s="146"/>
    </row>
    <row r="324" spans="2:8" s="145" customFormat="1" ht="15">
      <c r="B324" s="108" t="s">
        <v>2981</v>
      </c>
      <c r="C324" s="148">
        <v>48184400</v>
      </c>
      <c r="F324" s="146"/>
      <c r="G324" s="147"/>
      <c r="H324" s="146"/>
    </row>
    <row r="325" spans="2:8" s="145" customFormat="1" ht="15">
      <c r="B325" s="108" t="s">
        <v>2982</v>
      </c>
      <c r="C325" s="148">
        <v>2773375.13</v>
      </c>
      <c r="F325" s="146"/>
      <c r="G325" s="147"/>
      <c r="H325" s="146"/>
    </row>
    <row r="326" spans="2:8" s="145" customFormat="1" ht="15">
      <c r="B326" s="108" t="s">
        <v>2997</v>
      </c>
      <c r="C326" s="148">
        <v>142808449.97999999</v>
      </c>
      <c r="F326" s="146"/>
      <c r="G326" s="147"/>
      <c r="H326" s="146"/>
    </row>
    <row r="327" spans="2:8" s="145" customFormat="1" ht="15">
      <c r="B327" s="108" t="s">
        <v>2998</v>
      </c>
      <c r="C327" s="148">
        <v>146751000.22999999</v>
      </c>
      <c r="F327" s="146"/>
      <c r="G327" s="147"/>
      <c r="H327" s="146"/>
    </row>
    <row r="328" spans="2:8" s="145" customFormat="1" ht="15">
      <c r="B328" s="108" t="s">
        <v>2966</v>
      </c>
      <c r="C328" s="148">
        <v>223577805.08000001</v>
      </c>
      <c r="F328" s="146"/>
      <c r="G328" s="147"/>
      <c r="H328" s="146"/>
    </row>
    <row r="329" spans="2:8" s="145" customFormat="1" ht="15">
      <c r="B329" s="108" t="s">
        <v>2999</v>
      </c>
      <c r="C329" s="148">
        <v>49076525.030000001</v>
      </c>
      <c r="F329" s="146"/>
      <c r="G329" s="147"/>
      <c r="H329" s="146"/>
    </row>
    <row r="330" spans="2:8" s="145" customFormat="1" ht="15">
      <c r="B330" s="108" t="s">
        <v>3000</v>
      </c>
      <c r="C330" s="148">
        <v>104177700</v>
      </c>
      <c r="F330" s="146"/>
      <c r="G330" s="147"/>
      <c r="H330" s="146"/>
    </row>
    <row r="331" spans="2:8" s="145" customFormat="1" ht="15">
      <c r="B331" s="108" t="s">
        <v>3001</v>
      </c>
      <c r="C331" s="148">
        <v>14624000</v>
      </c>
      <c r="F331" s="146"/>
      <c r="G331" s="147"/>
      <c r="H331" s="146"/>
    </row>
    <row r="332" spans="2:8" s="145" customFormat="1" ht="15">
      <c r="B332" s="108" t="s">
        <v>3002</v>
      </c>
      <c r="C332" s="148">
        <v>466203673.79000002</v>
      </c>
      <c r="F332" s="146"/>
      <c r="G332" s="147"/>
      <c r="H332" s="146"/>
    </row>
    <row r="333" spans="2:8" s="145" customFormat="1" ht="15">
      <c r="B333" s="108" t="s">
        <v>3003</v>
      </c>
      <c r="C333" s="148">
        <v>275128979.97999996</v>
      </c>
      <c r="F333" s="146"/>
      <c r="G333" s="147"/>
      <c r="H333" s="146"/>
    </row>
    <row r="334" spans="2:8" s="145" customFormat="1" ht="15">
      <c r="B334" s="108" t="s">
        <v>3004</v>
      </c>
      <c r="C334" s="148">
        <v>78850200</v>
      </c>
      <c r="F334" s="146"/>
      <c r="G334" s="147"/>
      <c r="H334" s="146"/>
    </row>
    <row r="335" spans="2:8" s="145" customFormat="1" ht="15">
      <c r="B335" s="108" t="s">
        <v>3005</v>
      </c>
      <c r="C335" s="148">
        <v>326247810.15999997</v>
      </c>
      <c r="F335" s="146"/>
      <c r="G335" s="147"/>
      <c r="H335" s="146"/>
    </row>
    <row r="336" spans="2:8" s="145" customFormat="1" ht="15">
      <c r="B336" s="108" t="s">
        <v>3006</v>
      </c>
      <c r="C336" s="148">
        <v>2771250</v>
      </c>
      <c r="F336" s="146"/>
      <c r="G336" s="147"/>
      <c r="H336" s="146"/>
    </row>
    <row r="337" spans="2:8" s="145" customFormat="1" ht="15">
      <c r="B337" s="108" t="s">
        <v>3007</v>
      </c>
      <c r="C337" s="148">
        <v>1105006767.5</v>
      </c>
      <c r="F337" s="146"/>
      <c r="G337" s="147"/>
      <c r="H337" s="146"/>
    </row>
    <row r="338" spans="2:8" s="145" customFormat="1" ht="15">
      <c r="B338" s="108" t="s">
        <v>3008</v>
      </c>
      <c r="C338" s="148">
        <v>8471625</v>
      </c>
      <c r="F338" s="146"/>
      <c r="G338" s="147"/>
      <c r="H338" s="146"/>
    </row>
    <row r="339" spans="2:8" s="145" customFormat="1" ht="15">
      <c r="B339" s="108" t="s">
        <v>3009</v>
      </c>
      <c r="C339" s="148">
        <v>46039300</v>
      </c>
      <c r="F339" s="146"/>
      <c r="G339" s="147"/>
      <c r="H339" s="146"/>
    </row>
    <row r="340" spans="2:8" s="145" customFormat="1" ht="15">
      <c r="B340" s="108" t="s">
        <v>3010</v>
      </c>
      <c r="C340" s="148">
        <v>1144507650</v>
      </c>
      <c r="F340" s="146"/>
      <c r="G340" s="147"/>
      <c r="H340" s="146"/>
    </row>
    <row r="341" spans="2:8" s="145" customFormat="1" ht="15">
      <c r="B341" s="334"/>
      <c r="C341" s="185">
        <f>SUM(C321:C340)</f>
        <v>4675564911.8800001</v>
      </c>
      <c r="F341" s="146"/>
      <c r="G341" s="147"/>
      <c r="H341" s="146"/>
    </row>
    <row r="342" spans="2:8" s="145" customFormat="1" ht="15">
      <c r="B342" s="334"/>
      <c r="C342" s="336"/>
      <c r="F342" s="146"/>
      <c r="G342" s="147"/>
      <c r="H342" s="146"/>
    </row>
    <row r="343" spans="2:8" ht="15">
      <c r="G343" s="144"/>
    </row>
    <row r="344" spans="2:8" ht="15.75">
      <c r="B344" s="183" t="s">
        <v>2961</v>
      </c>
      <c r="C344" s="128" t="s">
        <v>2873</v>
      </c>
      <c r="G344" s="144"/>
    </row>
    <row r="345" spans="2:8" ht="15">
      <c r="B345" s="108" t="s">
        <v>2978</v>
      </c>
      <c r="C345" s="148">
        <v>77698824.689999998</v>
      </c>
      <c r="G345" s="144"/>
    </row>
    <row r="346" spans="2:8" ht="15">
      <c r="B346" s="108" t="s">
        <v>2979</v>
      </c>
      <c r="C346" s="148">
        <v>259259172.81</v>
      </c>
      <c r="G346" s="144"/>
    </row>
    <row r="347" spans="2:8" ht="15">
      <c r="B347" s="108" t="s">
        <v>2980</v>
      </c>
      <c r="C347" s="148">
        <v>158062847.94999999</v>
      </c>
      <c r="G347" s="144"/>
    </row>
    <row r="348" spans="2:8" ht="15">
      <c r="B348" s="108" t="s">
        <v>2981</v>
      </c>
      <c r="C348" s="148">
        <v>48312665.189999998</v>
      </c>
      <c r="G348" s="144"/>
    </row>
    <row r="349" spans="2:8" ht="15">
      <c r="B349" s="108" t="s">
        <v>2982</v>
      </c>
      <c r="C349" s="148">
        <v>3657941.62</v>
      </c>
      <c r="G349" s="144"/>
    </row>
    <row r="350" spans="2:8" ht="15">
      <c r="B350" s="108" t="s">
        <v>2997</v>
      </c>
      <c r="C350" s="148">
        <v>145231543.63999999</v>
      </c>
      <c r="G350" s="144"/>
    </row>
    <row r="351" spans="2:8" ht="15">
      <c r="B351" s="108" t="s">
        <v>2998</v>
      </c>
      <c r="C351" s="148">
        <v>151884921.78999999</v>
      </c>
      <c r="G351" s="144"/>
    </row>
    <row r="352" spans="2:8" ht="15">
      <c r="B352" s="108" t="s">
        <v>2966</v>
      </c>
      <c r="C352" s="148">
        <v>236891387.96000001</v>
      </c>
      <c r="G352" s="144"/>
    </row>
    <row r="353" spans="1:9" ht="15">
      <c r="B353" s="108" t="s">
        <v>2999</v>
      </c>
      <c r="C353" s="148">
        <v>50334020.640000001</v>
      </c>
      <c r="G353" s="144"/>
    </row>
    <row r="354" spans="1:9" ht="15">
      <c r="B354" s="108" t="s">
        <v>3000</v>
      </c>
      <c r="C354" s="148">
        <v>103366257.34999999</v>
      </c>
      <c r="G354" s="144"/>
    </row>
    <row r="355" spans="1:9" ht="15">
      <c r="B355" s="108" t="s">
        <v>3001</v>
      </c>
      <c r="C355" s="148">
        <v>13487884.949999999</v>
      </c>
      <c r="G355" s="144"/>
    </row>
    <row r="356" spans="1:9" ht="15">
      <c r="B356" s="108" t="s">
        <v>3002</v>
      </c>
      <c r="C356" s="148">
        <v>478295116.9000001</v>
      </c>
      <c r="G356" s="144"/>
    </row>
    <row r="357" spans="1:9" ht="15">
      <c r="B357" s="108" t="s">
        <v>3003</v>
      </c>
      <c r="C357" s="148">
        <v>276489151.38999999</v>
      </c>
      <c r="G357" s="144"/>
    </row>
    <row r="358" spans="1:9" ht="15">
      <c r="B358" s="108" t="s">
        <v>3004</v>
      </c>
      <c r="C358" s="148">
        <v>67554761.780000001</v>
      </c>
      <c r="G358" s="144"/>
    </row>
    <row r="359" spans="1:9" ht="15">
      <c r="B359" s="108" t="s">
        <v>3005</v>
      </c>
      <c r="C359" s="148">
        <v>325999755.28000003</v>
      </c>
      <c r="G359" s="144"/>
    </row>
    <row r="360" spans="1:9" ht="15">
      <c r="B360" s="108" t="s">
        <v>3006</v>
      </c>
      <c r="C360" s="148">
        <v>1888387.12</v>
      </c>
      <c r="G360" s="144"/>
    </row>
    <row r="361" spans="1:9" ht="15">
      <c r="B361" s="108" t="s">
        <v>3007</v>
      </c>
      <c r="C361" s="148">
        <v>1096406572.006</v>
      </c>
      <c r="G361" s="144"/>
    </row>
    <row r="362" spans="1:9" ht="15">
      <c r="B362" s="108" t="s">
        <v>3008</v>
      </c>
      <c r="C362" s="148">
        <v>8474373.9199999999</v>
      </c>
      <c r="G362" s="144"/>
    </row>
    <row r="363" spans="1:9" ht="15">
      <c r="B363" s="108" t="s">
        <v>3009</v>
      </c>
      <c r="C363" s="148">
        <v>45760472.527999997</v>
      </c>
      <c r="G363" s="144"/>
    </row>
    <row r="364" spans="1:9" ht="15">
      <c r="B364" s="108" t="s">
        <v>3010</v>
      </c>
      <c r="C364" s="148">
        <v>1064937394.38</v>
      </c>
      <c r="G364" s="144"/>
    </row>
    <row r="365" spans="1:9" ht="15">
      <c r="C365" s="185">
        <f>SUM(C345:C364)</f>
        <v>4613993453.8940001</v>
      </c>
      <c r="G365" s="144"/>
    </row>
    <row r="366" spans="1:9" ht="15">
      <c r="G366" s="144"/>
    </row>
    <row r="367" spans="1:9" s="18" customFormat="1" ht="15.75">
      <c r="A367" s="16"/>
      <c r="B367" s="186" t="s">
        <v>2887</v>
      </c>
      <c r="C367" s="337">
        <f>+C365-C341</f>
        <v>-61571457.986000061</v>
      </c>
      <c r="D367" s="338"/>
      <c r="E367" s="339"/>
      <c r="F367" s="340"/>
      <c r="G367" s="144"/>
      <c r="I367" s="16"/>
    </row>
    <row r="368" spans="1:9" ht="15">
      <c r="C368" s="164"/>
      <c r="G368" s="144"/>
    </row>
    <row r="369" spans="2:8" ht="15">
      <c r="B369" s="404" t="s">
        <v>2994</v>
      </c>
      <c r="C369" s="405"/>
    </row>
    <row r="370" spans="2:8" s="163" customFormat="1" ht="51">
      <c r="B370" s="227" t="s">
        <v>2473</v>
      </c>
      <c r="C370" s="238" t="s">
        <v>2983</v>
      </c>
      <c r="D370" s="127" t="s">
        <v>2984</v>
      </c>
      <c r="E370" s="127" t="s">
        <v>2985</v>
      </c>
      <c r="F370" s="238" t="s">
        <v>2986</v>
      </c>
      <c r="G370" s="238" t="s">
        <v>2987</v>
      </c>
      <c r="H370" s="264"/>
    </row>
    <row r="371" spans="2:8" ht="15">
      <c r="B371" s="341" t="s">
        <v>119</v>
      </c>
      <c r="C371" s="342" t="s">
        <v>119</v>
      </c>
      <c r="D371" s="343" t="s">
        <v>119</v>
      </c>
      <c r="E371" s="136" t="s">
        <v>119</v>
      </c>
      <c r="F371" s="136" t="s">
        <v>119</v>
      </c>
      <c r="G371" s="136" t="s">
        <v>119</v>
      </c>
    </row>
    <row r="372" spans="2:8">
      <c r="C372" s="164"/>
    </row>
    <row r="373" spans="2:8">
      <c r="C373" s="164"/>
    </row>
    <row r="374" spans="2:8">
      <c r="C374" s="164"/>
    </row>
    <row r="375" spans="2:8" ht="30">
      <c r="B375" s="344" t="s">
        <v>2988</v>
      </c>
      <c r="C375" s="345" t="s">
        <v>119</v>
      </c>
    </row>
    <row r="376" spans="2:8">
      <c r="C376" s="164"/>
    </row>
    <row r="377" spans="2:8" ht="15">
      <c r="B377" s="286" t="s">
        <v>2995</v>
      </c>
      <c r="C377" s="286"/>
    </row>
    <row r="378" spans="2:8" ht="15">
      <c r="B378" s="346"/>
      <c r="C378" s="16"/>
    </row>
    <row r="379" spans="2:8" ht="15">
      <c r="B379" s="347" t="s">
        <v>2989</v>
      </c>
      <c r="C379" s="137" t="s">
        <v>2871</v>
      </c>
    </row>
    <row r="380" spans="2:8">
      <c r="B380" s="345" t="s">
        <v>119</v>
      </c>
      <c r="C380" s="345" t="s">
        <v>119</v>
      </c>
    </row>
    <row r="381" spans="2:8" ht="15">
      <c r="B381" s="348"/>
      <c r="C381" s="138"/>
    </row>
    <row r="382" spans="2:8" ht="15">
      <c r="B382" s="349" t="s">
        <v>2990</v>
      </c>
      <c r="C382" s="139"/>
    </row>
    <row r="383" spans="2:8" ht="15">
      <c r="B383" s="349" t="s">
        <v>2991</v>
      </c>
      <c r="C383" s="140" t="s">
        <v>2873</v>
      </c>
    </row>
    <row r="384" spans="2:8">
      <c r="B384" s="345" t="s">
        <v>119</v>
      </c>
      <c r="C384" s="345" t="s">
        <v>119</v>
      </c>
      <c r="D384" s="350"/>
      <c r="E384" s="350"/>
    </row>
    <row r="385" spans="2:5">
      <c r="B385" s="348"/>
      <c r="C385" s="345" t="s">
        <v>119</v>
      </c>
      <c r="D385" s="350"/>
      <c r="E385" s="350"/>
    </row>
    <row r="386" spans="2:5" ht="15">
      <c r="B386" s="348"/>
      <c r="C386" s="141"/>
      <c r="D386" s="350"/>
      <c r="E386" s="350"/>
    </row>
    <row r="387" spans="2:5">
      <c r="C387" s="16"/>
    </row>
    <row r="388" spans="2:5" ht="15">
      <c r="B388" s="349" t="s">
        <v>2992</v>
      </c>
      <c r="C388" s="140" t="s">
        <v>2873</v>
      </c>
    </row>
    <row r="389" spans="2:5">
      <c r="B389" s="345" t="s">
        <v>119</v>
      </c>
      <c r="C389" s="345" t="s">
        <v>119</v>
      </c>
      <c r="D389" s="350"/>
    </row>
    <row r="390" spans="2:5">
      <c r="B390" s="348"/>
      <c r="C390" s="345" t="s">
        <v>119</v>
      </c>
      <c r="D390" s="350"/>
    </row>
    <row r="391" spans="2:5" ht="15">
      <c r="B391" s="348"/>
      <c r="C391" s="142"/>
      <c r="D391" s="350"/>
    </row>
    <row r="392" spans="2:5" ht="15">
      <c r="B392" s="351" t="s">
        <v>2993</v>
      </c>
      <c r="C392" s="345" t="s">
        <v>119</v>
      </c>
      <c r="D392" s="350"/>
    </row>
    <row r="393" spans="2:5">
      <c r="C393" s="164"/>
    </row>
  </sheetData>
  <mergeCells count="5">
    <mergeCell ref="B1:E1"/>
    <mergeCell ref="B154:F154"/>
    <mergeCell ref="B369:C369"/>
    <mergeCell ref="C3:C7"/>
    <mergeCell ref="D3:D7"/>
  </mergeCells>
  <conditionalFormatting sqref="B162">
    <cfRule type="expression" dxfId="2549" priority="120">
      <formula>$A67009="Total"</formula>
    </cfRule>
  </conditionalFormatting>
  <conditionalFormatting sqref="C318:C319 C342 C321:C333 C335:C339">
    <cfRule type="expression" dxfId="2548" priority="101">
      <formula>$A317="Total"</formula>
    </cfRule>
  </conditionalFormatting>
  <conditionalFormatting sqref="C318:C319 C342 C321:C333 C336:C339">
    <cfRule type="expression" dxfId="2547" priority="100">
      <formula>$A316="Total"</formula>
    </cfRule>
  </conditionalFormatting>
  <conditionalFormatting sqref="C321:C333 C337:C339">
    <cfRule type="expression" dxfId="2546" priority="99">
      <formula>$A318="Total"</formula>
    </cfRule>
  </conditionalFormatting>
  <conditionalFormatting sqref="C318:C319 C321:C340 C342">
    <cfRule type="expression" dxfId="2545" priority="98">
      <formula>$A318="Total"</formula>
    </cfRule>
  </conditionalFormatting>
  <conditionalFormatting sqref="C340">
    <cfRule type="expression" dxfId="2544" priority="97">
      <formula>$A334="Total"</formula>
    </cfRule>
  </conditionalFormatting>
  <conditionalFormatting sqref="C321:C333">
    <cfRule type="expression" dxfId="2543" priority="96">
      <formula>$A314="Total"</formula>
    </cfRule>
  </conditionalFormatting>
  <conditionalFormatting sqref="C337:C340">
    <cfRule type="expression" dxfId="2542" priority="95">
      <formula>$A313="Total"</formula>
    </cfRule>
  </conditionalFormatting>
  <conditionalFormatting sqref="C342">
    <cfRule type="expression" dxfId="2541" priority="94">
      <formula>$A334="Total"</formula>
    </cfRule>
  </conditionalFormatting>
  <conditionalFormatting sqref="C340 C342">
    <cfRule type="expression" dxfId="2540" priority="92">
      <formula>$A313="Total"</formula>
    </cfRule>
  </conditionalFormatting>
  <conditionalFormatting sqref="C335:C339">
    <cfRule type="expression" dxfId="2539" priority="102">
      <formula>$A313="Total"</formula>
    </cfRule>
  </conditionalFormatting>
  <conditionalFormatting sqref="C321:C324">
    <cfRule type="expression" dxfId="2538" priority="91">
      <formula>$A343="Total"</formula>
    </cfRule>
  </conditionalFormatting>
  <conditionalFormatting sqref="C342">
    <cfRule type="expression" dxfId="2537" priority="90">
      <formula>$A313="Total"</formula>
    </cfRule>
  </conditionalFormatting>
  <conditionalFormatting sqref="C318:C319 C321:C340 C342">
    <cfRule type="expression" dxfId="2536" priority="76">
      <formula>#REF!="Total"</formula>
    </cfRule>
  </conditionalFormatting>
  <conditionalFormatting sqref="C318:C319 C321:C340 C342">
    <cfRule type="expression" dxfId="2535" priority="75">
      <formula>#REF!="Total"</formula>
    </cfRule>
  </conditionalFormatting>
  <conditionalFormatting sqref="C318:C319 C321:C340 C342">
    <cfRule type="expression" dxfId="2534" priority="74">
      <formula>#REF!="Total"</formula>
    </cfRule>
  </conditionalFormatting>
  <conditionalFormatting sqref="C318:C319 C321:C340 C342">
    <cfRule type="expression" dxfId="2533" priority="73">
      <formula>#REF!="Total"</formula>
    </cfRule>
  </conditionalFormatting>
  <conditionalFormatting sqref="C318:C319 C321:C340 C342">
    <cfRule type="expression" dxfId="2532" priority="72">
      <formula>#REF!="Total"</formula>
    </cfRule>
  </conditionalFormatting>
  <conditionalFormatting sqref="C318:C319 C321:C340 C342">
    <cfRule type="expression" dxfId="2531" priority="70">
      <formula>#REF!="Total"</formula>
    </cfRule>
  </conditionalFormatting>
  <conditionalFormatting sqref="C318:C319 C321:C340 C342">
    <cfRule type="expression" dxfId="2530" priority="69">
      <formula>#REF!="Total"</formula>
    </cfRule>
  </conditionalFormatting>
  <conditionalFormatting sqref="C318:C319 C321:C340 C342">
    <cfRule type="expression" dxfId="2529" priority="68">
      <formula>#REF!="Total"</formula>
    </cfRule>
  </conditionalFormatting>
  <conditionalFormatting sqref="C318:C319 C321:C340 C342">
    <cfRule type="expression" dxfId="2528" priority="67">
      <formula>#REF!="Total"</formula>
    </cfRule>
  </conditionalFormatting>
  <conditionalFormatting sqref="C318:C319 C321:C340 C342">
    <cfRule type="expression" dxfId="2527" priority="66">
      <formula>#REF!="Total"</formula>
    </cfRule>
  </conditionalFormatting>
  <conditionalFormatting sqref="C342">
    <cfRule type="expression" dxfId="2526" priority="65">
      <formula>$A317="Total"</formula>
    </cfRule>
  </conditionalFormatting>
  <conditionalFormatting sqref="C318:C319 C321:C340 C342">
    <cfRule type="expression" dxfId="2525" priority="64">
      <formula>#REF!="Total"</formula>
    </cfRule>
  </conditionalFormatting>
  <conditionalFormatting sqref="C318:C319 C321:C340 C342">
    <cfRule type="expression" dxfId="2524" priority="63">
      <formula>#REF!="Total"</formula>
    </cfRule>
  </conditionalFormatting>
  <conditionalFormatting sqref="C318:C319 C321:C340 C342">
    <cfRule type="expression" dxfId="2523" priority="62">
      <formula>#REF!="Total"</formula>
    </cfRule>
  </conditionalFormatting>
  <conditionalFormatting sqref="C318:C319 C321:C340 C342">
    <cfRule type="expression" dxfId="2522" priority="61">
      <formula>#REF!="Total"</formula>
    </cfRule>
  </conditionalFormatting>
  <conditionalFormatting sqref="C318:C319 C321:C340 C342">
    <cfRule type="expression" dxfId="2521" priority="60">
      <formula>#REF!="Total"</formula>
    </cfRule>
  </conditionalFormatting>
  <conditionalFormatting sqref="C318:C319 C321:C340 C342">
    <cfRule type="expression" dxfId="2520" priority="59">
      <formula>#REF!="Total"</formula>
    </cfRule>
  </conditionalFormatting>
  <conditionalFormatting sqref="C318:C319 C321:C340 C342">
    <cfRule type="expression" dxfId="2519" priority="58">
      <formula>#REF!="Total"</formula>
    </cfRule>
  </conditionalFormatting>
  <conditionalFormatting sqref="C318:C319 C321:C340 C342">
    <cfRule type="expression" dxfId="2518" priority="57">
      <formula>#REF!="Total"</formula>
    </cfRule>
  </conditionalFormatting>
  <conditionalFormatting sqref="C318:C319 C321:C340 C342">
    <cfRule type="expression" dxfId="2517" priority="56">
      <formula>#REF!="Total"</formula>
    </cfRule>
  </conditionalFormatting>
  <conditionalFormatting sqref="C318:C319 C321:C340 C342">
    <cfRule type="expression" dxfId="2516" priority="55">
      <formula>#REF!="Total"</formula>
    </cfRule>
  </conditionalFormatting>
  <conditionalFormatting sqref="C318:C319 C321:C340 C342">
    <cfRule type="expression" dxfId="2515" priority="54">
      <formula>#REF!="Total"</formula>
    </cfRule>
  </conditionalFormatting>
  <conditionalFormatting sqref="C318:C319 C321:C340 C342">
    <cfRule type="expression" dxfId="2514" priority="53">
      <formula>#REF!="Total"</formula>
    </cfRule>
  </conditionalFormatting>
  <conditionalFormatting sqref="C318:C319 C321:C340 C342">
    <cfRule type="expression" dxfId="2513" priority="52">
      <formula>#REF!="Total"</formula>
    </cfRule>
  </conditionalFormatting>
  <conditionalFormatting sqref="C318:C319 C321:C340 C342">
    <cfRule type="expression" dxfId="2512" priority="51">
      <formula>#REF!="Total"</formula>
    </cfRule>
  </conditionalFormatting>
  <conditionalFormatting sqref="C318:C319 C321:C340 C342">
    <cfRule type="expression" dxfId="2511" priority="50">
      <formula>#REF!="Total"</formula>
    </cfRule>
  </conditionalFormatting>
  <conditionalFormatting sqref="C318:C319 C321:C340 C342">
    <cfRule type="expression" dxfId="2510" priority="49">
      <formula>#REF!="Total"</formula>
    </cfRule>
  </conditionalFormatting>
  <conditionalFormatting sqref="C342">
    <cfRule type="expression" dxfId="2509" priority="48">
      <formula>#REF!="Total"</formula>
    </cfRule>
  </conditionalFormatting>
  <conditionalFormatting sqref="C318:C319 C321:C339">
    <cfRule type="expression" dxfId="2508" priority="47">
      <formula>#REF!="Total"</formula>
    </cfRule>
  </conditionalFormatting>
  <conditionalFormatting sqref="C318:C319">
    <cfRule type="expression" dxfId="2507" priority="45">
      <formula>#REF!="Total"</formula>
    </cfRule>
  </conditionalFormatting>
  <conditionalFormatting sqref="C318:C319">
    <cfRule type="expression" dxfId="2506" priority="44">
      <formula>#REF!="Total"</formula>
    </cfRule>
  </conditionalFormatting>
  <conditionalFormatting sqref="C340">
    <cfRule type="expression" dxfId="2505" priority="8">
      <formula>$A345="Total"</formula>
    </cfRule>
  </conditionalFormatting>
  <conditionalFormatting sqref="C321:C340 C342">
    <cfRule type="expression" dxfId="2504" priority="4">
      <formula>#REF!="Total"</formula>
    </cfRule>
  </conditionalFormatting>
  <conditionalFormatting sqref="C321:C340 C342">
    <cfRule type="expression" dxfId="2503" priority="3">
      <formula>#REF!="Total"</formula>
    </cfRule>
  </conditionalFormatting>
  <conditionalFormatting sqref="C342">
    <cfRule type="expression" dxfId="2502" priority="2">
      <formula>#REF!="Total"</formula>
    </cfRule>
  </conditionalFormatting>
  <conditionalFormatting sqref="C318:C319 C321:C340 C342">
    <cfRule type="expression" dxfId="2501" priority="43">
      <formula>#REF!="Total"</formula>
    </cfRule>
  </conditionalFormatting>
  <conditionalFormatting sqref="C319 C321:C340">
    <cfRule type="expression" dxfId="2500" priority="77">
      <formula>#REF!="Total"</formula>
    </cfRule>
  </conditionalFormatting>
  <conditionalFormatting sqref="C318:C319">
    <cfRule type="expression" dxfId="2499" priority="78">
      <formula>#REF!="Total"</formula>
    </cfRule>
  </conditionalFormatting>
  <conditionalFormatting sqref="C318">
    <cfRule type="expression" dxfId="2498" priority="80">
      <formula>#REF!="Total"</formula>
    </cfRule>
  </conditionalFormatting>
  <conditionalFormatting sqref="C319">
    <cfRule type="expression" dxfId="2497" priority="81">
      <formula>#REF!="Total"</formula>
    </cfRule>
  </conditionalFormatting>
  <conditionalFormatting sqref="C334:C340 C342">
    <cfRule type="expression" dxfId="2496" priority="85">
      <formula>#REF!="Total"</formula>
    </cfRule>
  </conditionalFormatting>
  <conditionalFormatting sqref="C321:C340">
    <cfRule type="expression" dxfId="2495" priority="88">
      <formula>#REF!="Total"</formula>
    </cfRule>
  </conditionalFormatting>
  <conditionalFormatting sqref="C318">
    <cfRule type="expression" dxfId="2494" priority="103">
      <formula>#REF!="Total"</formula>
    </cfRule>
  </conditionalFormatting>
  <conditionalFormatting sqref="C321:C333">
    <cfRule type="expression" dxfId="2493" priority="104">
      <formula>#REF!="Total"</formula>
    </cfRule>
  </conditionalFormatting>
  <conditionalFormatting sqref="C382">
    <cfRule type="expression" dxfId="2492" priority="1" stopIfTrue="1">
      <formula>#REF!="Total"</formula>
    </cfRule>
  </conditionalFormatting>
  <conditionalFormatting sqref="C319">
    <cfRule type="expression" dxfId="2491" priority="107">
      <formula>#REF!="Total"</formula>
    </cfRule>
  </conditionalFormatting>
  <conditionalFormatting sqref="C318:C319">
    <cfRule type="expression" dxfId="2490" priority="109">
      <formula>#REF!="Total"</formula>
    </cfRule>
  </conditionalFormatting>
  <conditionalFormatting sqref="C335:C336">
    <cfRule type="expression" dxfId="2489" priority="110">
      <formula>#REF!="Total"</formula>
    </cfRule>
  </conditionalFormatting>
  <conditionalFormatting sqref="C321:C334">
    <cfRule type="expression" dxfId="2488" priority="111">
      <formula>#REF!="Total"</formula>
    </cfRule>
  </conditionalFormatting>
  <conditionalFormatting sqref="C340">
    <cfRule type="expression" dxfId="2487" priority="112">
      <formula>#REF!="Total"</formula>
    </cfRule>
  </conditionalFormatting>
  <conditionalFormatting sqref="C334">
    <cfRule type="expression" dxfId="2486" priority="114">
      <formula>#REF!="Total"</formula>
    </cfRule>
  </conditionalFormatting>
  <conditionalFormatting sqref="C342">
    <cfRule type="expression" dxfId="2485" priority="115">
      <formula>#REF!="Total"</formula>
    </cfRule>
  </conditionalFormatting>
  <conditionalFormatting sqref="C319">
    <cfRule type="expression" dxfId="2484" priority="116">
      <formula>#REF!="Total"</formula>
    </cfRule>
  </conditionalFormatting>
  <conditionalFormatting sqref="C318">
    <cfRule type="expression" dxfId="2483" priority="117">
      <formula>#REF!="Total"</formula>
    </cfRule>
  </conditionalFormatting>
  <conditionalFormatting sqref="C342">
    <cfRule type="expression" dxfId="2482" priority="118">
      <formula>#REF!="Total"</formula>
    </cfRule>
  </conditionalFormatting>
  <conditionalFormatting sqref="C334">
    <cfRule type="expression" dxfId="2481" priority="2946">
      <formula>$A321="Total"</formula>
    </cfRule>
  </conditionalFormatting>
  <conditionalFormatting sqref="C334:C335">
    <cfRule type="expression" dxfId="2480" priority="2949">
      <formula>$A320="Total"</formula>
    </cfRule>
  </conditionalFormatting>
  <conditionalFormatting sqref="C334:C336">
    <cfRule type="expression" dxfId="2479" priority="2952">
      <formula>$A319="Total"</formula>
    </cfRule>
  </conditionalFormatting>
  <conditionalFormatting sqref="C334:C340">
    <cfRule type="expression" dxfId="2478" priority="2955">
      <formula>$A315="Total"</formula>
    </cfRule>
  </conditionalFormatting>
  <conditionalFormatting sqref="C340">
    <cfRule type="expression" dxfId="2477" priority="2957">
      <formula>$A320="Total"</formula>
    </cfRule>
  </conditionalFormatting>
  <conditionalFormatting sqref="C334:C336">
    <cfRule type="expression" dxfId="2476" priority="2960">
      <formula>$A344="Total"</formula>
    </cfRule>
  </conditionalFormatting>
  <conditionalFormatting sqref="C318:C319 C339">
    <cfRule type="expression" dxfId="2475" priority="2962">
      <formula>#REF!="Total"</formula>
    </cfRule>
  </conditionalFormatting>
  <conditionalFormatting sqref="C325:C326">
    <cfRule type="expression" dxfId="2474" priority="2964">
      <formula>$A363="Total"</formula>
    </cfRule>
  </conditionalFormatting>
  <conditionalFormatting sqref="C342">
    <cfRule type="expression" dxfId="2473" priority="2965">
      <formula>$A363="Total"</formula>
    </cfRule>
  </conditionalFormatting>
  <conditionalFormatting sqref="C337:C338">
    <cfRule type="expression" dxfId="2472" priority="2967">
      <formula>$A363="Total"</formula>
    </cfRule>
  </conditionalFormatting>
  <conditionalFormatting sqref="C327:C333">
    <cfRule type="expression" dxfId="2471" priority="2969">
      <formula>#REF!="Total"</formula>
    </cfRule>
  </conditionalFormatting>
  <hyperlinks>
    <hyperlink ref="A1" location="Index!A1" display="Index" xr:uid="{E074F916-B50A-4E47-8B45-0145880172DB}"/>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D05B-92E7-4AE1-AFF2-17477B5D218F}">
  <dimension ref="A1:I144"/>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28515625"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28515625" style="16" bestFit="1" customWidth="1"/>
    <col min="262" max="262" width="11.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28515625" style="16" bestFit="1" customWidth="1"/>
    <col min="518" max="518" width="11.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28515625" style="16" bestFit="1" customWidth="1"/>
    <col min="774" max="774" width="11.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28515625" style="16" bestFit="1" customWidth="1"/>
    <col min="1030" max="1030" width="11.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28515625" style="16" bestFit="1" customWidth="1"/>
    <col min="1286" max="1286" width="11.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28515625" style="16" bestFit="1" customWidth="1"/>
    <col min="1542" max="1542" width="11.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28515625" style="16" bestFit="1" customWidth="1"/>
    <col min="1798" max="1798" width="11.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28515625" style="16" bestFit="1" customWidth="1"/>
    <col min="2054" max="2054" width="11.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28515625" style="16" bestFit="1" customWidth="1"/>
    <col min="2310" max="2310" width="11.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28515625" style="16" bestFit="1" customWidth="1"/>
    <col min="2566" max="2566" width="11.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28515625" style="16" bestFit="1" customWidth="1"/>
    <col min="2822" max="2822" width="11.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28515625" style="16" bestFit="1" customWidth="1"/>
    <col min="3078" max="3078" width="11.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28515625" style="16" bestFit="1" customWidth="1"/>
    <col min="3334" max="3334" width="11.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28515625" style="16" bestFit="1" customWidth="1"/>
    <col min="3590" max="3590" width="11.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28515625" style="16" bestFit="1" customWidth="1"/>
    <col min="3846" max="3846" width="11.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28515625" style="16" bestFit="1" customWidth="1"/>
    <col min="4102" max="4102" width="11.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28515625" style="16" bestFit="1" customWidth="1"/>
    <col min="4358" max="4358" width="11.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28515625" style="16" bestFit="1" customWidth="1"/>
    <col min="4614" max="4614" width="11.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28515625" style="16" bestFit="1" customWidth="1"/>
    <col min="4870" max="4870" width="11.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28515625" style="16" bestFit="1" customWidth="1"/>
    <col min="5126" max="5126" width="11.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28515625" style="16" bestFit="1" customWidth="1"/>
    <col min="5382" max="5382" width="11.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28515625" style="16" bestFit="1" customWidth="1"/>
    <col min="5638" max="5638" width="11.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28515625" style="16" bestFit="1" customWidth="1"/>
    <col min="5894" max="5894" width="11.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28515625" style="16" bestFit="1" customWidth="1"/>
    <col min="6150" max="6150" width="11.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28515625" style="16" bestFit="1" customWidth="1"/>
    <col min="6406" max="6406" width="11.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28515625" style="16" bestFit="1" customWidth="1"/>
    <col min="6662" max="6662" width="11.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28515625" style="16" bestFit="1" customWidth="1"/>
    <col min="6918" max="6918" width="11.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28515625" style="16" bestFit="1" customWidth="1"/>
    <col min="7174" max="7174" width="11.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28515625" style="16" bestFit="1" customWidth="1"/>
    <col min="7430" max="7430" width="11.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28515625" style="16" bestFit="1" customWidth="1"/>
    <col min="7686" max="7686" width="11.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28515625" style="16" bestFit="1" customWidth="1"/>
    <col min="7942" max="7942" width="11.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28515625" style="16" bestFit="1" customWidth="1"/>
    <col min="8198" max="8198" width="11.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28515625" style="16" bestFit="1" customWidth="1"/>
    <col min="8454" max="8454" width="11.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28515625" style="16" bestFit="1" customWidth="1"/>
    <col min="8710" max="8710" width="11.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28515625" style="16" bestFit="1" customWidth="1"/>
    <col min="8966" max="8966" width="11.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28515625" style="16" bestFit="1" customWidth="1"/>
    <col min="9222" max="9222" width="11.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28515625" style="16" bestFit="1" customWidth="1"/>
    <col min="9478" max="9478" width="11.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28515625" style="16" bestFit="1" customWidth="1"/>
    <col min="9734" max="9734" width="11.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28515625" style="16" bestFit="1" customWidth="1"/>
    <col min="9990" max="9990" width="11.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28515625" style="16" bestFit="1" customWidth="1"/>
    <col min="10246" max="10246" width="11.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28515625" style="16" bestFit="1" customWidth="1"/>
    <col min="10502" max="10502" width="11.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28515625" style="16" bestFit="1" customWidth="1"/>
    <col min="10758" max="10758" width="11.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28515625" style="16" bestFit="1" customWidth="1"/>
    <col min="11014" max="11014" width="11.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28515625" style="16" bestFit="1" customWidth="1"/>
    <col min="11270" max="11270" width="11.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28515625" style="16" bestFit="1" customWidth="1"/>
    <col min="11526" max="11526" width="11.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28515625" style="16" bestFit="1" customWidth="1"/>
    <col min="11782" max="11782" width="11.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28515625" style="16" bestFit="1" customWidth="1"/>
    <col min="12038" max="12038" width="11.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28515625" style="16" bestFit="1" customWidth="1"/>
    <col min="12294" max="12294" width="11.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28515625" style="16" bestFit="1" customWidth="1"/>
    <col min="12550" max="12550" width="11.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28515625" style="16" bestFit="1" customWidth="1"/>
    <col min="12806" max="12806" width="11.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28515625" style="16" bestFit="1" customWidth="1"/>
    <col min="13062" max="13062" width="11.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28515625" style="16" bestFit="1" customWidth="1"/>
    <col min="13318" max="13318" width="11.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28515625" style="16" bestFit="1" customWidth="1"/>
    <col min="13574" max="13574" width="11.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28515625" style="16" bestFit="1" customWidth="1"/>
    <col min="13830" max="13830" width="11.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28515625" style="16" bestFit="1" customWidth="1"/>
    <col min="14086" max="14086" width="11.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28515625" style="16" bestFit="1" customWidth="1"/>
    <col min="14342" max="14342" width="11.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28515625" style="16" bestFit="1" customWidth="1"/>
    <col min="14598" max="14598" width="11.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28515625" style="16" bestFit="1" customWidth="1"/>
    <col min="14854" max="14854" width="11.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28515625" style="16" bestFit="1" customWidth="1"/>
    <col min="15110" max="15110" width="11.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28515625" style="16" bestFit="1" customWidth="1"/>
    <col min="15366" max="15366" width="11.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28515625" style="16" bestFit="1" customWidth="1"/>
    <col min="15622" max="15622" width="11.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28515625" style="16" bestFit="1" customWidth="1"/>
    <col min="15878" max="15878" width="11.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28515625" style="16" bestFit="1" customWidth="1"/>
    <col min="16134" max="16134" width="11.5703125" style="16" bestFit="1" customWidth="1"/>
    <col min="16135" max="16135" width="18.140625" style="16" bestFit="1" customWidth="1"/>
    <col min="16136" max="16136" width="9.140625" style="16" bestFit="1"/>
    <col min="16137" max="16384" width="9.140625" style="16"/>
  </cols>
  <sheetData>
    <row r="1" spans="1:9" s="1" customFormat="1">
      <c r="A1" s="3" t="s">
        <v>0</v>
      </c>
      <c r="B1" s="396" t="s">
        <v>57</v>
      </c>
      <c r="C1" s="396"/>
      <c r="D1" s="396"/>
      <c r="E1" s="396"/>
      <c r="F1" s="4"/>
      <c r="G1" s="4"/>
      <c r="H1" s="4"/>
    </row>
    <row r="2" spans="1:9" s="1" customFormat="1" ht="13.5" thickBot="1">
      <c r="C2" s="5"/>
      <c r="F2" s="4"/>
      <c r="G2" s="4"/>
      <c r="H2" s="4"/>
    </row>
    <row r="3" spans="1:9" s="13" customFormat="1" ht="15">
      <c r="B3" s="25" t="s">
        <v>1763</v>
      </c>
      <c r="C3" s="397"/>
      <c r="D3" s="400"/>
      <c r="F3" s="14"/>
      <c r="G3" s="14"/>
      <c r="H3" s="14"/>
    </row>
    <row r="4" spans="1:9" s="13" customFormat="1" ht="30">
      <c r="B4" s="26" t="s">
        <v>3043</v>
      </c>
      <c r="C4" s="398"/>
      <c r="D4" s="401"/>
      <c r="F4" s="14"/>
      <c r="G4" s="14"/>
      <c r="H4" s="14"/>
    </row>
    <row r="5" spans="1:9" s="13" customFormat="1" ht="15">
      <c r="B5" s="26"/>
      <c r="C5" s="398"/>
      <c r="D5" s="401"/>
      <c r="F5" s="14"/>
      <c r="G5" s="14"/>
      <c r="H5" s="14"/>
    </row>
    <row r="6" spans="1:9" s="13" customFormat="1" ht="15">
      <c r="B6" s="26" t="s">
        <v>1003</v>
      </c>
      <c r="C6" s="398"/>
      <c r="D6" s="401"/>
      <c r="F6" s="14"/>
      <c r="G6" s="14"/>
      <c r="H6" s="14"/>
    </row>
    <row r="7" spans="1:9" s="13" customFormat="1" ht="15">
      <c r="B7" s="26" t="s">
        <v>3044</v>
      </c>
      <c r="C7" s="398"/>
      <c r="D7" s="401"/>
      <c r="F7" s="14"/>
      <c r="G7" s="14"/>
      <c r="H7" s="14"/>
    </row>
    <row r="8" spans="1:9" s="13" customFormat="1" ht="30.75" thickBot="1">
      <c r="B8" s="27" t="s">
        <v>3045</v>
      </c>
      <c r="C8" s="399"/>
      <c r="D8" s="402"/>
      <c r="F8" s="14"/>
      <c r="G8" s="14"/>
      <c r="H8" s="14"/>
    </row>
    <row r="9" spans="1:9" s="13" customFormat="1">
      <c r="C9" s="15" t="s">
        <v>1005</v>
      </c>
      <c r="D9" s="15" t="s">
        <v>1006</v>
      </c>
      <c r="F9" s="14"/>
      <c r="G9" s="14"/>
      <c r="H9" s="14"/>
    </row>
    <row r="12" spans="1:9">
      <c r="B12" s="16" t="s">
        <v>100</v>
      </c>
    </row>
    <row r="14" spans="1:9">
      <c r="B14" s="230" t="s">
        <v>101</v>
      </c>
      <c r="C14" s="231" t="s">
        <v>124</v>
      </c>
      <c r="D14" s="230" t="s">
        <v>125</v>
      </c>
      <c r="E14" s="230" t="s">
        <v>103</v>
      </c>
      <c r="F14" s="232" t="s">
        <v>104</v>
      </c>
      <c r="G14" s="232" t="s">
        <v>105</v>
      </c>
      <c r="H14" s="232" t="s">
        <v>106</v>
      </c>
      <c r="I14" s="17" t="s">
        <v>126</v>
      </c>
    </row>
    <row r="15" spans="1:9">
      <c r="B15" s="17" t="s">
        <v>127</v>
      </c>
      <c r="C15" s="164"/>
    </row>
    <row r="16" spans="1:9">
      <c r="B16" s="17" t="s">
        <v>128</v>
      </c>
      <c r="C16" s="164"/>
    </row>
    <row r="17" spans="2:8">
      <c r="B17" s="16" t="s">
        <v>1007</v>
      </c>
      <c r="C17" s="164" t="s">
        <v>129</v>
      </c>
      <c r="D17" s="16" t="s">
        <v>130</v>
      </c>
      <c r="E17" s="16" t="s">
        <v>131</v>
      </c>
      <c r="F17" s="18">
        <v>3585909</v>
      </c>
      <c r="G17" s="18">
        <v>31817.77</v>
      </c>
      <c r="H17" s="18">
        <v>9.65</v>
      </c>
    </row>
    <row r="18" spans="2:8">
      <c r="B18" s="16" t="s">
        <v>1009</v>
      </c>
      <c r="C18" s="164" t="s">
        <v>129</v>
      </c>
      <c r="D18" s="16" t="s">
        <v>132</v>
      </c>
      <c r="E18" s="16" t="s">
        <v>133</v>
      </c>
      <c r="F18" s="18">
        <v>880000</v>
      </c>
      <c r="G18" s="18">
        <v>23213.96</v>
      </c>
      <c r="H18" s="18">
        <v>7.04</v>
      </c>
    </row>
    <row r="19" spans="2:8">
      <c r="B19" s="16" t="s">
        <v>277</v>
      </c>
      <c r="C19" s="164" t="s">
        <v>129</v>
      </c>
      <c r="D19" s="16" t="s">
        <v>130</v>
      </c>
      <c r="E19" s="16" t="s">
        <v>278</v>
      </c>
      <c r="F19" s="18">
        <v>4100000</v>
      </c>
      <c r="G19" s="18">
        <v>21781.25</v>
      </c>
      <c r="H19" s="18">
        <v>6.6</v>
      </c>
    </row>
    <row r="20" spans="2:8">
      <c r="B20" s="16" t="s">
        <v>1008</v>
      </c>
      <c r="C20" s="164" t="s">
        <v>129</v>
      </c>
      <c r="D20" s="16" t="s">
        <v>130</v>
      </c>
      <c r="E20" s="16" t="s">
        <v>134</v>
      </c>
      <c r="F20" s="18">
        <v>1250000</v>
      </c>
      <c r="G20" s="18">
        <v>18576.25</v>
      </c>
      <c r="H20" s="18">
        <v>5.63</v>
      </c>
    </row>
    <row r="21" spans="2:8">
      <c r="B21" s="16" t="s">
        <v>2330</v>
      </c>
      <c r="C21" s="164" t="s">
        <v>129</v>
      </c>
      <c r="D21" s="16" t="s">
        <v>178</v>
      </c>
      <c r="E21" s="16" t="s">
        <v>215</v>
      </c>
      <c r="F21" s="18">
        <v>418127</v>
      </c>
      <c r="G21" s="18">
        <v>13882.65</v>
      </c>
      <c r="H21" s="18">
        <v>4.21</v>
      </c>
    </row>
    <row r="22" spans="2:8">
      <c r="B22" s="16" t="s">
        <v>1017</v>
      </c>
      <c r="C22" s="164" t="s">
        <v>129</v>
      </c>
      <c r="D22" s="16" t="s">
        <v>135</v>
      </c>
      <c r="E22" s="16" t="s">
        <v>137</v>
      </c>
      <c r="F22" s="18">
        <v>430000</v>
      </c>
      <c r="G22" s="18">
        <v>13807.95</v>
      </c>
      <c r="H22" s="18">
        <v>4.1900000000000004</v>
      </c>
    </row>
    <row r="23" spans="2:8">
      <c r="B23" s="16" t="s">
        <v>1013</v>
      </c>
      <c r="C23" s="164" t="s">
        <v>129</v>
      </c>
      <c r="D23" s="16" t="s">
        <v>135</v>
      </c>
      <c r="E23" s="16" t="s">
        <v>136</v>
      </c>
      <c r="F23" s="18">
        <v>850000</v>
      </c>
      <c r="G23" s="18">
        <v>12690.08</v>
      </c>
      <c r="H23" s="18">
        <v>3.85</v>
      </c>
    </row>
    <row r="24" spans="2:8">
      <c r="B24" s="16" t="s">
        <v>2284</v>
      </c>
      <c r="C24" s="164" t="s">
        <v>129</v>
      </c>
      <c r="D24" s="16" t="s">
        <v>151</v>
      </c>
      <c r="E24" s="16" t="s">
        <v>152</v>
      </c>
      <c r="F24" s="18">
        <v>1500000</v>
      </c>
      <c r="G24" s="18">
        <v>10899</v>
      </c>
      <c r="H24" s="18">
        <v>3.3</v>
      </c>
    </row>
    <row r="25" spans="2:8">
      <c r="B25" s="16" t="s">
        <v>1010</v>
      </c>
      <c r="C25" s="164" t="s">
        <v>129</v>
      </c>
      <c r="D25" s="16" t="s">
        <v>139</v>
      </c>
      <c r="E25" s="16" t="s">
        <v>140</v>
      </c>
      <c r="F25" s="18">
        <v>3300000</v>
      </c>
      <c r="G25" s="18">
        <v>10576.5</v>
      </c>
      <c r="H25" s="18">
        <v>3.21</v>
      </c>
    </row>
    <row r="26" spans="2:8">
      <c r="B26" s="16" t="s">
        <v>1015</v>
      </c>
      <c r="C26" s="164" t="s">
        <v>129</v>
      </c>
      <c r="D26" s="16" t="s">
        <v>143</v>
      </c>
      <c r="E26" s="16" t="s">
        <v>144</v>
      </c>
      <c r="F26" s="18">
        <v>410000</v>
      </c>
      <c r="G26" s="18">
        <v>10030.24</v>
      </c>
      <c r="H26" s="18">
        <v>3.04</v>
      </c>
    </row>
    <row r="27" spans="2:8">
      <c r="B27" s="16" t="s">
        <v>2283</v>
      </c>
      <c r="C27" s="164" t="s">
        <v>129</v>
      </c>
      <c r="D27" s="16" t="s">
        <v>155</v>
      </c>
      <c r="E27" s="16" t="s">
        <v>156</v>
      </c>
      <c r="F27" s="18">
        <v>445000</v>
      </c>
      <c r="G27" s="18">
        <v>8555.1299999999992</v>
      </c>
      <c r="H27" s="18">
        <v>2.59</v>
      </c>
    </row>
    <row r="28" spans="2:8">
      <c r="B28" s="16" t="s">
        <v>2285</v>
      </c>
      <c r="C28" s="164" t="s">
        <v>129</v>
      </c>
      <c r="D28" s="16" t="s">
        <v>139</v>
      </c>
      <c r="E28" s="16" t="s">
        <v>148</v>
      </c>
      <c r="F28" s="18">
        <v>300000</v>
      </c>
      <c r="G28" s="18">
        <v>7979.55</v>
      </c>
      <c r="H28" s="18">
        <v>2.42</v>
      </c>
    </row>
    <row r="29" spans="2:8">
      <c r="B29" s="16" t="s">
        <v>2291</v>
      </c>
      <c r="C29" s="164" t="s">
        <v>129</v>
      </c>
      <c r="D29" s="16" t="s">
        <v>165</v>
      </c>
      <c r="E29" s="16" t="s">
        <v>572</v>
      </c>
      <c r="F29" s="18">
        <v>647000</v>
      </c>
      <c r="G29" s="18">
        <v>6690.95</v>
      </c>
      <c r="H29" s="18">
        <v>2.0299999999999998</v>
      </c>
    </row>
    <row r="30" spans="2:8">
      <c r="B30" s="16" t="s">
        <v>2331</v>
      </c>
      <c r="C30" s="164" t="s">
        <v>129</v>
      </c>
      <c r="D30" s="16" t="s">
        <v>218</v>
      </c>
      <c r="E30" s="16" t="s">
        <v>219</v>
      </c>
      <c r="F30" s="18">
        <v>4000000</v>
      </c>
      <c r="G30" s="18">
        <v>6030</v>
      </c>
      <c r="H30" s="18">
        <v>1.83</v>
      </c>
    </row>
    <row r="31" spans="2:8">
      <c r="B31" s="16" t="s">
        <v>1019</v>
      </c>
      <c r="C31" s="164" t="s">
        <v>129</v>
      </c>
      <c r="D31" s="16" t="s">
        <v>130</v>
      </c>
      <c r="E31" s="16" t="s">
        <v>138</v>
      </c>
      <c r="F31" s="18">
        <v>280000</v>
      </c>
      <c r="G31" s="18">
        <v>5363.26</v>
      </c>
      <c r="H31" s="18">
        <v>1.63</v>
      </c>
    </row>
    <row r="32" spans="2:8">
      <c r="B32" s="16" t="s">
        <v>2102</v>
      </c>
      <c r="C32" s="164" t="s">
        <v>129</v>
      </c>
      <c r="D32" s="16" t="s">
        <v>173</v>
      </c>
      <c r="E32" s="16" t="s">
        <v>174</v>
      </c>
      <c r="F32" s="18">
        <v>80000</v>
      </c>
      <c r="G32" s="18">
        <v>5342.28</v>
      </c>
      <c r="H32" s="18">
        <v>1.62</v>
      </c>
    </row>
    <row r="33" spans="2:8">
      <c r="B33" s="16" t="s">
        <v>2122</v>
      </c>
      <c r="C33" s="164" t="s">
        <v>129</v>
      </c>
      <c r="D33" s="16" t="s">
        <v>200</v>
      </c>
      <c r="E33" s="16" t="s">
        <v>281</v>
      </c>
      <c r="F33" s="18">
        <v>400000</v>
      </c>
      <c r="G33" s="18">
        <v>5234.8</v>
      </c>
      <c r="H33" s="18">
        <v>1.59</v>
      </c>
    </row>
    <row r="34" spans="2:8">
      <c r="B34" s="16" t="s">
        <v>2332</v>
      </c>
      <c r="C34" s="164" t="s">
        <v>129</v>
      </c>
      <c r="D34" s="16" t="s">
        <v>146</v>
      </c>
      <c r="E34" s="16" t="s">
        <v>220</v>
      </c>
      <c r="F34" s="18">
        <v>210450</v>
      </c>
      <c r="G34" s="18">
        <v>4764.38</v>
      </c>
      <c r="H34" s="18">
        <v>1.44</v>
      </c>
    </row>
    <row r="35" spans="2:8">
      <c r="B35" s="16" t="s">
        <v>2086</v>
      </c>
      <c r="C35" s="164" t="s">
        <v>129</v>
      </c>
      <c r="D35" s="16" t="s">
        <v>162</v>
      </c>
      <c r="E35" s="16" t="s">
        <v>573</v>
      </c>
      <c r="F35" s="18">
        <v>1329000</v>
      </c>
      <c r="G35" s="18">
        <v>4066.08</v>
      </c>
      <c r="H35" s="18">
        <v>1.23</v>
      </c>
    </row>
    <row r="36" spans="2:8">
      <c r="B36" s="16" t="s">
        <v>2038</v>
      </c>
      <c r="C36" s="164" t="s">
        <v>129</v>
      </c>
      <c r="D36" s="16" t="s">
        <v>200</v>
      </c>
      <c r="E36" s="16" t="s">
        <v>282</v>
      </c>
      <c r="F36" s="18">
        <v>42000</v>
      </c>
      <c r="G36" s="18">
        <v>3814.55</v>
      </c>
      <c r="H36" s="18">
        <v>1.1599999999999999</v>
      </c>
    </row>
    <row r="37" spans="2:8">
      <c r="B37" s="16" t="s">
        <v>1033</v>
      </c>
      <c r="C37" s="164" t="s">
        <v>129</v>
      </c>
      <c r="D37" s="16" t="s">
        <v>135</v>
      </c>
      <c r="E37" s="16" t="s">
        <v>314</v>
      </c>
      <c r="F37" s="18">
        <v>100000</v>
      </c>
      <c r="G37" s="18">
        <v>3169.85</v>
      </c>
      <c r="H37" s="18">
        <v>0.96</v>
      </c>
    </row>
    <row r="38" spans="2:8">
      <c r="B38" s="16" t="s">
        <v>2124</v>
      </c>
      <c r="C38" s="164" t="s">
        <v>129</v>
      </c>
      <c r="D38" s="16" t="s">
        <v>248</v>
      </c>
      <c r="E38" s="16" t="s">
        <v>249</v>
      </c>
      <c r="F38" s="18">
        <v>1299755</v>
      </c>
      <c r="G38" s="18">
        <v>3149.31</v>
      </c>
      <c r="H38" s="18">
        <v>0.95</v>
      </c>
    </row>
    <row r="39" spans="2:8">
      <c r="B39" s="16" t="s">
        <v>2333</v>
      </c>
      <c r="C39" s="164" t="s">
        <v>129</v>
      </c>
      <c r="D39" s="16" t="s">
        <v>218</v>
      </c>
      <c r="E39" s="16" t="s">
        <v>229</v>
      </c>
      <c r="F39" s="18">
        <v>521806</v>
      </c>
      <c r="G39" s="18">
        <v>2985.25</v>
      </c>
      <c r="H39" s="18">
        <v>0.9</v>
      </c>
    </row>
    <row r="40" spans="2:8">
      <c r="B40" s="16" t="s">
        <v>2334</v>
      </c>
      <c r="C40" s="164" t="s">
        <v>129</v>
      </c>
      <c r="D40" s="16" t="s">
        <v>146</v>
      </c>
      <c r="E40" s="16" t="s">
        <v>574</v>
      </c>
      <c r="F40" s="18">
        <v>280000</v>
      </c>
      <c r="G40" s="18">
        <v>2338.42</v>
      </c>
      <c r="H40" s="18">
        <v>0.71</v>
      </c>
    </row>
    <row r="41" spans="2:8">
      <c r="B41" s="16" t="s">
        <v>2079</v>
      </c>
      <c r="C41" s="164" t="s">
        <v>129</v>
      </c>
      <c r="D41" s="16" t="s">
        <v>160</v>
      </c>
      <c r="E41" s="16" t="s">
        <v>620</v>
      </c>
      <c r="F41" s="18">
        <v>330000</v>
      </c>
      <c r="G41" s="18">
        <v>1799.82</v>
      </c>
      <c r="H41" s="18">
        <v>0.55000000000000004</v>
      </c>
    </row>
    <row r="42" spans="2:8">
      <c r="B42" s="16" t="s">
        <v>2335</v>
      </c>
      <c r="C42" s="164" t="s">
        <v>129</v>
      </c>
      <c r="D42" s="16" t="s">
        <v>160</v>
      </c>
      <c r="E42" s="16" t="s">
        <v>561</v>
      </c>
      <c r="F42" s="18">
        <v>127500</v>
      </c>
      <c r="G42" s="18">
        <v>1746.69</v>
      </c>
      <c r="H42" s="18">
        <v>0.53</v>
      </c>
    </row>
    <row r="43" spans="2:8">
      <c r="B43" s="16" t="s">
        <v>2131</v>
      </c>
      <c r="C43" s="164" t="s">
        <v>129</v>
      </c>
      <c r="D43" s="16" t="s">
        <v>160</v>
      </c>
      <c r="E43" s="16" t="s">
        <v>575</v>
      </c>
      <c r="F43" s="18">
        <v>250000</v>
      </c>
      <c r="G43" s="18">
        <v>1672.75</v>
      </c>
      <c r="H43" s="18">
        <v>0.51</v>
      </c>
    </row>
    <row r="44" spans="2:8">
      <c r="B44" s="16" t="s">
        <v>1042</v>
      </c>
      <c r="C44" s="164" t="s">
        <v>129</v>
      </c>
      <c r="D44" s="16" t="s">
        <v>173</v>
      </c>
      <c r="E44" s="16" t="s">
        <v>175</v>
      </c>
      <c r="F44" s="18">
        <v>70000</v>
      </c>
      <c r="G44" s="18">
        <v>1609.79</v>
      </c>
      <c r="H44" s="18">
        <v>0.49</v>
      </c>
    </row>
    <row r="45" spans="2:8">
      <c r="B45" s="16" t="s">
        <v>2336</v>
      </c>
      <c r="C45" s="164" t="s">
        <v>129</v>
      </c>
      <c r="D45" s="16" t="s">
        <v>194</v>
      </c>
      <c r="E45" s="16" t="s">
        <v>195</v>
      </c>
      <c r="F45" s="18">
        <v>1800000</v>
      </c>
      <c r="G45" s="18">
        <v>1566</v>
      </c>
      <c r="H45" s="18">
        <v>0.47</v>
      </c>
    </row>
    <row r="46" spans="2:8">
      <c r="B46" s="16" t="s">
        <v>2337</v>
      </c>
      <c r="C46" s="164" t="s">
        <v>129</v>
      </c>
      <c r="D46" s="16" t="s">
        <v>171</v>
      </c>
      <c r="E46" s="16" t="s">
        <v>224</v>
      </c>
      <c r="F46" s="18">
        <v>200530</v>
      </c>
      <c r="G46" s="18">
        <v>1554.51</v>
      </c>
      <c r="H46" s="18">
        <v>0.47</v>
      </c>
    </row>
    <row r="47" spans="2:8">
      <c r="B47" s="16" t="s">
        <v>2144</v>
      </c>
      <c r="C47" s="164" t="s">
        <v>129</v>
      </c>
      <c r="D47" s="16" t="s">
        <v>130</v>
      </c>
      <c r="E47" s="16" t="s">
        <v>425</v>
      </c>
      <c r="F47" s="18">
        <v>3000000</v>
      </c>
      <c r="G47" s="18">
        <v>1474.5</v>
      </c>
      <c r="H47" s="18">
        <v>0.45</v>
      </c>
    </row>
    <row r="48" spans="2:8">
      <c r="B48" s="16" t="s">
        <v>2338</v>
      </c>
      <c r="C48" s="164" t="s">
        <v>129</v>
      </c>
      <c r="D48" s="16" t="s">
        <v>160</v>
      </c>
      <c r="E48" s="16" t="s">
        <v>577</v>
      </c>
      <c r="F48" s="18">
        <v>220000</v>
      </c>
      <c r="G48" s="18">
        <v>1354.43</v>
      </c>
      <c r="H48" s="18">
        <v>0.41</v>
      </c>
    </row>
    <row r="49" spans="2:8">
      <c r="B49" s="16" t="s">
        <v>2059</v>
      </c>
      <c r="C49" s="164" t="s">
        <v>129</v>
      </c>
      <c r="D49" s="16" t="s">
        <v>149</v>
      </c>
      <c r="E49" s="16" t="s">
        <v>490</v>
      </c>
      <c r="F49" s="18">
        <v>100000</v>
      </c>
      <c r="G49" s="18">
        <v>1192.5999999999999</v>
      </c>
      <c r="H49" s="18">
        <v>0.36</v>
      </c>
    </row>
    <row r="50" spans="2:8">
      <c r="B50" s="16" t="s">
        <v>2296</v>
      </c>
      <c r="C50" s="164" t="s">
        <v>129</v>
      </c>
      <c r="D50" s="16" t="s">
        <v>141</v>
      </c>
      <c r="E50" s="16" t="s">
        <v>230</v>
      </c>
      <c r="F50" s="18">
        <v>44500</v>
      </c>
      <c r="G50" s="18">
        <v>863.59</v>
      </c>
      <c r="H50" s="18">
        <v>0.26</v>
      </c>
    </row>
    <row r="51" spans="2:8">
      <c r="B51" s="16" t="s">
        <v>2298</v>
      </c>
      <c r="C51" s="164" t="s">
        <v>129</v>
      </c>
      <c r="D51" s="16" t="s">
        <v>151</v>
      </c>
      <c r="E51" s="16" t="s">
        <v>500</v>
      </c>
      <c r="F51" s="18">
        <v>107142</v>
      </c>
      <c r="G51" s="18">
        <v>371.03</v>
      </c>
      <c r="H51" s="18">
        <v>0.11</v>
      </c>
    </row>
    <row r="52" spans="2:8">
      <c r="B52" s="17" t="s">
        <v>207</v>
      </c>
      <c r="C52" s="233"/>
      <c r="D52" s="17"/>
      <c r="E52" s="17"/>
      <c r="F52" s="162"/>
      <c r="G52" s="162">
        <f>SUM(G17:G51)</f>
        <v>251965.16999999998</v>
      </c>
      <c r="H52" s="162">
        <f>SUM(H17:H51)</f>
        <v>76.389999999999986</v>
      </c>
    </row>
    <row r="53" spans="2:8">
      <c r="B53" s="230" t="s">
        <v>101</v>
      </c>
      <c r="C53" s="231" t="s">
        <v>124</v>
      </c>
      <c r="D53" s="230" t="s">
        <v>102</v>
      </c>
      <c r="E53" s="230" t="s">
        <v>103</v>
      </c>
      <c r="F53" s="232" t="s">
        <v>104</v>
      </c>
      <c r="G53" s="232" t="s">
        <v>105</v>
      </c>
      <c r="H53" s="232" t="s">
        <v>106</v>
      </c>
    </row>
    <row r="54" spans="2:8">
      <c r="B54" s="17" t="s">
        <v>107</v>
      </c>
      <c r="C54" s="164"/>
    </row>
    <row r="55" spans="2:8">
      <c r="B55" s="17" t="s">
        <v>128</v>
      </c>
      <c r="C55" s="164"/>
    </row>
    <row r="56" spans="2:8">
      <c r="B56" s="17" t="s">
        <v>325</v>
      </c>
      <c r="C56" s="164"/>
    </row>
    <row r="57" spans="2:8">
      <c r="B57" s="16" t="s">
        <v>326</v>
      </c>
      <c r="C57" s="164">
        <v>6.99</v>
      </c>
      <c r="D57" s="16" t="s">
        <v>327</v>
      </c>
      <c r="E57" s="16" t="s">
        <v>328</v>
      </c>
      <c r="F57" s="18">
        <v>10000000</v>
      </c>
      <c r="G57" s="18">
        <v>10156.16</v>
      </c>
      <c r="H57" s="18">
        <v>3.08</v>
      </c>
    </row>
    <row r="58" spans="2:8">
      <c r="B58" s="16" t="s">
        <v>2910</v>
      </c>
      <c r="C58" s="164">
        <v>6.87</v>
      </c>
      <c r="D58" s="16" t="s">
        <v>327</v>
      </c>
      <c r="E58" s="16" t="s">
        <v>505</v>
      </c>
      <c r="F58" s="18">
        <v>5500000</v>
      </c>
      <c r="G58" s="18">
        <v>5285.23</v>
      </c>
      <c r="H58" s="18">
        <v>1.6</v>
      </c>
    </row>
    <row r="59" spans="2:8">
      <c r="B59" s="16" t="s">
        <v>2903</v>
      </c>
      <c r="C59" s="164">
        <v>6.22</v>
      </c>
      <c r="D59" s="16" t="s">
        <v>327</v>
      </c>
      <c r="E59" s="16" t="s">
        <v>652</v>
      </c>
      <c r="F59" s="18">
        <v>1500000</v>
      </c>
      <c r="G59" s="18">
        <v>1510.24</v>
      </c>
      <c r="H59" s="18">
        <v>0.46</v>
      </c>
    </row>
    <row r="60" spans="2:8">
      <c r="B60" s="16" t="s">
        <v>653</v>
      </c>
      <c r="C60" s="164">
        <v>7.27</v>
      </c>
      <c r="D60" s="16" t="s">
        <v>327</v>
      </c>
      <c r="E60" s="16" t="s">
        <v>654</v>
      </c>
      <c r="F60" s="18">
        <v>1000000</v>
      </c>
      <c r="G60" s="18">
        <v>1022.74</v>
      </c>
      <c r="H60" s="18">
        <v>0.31</v>
      </c>
    </row>
    <row r="61" spans="2:8">
      <c r="B61" s="16" t="s">
        <v>506</v>
      </c>
      <c r="C61" s="164">
        <v>6.36</v>
      </c>
      <c r="D61" s="16" t="s">
        <v>327</v>
      </c>
      <c r="E61" s="16" t="s">
        <v>507</v>
      </c>
      <c r="F61" s="18">
        <v>500000</v>
      </c>
      <c r="G61" s="18">
        <v>506.35</v>
      </c>
      <c r="H61" s="18">
        <v>0.15</v>
      </c>
    </row>
    <row r="62" spans="2:8">
      <c r="B62" s="16" t="s">
        <v>329</v>
      </c>
      <c r="C62" s="164">
        <v>6.93</v>
      </c>
      <c r="D62" s="16" t="s">
        <v>327</v>
      </c>
      <c r="E62" s="16" t="s">
        <v>330</v>
      </c>
      <c r="F62" s="18">
        <v>444100</v>
      </c>
      <c r="G62" s="18">
        <v>448.84</v>
      </c>
      <c r="H62" s="18">
        <v>0.14000000000000001</v>
      </c>
    </row>
    <row r="63" spans="2:8">
      <c r="B63" s="16" t="s">
        <v>655</v>
      </c>
      <c r="C63" s="164">
        <v>7.36</v>
      </c>
      <c r="D63" s="16" t="s">
        <v>327</v>
      </c>
      <c r="E63" s="16" t="s">
        <v>656</v>
      </c>
      <c r="F63" s="18">
        <v>266700</v>
      </c>
      <c r="G63" s="18">
        <v>270.85000000000002</v>
      </c>
      <c r="H63" s="18">
        <v>0.08</v>
      </c>
    </row>
    <row r="64" spans="2:8">
      <c r="B64" s="16" t="s">
        <v>657</v>
      </c>
      <c r="C64" s="164">
        <v>7.33</v>
      </c>
      <c r="D64" s="16" t="s">
        <v>327</v>
      </c>
      <c r="E64" s="16" t="s">
        <v>658</v>
      </c>
      <c r="F64" s="18">
        <v>200000</v>
      </c>
      <c r="G64" s="18">
        <v>204.49</v>
      </c>
      <c r="H64" s="18">
        <v>0.06</v>
      </c>
    </row>
    <row r="65" spans="2:9">
      <c r="B65" s="16" t="s">
        <v>659</v>
      </c>
      <c r="C65" s="164">
        <v>7.44</v>
      </c>
      <c r="D65" s="16" t="s">
        <v>327</v>
      </c>
      <c r="E65" s="16" t="s">
        <v>660</v>
      </c>
      <c r="F65" s="18">
        <v>89600</v>
      </c>
      <c r="G65" s="18">
        <v>96.32</v>
      </c>
      <c r="H65" s="18">
        <v>0.03</v>
      </c>
    </row>
    <row r="66" spans="2:9">
      <c r="B66" s="16" t="s">
        <v>661</v>
      </c>
      <c r="C66" s="164">
        <v>7.38</v>
      </c>
      <c r="D66" s="16" t="s">
        <v>327</v>
      </c>
      <c r="E66" s="16" t="s">
        <v>662</v>
      </c>
      <c r="F66" s="18">
        <v>73000</v>
      </c>
      <c r="G66" s="18">
        <v>79.56</v>
      </c>
      <c r="H66" s="18">
        <v>0.02</v>
      </c>
    </row>
    <row r="67" spans="2:9">
      <c r="B67" s="16" t="s">
        <v>663</v>
      </c>
      <c r="C67" s="164">
        <v>6.36</v>
      </c>
      <c r="D67" s="16" t="s">
        <v>327</v>
      </c>
      <c r="E67" s="16" t="s">
        <v>664</v>
      </c>
      <c r="F67" s="18">
        <v>75500</v>
      </c>
      <c r="G67" s="18">
        <v>76.709999999999994</v>
      </c>
      <c r="H67" s="18">
        <v>0.02</v>
      </c>
    </row>
    <row r="68" spans="2:9">
      <c r="B68" s="16" t="s">
        <v>665</v>
      </c>
      <c r="C68" s="164">
        <v>6.96</v>
      </c>
      <c r="D68" s="16" t="s">
        <v>327</v>
      </c>
      <c r="E68" s="16" t="s">
        <v>666</v>
      </c>
      <c r="F68" s="18">
        <v>48500</v>
      </c>
      <c r="G68" s="18">
        <v>49.89</v>
      </c>
      <c r="H68" s="18">
        <v>0.02</v>
      </c>
    </row>
    <row r="69" spans="2:9">
      <c r="B69" s="16" t="s">
        <v>335</v>
      </c>
      <c r="C69" s="164">
        <v>7.11</v>
      </c>
      <c r="D69" s="16" t="s">
        <v>327</v>
      </c>
      <c r="E69" s="16" t="s">
        <v>336</v>
      </c>
      <c r="F69" s="18">
        <v>29200</v>
      </c>
      <c r="G69" s="18">
        <v>29.42</v>
      </c>
      <c r="H69" s="18">
        <v>0.01</v>
      </c>
    </row>
    <row r="70" spans="2:9">
      <c r="B70" s="16" t="s">
        <v>667</v>
      </c>
      <c r="C70" s="164">
        <v>7.26</v>
      </c>
      <c r="D70" s="16" t="s">
        <v>327</v>
      </c>
      <c r="E70" s="16" t="s">
        <v>668</v>
      </c>
      <c r="F70" s="18">
        <v>31600</v>
      </c>
      <c r="G70" s="18">
        <v>28.92</v>
      </c>
      <c r="H70" s="18">
        <v>0.01</v>
      </c>
    </row>
    <row r="71" spans="2:9">
      <c r="B71" s="16" t="s">
        <v>669</v>
      </c>
      <c r="C71" s="164">
        <v>7.23</v>
      </c>
      <c r="D71" s="16" t="s">
        <v>327</v>
      </c>
      <c r="E71" s="16" t="s">
        <v>670</v>
      </c>
      <c r="F71" s="18">
        <v>13000</v>
      </c>
      <c r="G71" s="18">
        <v>13.05</v>
      </c>
      <c r="H71" s="18">
        <v>0</v>
      </c>
      <c r="I71" s="16" t="s">
        <v>429</v>
      </c>
    </row>
    <row r="72" spans="2:9">
      <c r="B72" s="16" t="s">
        <v>671</v>
      </c>
      <c r="C72" s="164">
        <v>7.25</v>
      </c>
      <c r="D72" s="16" t="s">
        <v>327</v>
      </c>
      <c r="E72" s="16" t="s">
        <v>672</v>
      </c>
      <c r="F72" s="18">
        <v>2000</v>
      </c>
      <c r="G72" s="18">
        <v>1.9</v>
      </c>
      <c r="H72" s="18">
        <v>0</v>
      </c>
      <c r="I72" s="16" t="s">
        <v>429</v>
      </c>
    </row>
    <row r="73" spans="2:9">
      <c r="B73" s="17" t="s">
        <v>337</v>
      </c>
      <c r="C73" s="233"/>
      <c r="D73" s="17"/>
      <c r="E73" s="17"/>
      <c r="F73" s="162"/>
      <c r="G73" s="162">
        <f>SUM(G53:G72)</f>
        <v>19780.669999999998</v>
      </c>
      <c r="H73" s="162">
        <f>SUM(H53:H72)</f>
        <v>5.9899999999999975</v>
      </c>
    </row>
    <row r="74" spans="2:9">
      <c r="B74" s="17" t="s">
        <v>338</v>
      </c>
      <c r="C74" s="164"/>
    </row>
    <row r="75" spans="2:9">
      <c r="B75" s="16" t="s">
        <v>1522</v>
      </c>
      <c r="C75" s="164">
        <v>10.130000000000001</v>
      </c>
      <c r="D75" s="16" t="s">
        <v>673</v>
      </c>
      <c r="E75" s="16" t="s">
        <v>674</v>
      </c>
      <c r="F75" s="18">
        <v>700</v>
      </c>
      <c r="G75" s="18">
        <v>6132.13</v>
      </c>
      <c r="H75" s="18">
        <v>1.86</v>
      </c>
    </row>
    <row r="76" spans="2:9">
      <c r="B76" s="16" t="s">
        <v>1875</v>
      </c>
      <c r="C76" s="164">
        <v>7.23</v>
      </c>
      <c r="D76" s="16" t="s">
        <v>340</v>
      </c>
      <c r="E76" s="16" t="s">
        <v>675</v>
      </c>
      <c r="F76" s="18">
        <v>250</v>
      </c>
      <c r="G76" s="18">
        <v>2608.86</v>
      </c>
      <c r="H76" s="18">
        <v>0.79</v>
      </c>
    </row>
    <row r="77" spans="2:9">
      <c r="B77" s="16" t="s">
        <v>1319</v>
      </c>
      <c r="C77" s="164">
        <v>6.94</v>
      </c>
      <c r="D77" s="16" t="s">
        <v>340</v>
      </c>
      <c r="E77" s="16" t="s">
        <v>676</v>
      </c>
      <c r="F77" s="18">
        <v>250</v>
      </c>
      <c r="G77" s="18">
        <v>2513.7800000000002</v>
      </c>
      <c r="H77" s="18">
        <v>0.76</v>
      </c>
    </row>
    <row r="78" spans="2:9">
      <c r="B78" s="16" t="s">
        <v>677</v>
      </c>
      <c r="C78" s="164">
        <v>8.9499999999999993</v>
      </c>
      <c r="D78" s="16" t="s">
        <v>678</v>
      </c>
      <c r="E78" s="16" t="s">
        <v>679</v>
      </c>
      <c r="F78" s="18">
        <v>250</v>
      </c>
      <c r="G78" s="18">
        <v>2508.31</v>
      </c>
      <c r="H78" s="18">
        <v>0.76</v>
      </c>
    </row>
    <row r="79" spans="2:9">
      <c r="B79" s="16" t="s">
        <v>1323</v>
      </c>
      <c r="C79" s="164">
        <v>6.84</v>
      </c>
      <c r="D79" s="16" t="s">
        <v>340</v>
      </c>
      <c r="E79" s="16" t="s">
        <v>680</v>
      </c>
      <c r="F79" s="18">
        <v>250</v>
      </c>
      <c r="G79" s="18">
        <v>2470.81</v>
      </c>
      <c r="H79" s="18">
        <v>0.75</v>
      </c>
    </row>
    <row r="80" spans="2:9">
      <c r="B80" s="16" t="s">
        <v>2305</v>
      </c>
      <c r="C80" s="164">
        <v>7.22</v>
      </c>
      <c r="D80" s="16" t="s">
        <v>340</v>
      </c>
      <c r="E80" s="16" t="s">
        <v>681</v>
      </c>
      <c r="F80" s="18">
        <v>250</v>
      </c>
      <c r="G80" s="18">
        <v>2449.6799999999998</v>
      </c>
      <c r="H80" s="18">
        <v>0.74</v>
      </c>
    </row>
    <row r="81" spans="2:8">
      <c r="B81" s="16" t="s">
        <v>1059</v>
      </c>
      <c r="C81" s="164">
        <v>7.31</v>
      </c>
      <c r="D81" s="16" t="s">
        <v>340</v>
      </c>
      <c r="E81" s="16" t="s">
        <v>343</v>
      </c>
      <c r="F81" s="18">
        <v>250</v>
      </c>
      <c r="G81" s="18">
        <v>2434.59</v>
      </c>
      <c r="H81" s="18">
        <v>0.74</v>
      </c>
    </row>
    <row r="82" spans="2:8">
      <c r="B82" s="16" t="s">
        <v>1060</v>
      </c>
      <c r="C82" s="164">
        <v>7.64</v>
      </c>
      <c r="D82" s="16" t="s">
        <v>340</v>
      </c>
      <c r="E82" s="16" t="s">
        <v>344</v>
      </c>
      <c r="F82" s="18">
        <v>250</v>
      </c>
      <c r="G82" s="18">
        <v>2394.37</v>
      </c>
      <c r="H82" s="18">
        <v>0.73</v>
      </c>
    </row>
    <row r="83" spans="2:8">
      <c r="B83" s="16" t="s">
        <v>1530</v>
      </c>
      <c r="C83" s="164">
        <v>7.54</v>
      </c>
      <c r="D83" s="16" t="s">
        <v>682</v>
      </c>
      <c r="E83" s="16" t="s">
        <v>683</v>
      </c>
      <c r="F83" s="18">
        <v>215</v>
      </c>
      <c r="G83" s="18">
        <v>2156.17</v>
      </c>
      <c r="H83" s="18">
        <v>0.65</v>
      </c>
    </row>
    <row r="84" spans="2:8">
      <c r="B84" s="16" t="s">
        <v>1061</v>
      </c>
      <c r="C84" s="164">
        <v>7.52</v>
      </c>
      <c r="D84" s="16" t="s">
        <v>684</v>
      </c>
      <c r="E84" s="16" t="s">
        <v>685</v>
      </c>
      <c r="F84" s="18">
        <v>220</v>
      </c>
      <c r="G84" s="18">
        <v>2107.0300000000002</v>
      </c>
      <c r="H84" s="18">
        <v>0.64</v>
      </c>
    </row>
    <row r="85" spans="2:8">
      <c r="B85" s="16" t="s">
        <v>2339</v>
      </c>
      <c r="C85" s="164">
        <v>7.6</v>
      </c>
      <c r="D85" s="16" t="s">
        <v>340</v>
      </c>
      <c r="E85" s="16" t="s">
        <v>686</v>
      </c>
      <c r="F85" s="18">
        <v>150</v>
      </c>
      <c r="G85" s="18">
        <v>1517.55</v>
      </c>
      <c r="H85" s="18">
        <v>0.46</v>
      </c>
    </row>
    <row r="86" spans="2:8">
      <c r="B86" s="16" t="s">
        <v>1985</v>
      </c>
      <c r="C86" s="164">
        <v>7.09</v>
      </c>
      <c r="D86" s="16" t="s">
        <v>340</v>
      </c>
      <c r="E86" s="16" t="s">
        <v>687</v>
      </c>
      <c r="F86" s="18">
        <v>150</v>
      </c>
      <c r="G86" s="18">
        <v>1506.46</v>
      </c>
      <c r="H86" s="18">
        <v>0.46</v>
      </c>
    </row>
    <row r="87" spans="2:8">
      <c r="B87" s="16" t="s">
        <v>2340</v>
      </c>
      <c r="C87" s="164">
        <v>5.7</v>
      </c>
      <c r="D87" s="16" t="s">
        <v>340</v>
      </c>
      <c r="E87" s="16" t="s">
        <v>688</v>
      </c>
      <c r="F87" s="18">
        <v>150</v>
      </c>
      <c r="G87" s="18">
        <v>1501.48</v>
      </c>
      <c r="H87" s="18">
        <v>0.46</v>
      </c>
    </row>
    <row r="88" spans="2:8">
      <c r="B88" s="16" t="s">
        <v>1342</v>
      </c>
      <c r="C88" s="164">
        <v>6.71</v>
      </c>
      <c r="D88" s="16" t="s">
        <v>340</v>
      </c>
      <c r="E88" s="16" t="s">
        <v>689</v>
      </c>
      <c r="F88" s="18">
        <v>60</v>
      </c>
      <c r="G88" s="18">
        <v>600.73</v>
      </c>
      <c r="H88" s="18">
        <v>0.18</v>
      </c>
    </row>
    <row r="89" spans="2:8">
      <c r="B89" s="16" t="s">
        <v>1526</v>
      </c>
      <c r="C89" s="164">
        <v>7.25</v>
      </c>
      <c r="D89" s="16" t="s">
        <v>690</v>
      </c>
      <c r="E89" s="16" t="s">
        <v>691</v>
      </c>
      <c r="F89" s="18">
        <v>60</v>
      </c>
      <c r="G89" s="18">
        <v>599.91</v>
      </c>
      <c r="H89" s="18">
        <v>0.18</v>
      </c>
    </row>
    <row r="90" spans="2:8">
      <c r="B90" s="16" t="s">
        <v>2341</v>
      </c>
      <c r="C90" s="164">
        <v>6.73</v>
      </c>
      <c r="D90" s="16" t="s">
        <v>340</v>
      </c>
      <c r="E90" s="16" t="s">
        <v>692</v>
      </c>
      <c r="F90" s="18">
        <v>50</v>
      </c>
      <c r="G90" s="18">
        <v>503.77</v>
      </c>
      <c r="H90" s="18">
        <v>0.15</v>
      </c>
    </row>
    <row r="91" spans="2:8">
      <c r="B91" s="16" t="s">
        <v>2342</v>
      </c>
      <c r="C91" s="164">
        <v>7.33</v>
      </c>
      <c r="D91" s="16" t="s">
        <v>351</v>
      </c>
      <c r="E91" s="16" t="s">
        <v>353</v>
      </c>
      <c r="F91" s="18">
        <v>250</v>
      </c>
      <c r="G91" s="18">
        <v>494.7</v>
      </c>
      <c r="H91" s="18">
        <v>0.15</v>
      </c>
    </row>
    <row r="92" spans="2:8">
      <c r="B92" s="16" t="s">
        <v>693</v>
      </c>
      <c r="C92" s="164">
        <v>6.93</v>
      </c>
      <c r="D92" s="16" t="s">
        <v>340</v>
      </c>
      <c r="E92" s="16" t="s">
        <v>694</v>
      </c>
      <c r="F92" s="18">
        <v>49</v>
      </c>
      <c r="G92" s="18">
        <v>490.6</v>
      </c>
      <c r="H92" s="18">
        <v>0.15</v>
      </c>
    </row>
    <row r="93" spans="2:8">
      <c r="B93" s="16" t="s">
        <v>1535</v>
      </c>
      <c r="C93" s="164">
        <v>7.59</v>
      </c>
      <c r="D93" s="16" t="s">
        <v>340</v>
      </c>
      <c r="E93" s="16" t="s">
        <v>695</v>
      </c>
      <c r="F93" s="18">
        <v>40</v>
      </c>
      <c r="G93" s="18">
        <v>389.43</v>
      </c>
      <c r="H93" s="18">
        <v>0.12</v>
      </c>
    </row>
    <row r="94" spans="2:8">
      <c r="B94" s="16" t="s">
        <v>1536</v>
      </c>
      <c r="C94" s="164">
        <v>7.35</v>
      </c>
      <c r="D94" s="16" t="s">
        <v>340</v>
      </c>
      <c r="E94" s="16" t="s">
        <v>696</v>
      </c>
      <c r="F94" s="18">
        <v>40</v>
      </c>
      <c r="G94" s="18">
        <v>388.86</v>
      </c>
      <c r="H94" s="18">
        <v>0.12</v>
      </c>
    </row>
    <row r="95" spans="2:8">
      <c r="B95" s="17" t="s">
        <v>355</v>
      </c>
      <c r="C95" s="233"/>
      <c r="D95" s="17"/>
      <c r="E95" s="17"/>
      <c r="F95" s="162"/>
      <c r="G95" s="162">
        <f>SUM(G74:G94)</f>
        <v>35769.219999999994</v>
      </c>
      <c r="H95" s="162">
        <f>SUM(H74:H94)</f>
        <v>10.850000000000003</v>
      </c>
    </row>
    <row r="96" spans="2:8">
      <c r="B96" s="17" t="s">
        <v>515</v>
      </c>
      <c r="C96" s="164"/>
    </row>
    <row r="97" spans="2:8">
      <c r="B97" s="16" t="s">
        <v>697</v>
      </c>
      <c r="C97" s="164">
        <v>6.35</v>
      </c>
      <c r="D97" s="16" t="s">
        <v>108</v>
      </c>
      <c r="E97" s="16" t="s">
        <v>698</v>
      </c>
      <c r="F97" s="18">
        <v>1000</v>
      </c>
      <c r="G97" s="18">
        <v>4829.4399999999996</v>
      </c>
      <c r="H97" s="18">
        <v>1.46</v>
      </c>
    </row>
    <row r="98" spans="2:8">
      <c r="B98" s="17" t="s">
        <v>110</v>
      </c>
      <c r="C98" s="233"/>
      <c r="D98" s="17"/>
      <c r="E98" s="17"/>
      <c r="F98" s="162"/>
      <c r="G98" s="162">
        <f>SUM(G96:G97)</f>
        <v>4829.4399999999996</v>
      </c>
      <c r="H98" s="162">
        <f>SUM(H96:H97)</f>
        <v>1.46</v>
      </c>
    </row>
    <row r="99" spans="2:8" s="161" customFormat="1">
      <c r="B99" s="297" t="s">
        <v>999</v>
      </c>
      <c r="C99" s="308"/>
      <c r="D99" s="297"/>
      <c r="E99" s="297"/>
      <c r="F99" s="299"/>
      <c r="G99" s="299"/>
      <c r="H99" s="299"/>
    </row>
    <row r="100" spans="2:8">
      <c r="B100" s="16" t="s">
        <v>32</v>
      </c>
      <c r="C100" s="164" t="s">
        <v>129</v>
      </c>
      <c r="D100" s="16" t="s">
        <v>456</v>
      </c>
      <c r="E100" s="16" t="s">
        <v>650</v>
      </c>
      <c r="F100" s="18">
        <v>68063070.032000005</v>
      </c>
      <c r="G100" s="18">
        <v>8246.59</v>
      </c>
      <c r="H100" s="18">
        <v>2.5</v>
      </c>
    </row>
    <row r="101" spans="2:8" s="161" customFormat="1">
      <c r="B101" s="297" t="s">
        <v>993</v>
      </c>
      <c r="C101" s="308"/>
      <c r="D101" s="297"/>
      <c r="E101" s="297"/>
      <c r="F101" s="299"/>
      <c r="G101" s="299">
        <f>SUM(G100)</f>
        <v>8246.59</v>
      </c>
      <c r="H101" s="299">
        <f>SUM(H100)</f>
        <v>2.5</v>
      </c>
    </row>
    <row r="102" spans="2:8">
      <c r="B102" s="17" t="s">
        <v>1000</v>
      </c>
      <c r="C102" s="234"/>
      <c r="D102" s="17"/>
      <c r="E102" s="17"/>
      <c r="F102" s="162"/>
      <c r="G102" s="162">
        <v>8550.66</v>
      </c>
      <c r="H102" s="162">
        <v>2.59</v>
      </c>
    </row>
    <row r="103" spans="2:8">
      <c r="B103" s="17" t="s">
        <v>112</v>
      </c>
      <c r="C103" s="234"/>
      <c r="D103" s="17"/>
      <c r="E103" s="17"/>
      <c r="F103" s="162"/>
      <c r="G103" s="162">
        <f>+G52+G73+G95+G98+G101+G102</f>
        <v>329141.74999999994</v>
      </c>
      <c r="H103" s="162">
        <f>+H52+H73+H95+H98+H101+H102</f>
        <v>99.779999999999987</v>
      </c>
    </row>
    <row r="104" spans="2:8">
      <c r="B104" s="17" t="s">
        <v>113</v>
      </c>
      <c r="C104" s="234"/>
      <c r="D104" s="17"/>
      <c r="E104" s="17"/>
      <c r="F104" s="162"/>
      <c r="G104" s="162">
        <f>+G105-G103</f>
        <v>745.64406609005528</v>
      </c>
      <c r="H104" s="162">
        <f>+H105-H103</f>
        <v>0.22000000000001307</v>
      </c>
    </row>
    <row r="105" spans="2:8">
      <c r="B105" s="17" t="s">
        <v>114</v>
      </c>
      <c r="C105" s="234"/>
      <c r="D105" s="17"/>
      <c r="E105" s="17"/>
      <c r="F105" s="162"/>
      <c r="G105" s="162">
        <v>329887.39406609</v>
      </c>
      <c r="H105" s="162">
        <v>100</v>
      </c>
    </row>
    <row r="106" spans="2:8">
      <c r="B106" s="16" t="s">
        <v>115</v>
      </c>
    </row>
    <row r="107" spans="2:8">
      <c r="B107" s="16" t="s">
        <v>116</v>
      </c>
    </row>
    <row r="108" spans="2:8">
      <c r="B108" s="16" t="s">
        <v>117</v>
      </c>
      <c r="C108" s="235">
        <v>44804</v>
      </c>
    </row>
    <row r="109" spans="2:8">
      <c r="B109" s="17" t="s">
        <v>2896</v>
      </c>
    </row>
    <row r="110" spans="2:8" ht="25.5">
      <c r="B110" s="236" t="s">
        <v>118</v>
      </c>
      <c r="C110" s="168" t="s">
        <v>119</v>
      </c>
    </row>
    <row r="111" spans="2:8">
      <c r="B111" s="17"/>
    </row>
    <row r="112" spans="2:8">
      <c r="B112" s="17" t="s">
        <v>120</v>
      </c>
    </row>
    <row r="113" spans="2:3">
      <c r="B113" s="17" t="s">
        <v>210</v>
      </c>
    </row>
    <row r="114" spans="2:3">
      <c r="B114" s="17" t="s">
        <v>121</v>
      </c>
    </row>
    <row r="115" spans="2:3">
      <c r="B115" s="17" t="s">
        <v>699</v>
      </c>
      <c r="C115" s="234"/>
    </row>
    <row r="116" spans="2:3">
      <c r="B116" s="17" t="s">
        <v>700</v>
      </c>
      <c r="C116" s="234"/>
    </row>
    <row r="117" spans="2:3">
      <c r="B117" s="17" t="s">
        <v>701</v>
      </c>
      <c r="C117" s="234"/>
    </row>
    <row r="118" spans="2:3">
      <c r="B118" s="17" t="s">
        <v>702</v>
      </c>
      <c r="C118" s="234"/>
    </row>
    <row r="119" spans="2:3">
      <c r="B119" s="17" t="s">
        <v>703</v>
      </c>
      <c r="C119" s="234"/>
    </row>
    <row r="120" spans="2:3">
      <c r="B120" s="17" t="s">
        <v>704</v>
      </c>
      <c r="C120" s="234"/>
    </row>
    <row r="121" spans="2:3">
      <c r="B121" s="17" t="s">
        <v>705</v>
      </c>
      <c r="C121" s="234"/>
    </row>
    <row r="122" spans="2:3">
      <c r="B122" s="17" t="s">
        <v>706</v>
      </c>
      <c r="C122" s="234"/>
    </row>
    <row r="123" spans="2:3">
      <c r="B123" s="17" t="s">
        <v>707</v>
      </c>
      <c r="C123" s="234"/>
    </row>
    <row r="124" spans="2:3">
      <c r="B124" s="17" t="s">
        <v>708</v>
      </c>
      <c r="C124" s="234"/>
    </row>
    <row r="125" spans="2:3">
      <c r="B125" s="17" t="s">
        <v>709</v>
      </c>
      <c r="C125" s="234"/>
    </row>
    <row r="126" spans="2:3">
      <c r="B126" s="17" t="s">
        <v>710</v>
      </c>
      <c r="C126" s="234"/>
    </row>
    <row r="127" spans="2:3">
      <c r="B127" s="17" t="s">
        <v>2931</v>
      </c>
      <c r="C127" s="234"/>
    </row>
    <row r="128" spans="2:3">
      <c r="B128" s="17" t="s">
        <v>2944</v>
      </c>
    </row>
    <row r="129" spans="2:6">
      <c r="B129" s="17" t="s">
        <v>1254</v>
      </c>
    </row>
    <row r="130" spans="2:6">
      <c r="B130" s="17" t="s">
        <v>123</v>
      </c>
    </row>
    <row r="133" spans="2:6" ht="63" customHeight="1">
      <c r="B133" s="403" t="s">
        <v>1069</v>
      </c>
      <c r="C133" s="403"/>
      <c r="D133" s="403"/>
      <c r="E133" s="403"/>
      <c r="F133" s="403"/>
    </row>
    <row r="136" spans="2:6" ht="14.25">
      <c r="B136" s="300" t="s">
        <v>2002</v>
      </c>
      <c r="C136" s="266"/>
    </row>
    <row r="137" spans="2:6" ht="25.5">
      <c r="B137" s="238" t="s">
        <v>1993</v>
      </c>
      <c r="C137" s="238" t="s">
        <v>1994</v>
      </c>
    </row>
    <row r="138" spans="2:6">
      <c r="B138" s="301" t="s">
        <v>1995</v>
      </c>
      <c r="C138" s="302">
        <v>0</v>
      </c>
    </row>
    <row r="139" spans="2:6">
      <c r="B139" s="301" t="s">
        <v>1996</v>
      </c>
      <c r="C139" s="302">
        <v>0</v>
      </c>
    </row>
    <row r="140" spans="2:6">
      <c r="B140" s="301" t="s">
        <v>1997</v>
      </c>
      <c r="C140" s="302">
        <v>4000</v>
      </c>
    </row>
    <row r="141" spans="2:6">
      <c r="B141" s="301" t="s">
        <v>1998</v>
      </c>
      <c r="C141" s="302">
        <v>0</v>
      </c>
    </row>
    <row r="142" spans="2:6">
      <c r="B142" s="301" t="s">
        <v>1999</v>
      </c>
      <c r="C142" s="302">
        <v>0</v>
      </c>
    </row>
    <row r="143" spans="2:6">
      <c r="B143" s="301" t="s">
        <v>2000</v>
      </c>
      <c r="C143" s="302">
        <v>0</v>
      </c>
    </row>
    <row r="144" spans="2:6">
      <c r="B144" s="303" t="s">
        <v>2001</v>
      </c>
      <c r="C144" s="304">
        <f>SUM(C138:C143)</f>
        <v>4000</v>
      </c>
    </row>
  </sheetData>
  <mergeCells count="4">
    <mergeCell ref="B1:E1"/>
    <mergeCell ref="B133:F133"/>
    <mergeCell ref="C3:C8"/>
    <mergeCell ref="D3:D8"/>
  </mergeCells>
  <hyperlinks>
    <hyperlink ref="A1" location="Index!A1" display="Index" xr:uid="{0C1856D3-F2DD-43F0-9B01-335992DE14F9}"/>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400D6-51EF-4F1A-9854-0C4A3EC570B4}">
  <dimension ref="A1:I98"/>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29.710937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29.710937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29.710937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29.710937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29.710937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29.710937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29.710937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29.710937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29.710937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29.710937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29.710937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29.710937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29.710937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29.710937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29.710937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29.710937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29.710937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29.710937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29.710937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29.710937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29.710937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29.710937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29.710937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29.710937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29.710937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29.710937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29.710937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29.710937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29.710937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29.710937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29.710937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29.710937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29.710937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29.710937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29.710937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29.710937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29.710937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29.710937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29.710937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29.710937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29.710937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29.710937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29.710937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29.710937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29.710937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29.710937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29.710937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29.710937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29.710937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29.710937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29.710937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29.710937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29.710937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29.710937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29.710937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29.710937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29.710937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29.710937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29.710937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29.710937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29.710937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29.710937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29.710937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69</v>
      </c>
      <c r="C1" s="396"/>
      <c r="D1" s="396"/>
      <c r="E1" s="396"/>
      <c r="F1" s="4"/>
      <c r="G1" s="4"/>
      <c r="H1" s="4"/>
    </row>
    <row r="2" spans="1:9" s="1" customFormat="1" ht="13.5" thickBot="1">
      <c r="C2" s="5"/>
      <c r="F2" s="4"/>
      <c r="G2" s="4"/>
      <c r="H2" s="4"/>
    </row>
    <row r="3" spans="1:9" s="13" customFormat="1" ht="15.95" customHeight="1">
      <c r="B3" s="80" t="s">
        <v>3046</v>
      </c>
      <c r="C3" s="406"/>
      <c r="D3" s="400"/>
      <c r="F3" s="14"/>
      <c r="G3" s="14"/>
      <c r="H3" s="14"/>
    </row>
    <row r="4" spans="1:9" s="13" customFormat="1" ht="15.95" customHeight="1">
      <c r="B4" s="83" t="s">
        <v>3047</v>
      </c>
      <c r="C4" s="407"/>
      <c r="D4" s="401"/>
      <c r="F4" s="14"/>
      <c r="G4" s="14"/>
      <c r="H4" s="14"/>
    </row>
    <row r="5" spans="1:9" s="13" customFormat="1" ht="15.95" customHeight="1">
      <c r="B5" s="151" t="s">
        <v>1003</v>
      </c>
      <c r="C5" s="407"/>
      <c r="D5" s="401"/>
      <c r="F5" s="14"/>
      <c r="G5" s="14"/>
      <c r="H5" s="14"/>
    </row>
    <row r="6" spans="1:9" s="13" customFormat="1" ht="15.95" customHeight="1">
      <c r="B6" s="151" t="s">
        <v>3022</v>
      </c>
      <c r="C6" s="407"/>
      <c r="D6" s="401"/>
      <c r="F6" s="14"/>
      <c r="G6" s="14"/>
      <c r="H6" s="14"/>
    </row>
    <row r="7" spans="1:9" s="13" customFormat="1" ht="15.95" customHeight="1" thickBot="1">
      <c r="B7" s="84" t="s">
        <v>3048</v>
      </c>
      <c r="C7" s="408"/>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1320000</v>
      </c>
      <c r="G16" s="18">
        <v>11712.36</v>
      </c>
      <c r="H16" s="18">
        <v>8.81</v>
      </c>
    </row>
    <row r="17" spans="2:8">
      <c r="B17" s="16" t="s">
        <v>1009</v>
      </c>
      <c r="C17" s="164" t="s">
        <v>129</v>
      </c>
      <c r="D17" s="16" t="s">
        <v>132</v>
      </c>
      <c r="E17" s="16" t="s">
        <v>133</v>
      </c>
      <c r="F17" s="18">
        <v>325000</v>
      </c>
      <c r="G17" s="18">
        <v>8573.34</v>
      </c>
      <c r="H17" s="18">
        <v>6.45</v>
      </c>
    </row>
    <row r="18" spans="2:8">
      <c r="B18" s="16" t="s">
        <v>1008</v>
      </c>
      <c r="C18" s="164" t="s">
        <v>129</v>
      </c>
      <c r="D18" s="16" t="s">
        <v>130</v>
      </c>
      <c r="E18" s="16" t="s">
        <v>134</v>
      </c>
      <c r="F18" s="18">
        <v>540000</v>
      </c>
      <c r="G18" s="18">
        <v>8024.94</v>
      </c>
      <c r="H18" s="18">
        <v>6.04</v>
      </c>
    </row>
    <row r="19" spans="2:8">
      <c r="B19" s="16" t="s">
        <v>1013</v>
      </c>
      <c r="C19" s="164" t="s">
        <v>129</v>
      </c>
      <c r="D19" s="16" t="s">
        <v>135</v>
      </c>
      <c r="E19" s="16" t="s">
        <v>136</v>
      </c>
      <c r="F19" s="18">
        <v>483000</v>
      </c>
      <c r="G19" s="18">
        <v>7210.95</v>
      </c>
      <c r="H19" s="18">
        <v>5.43</v>
      </c>
    </row>
    <row r="20" spans="2:8">
      <c r="B20" s="16" t="s">
        <v>277</v>
      </c>
      <c r="C20" s="164" t="s">
        <v>129</v>
      </c>
      <c r="D20" s="16" t="s">
        <v>130</v>
      </c>
      <c r="E20" s="16" t="s">
        <v>278</v>
      </c>
      <c r="F20" s="18">
        <v>1200000</v>
      </c>
      <c r="G20" s="18">
        <v>6375</v>
      </c>
      <c r="H20" s="18">
        <v>4.8</v>
      </c>
    </row>
    <row r="21" spans="2:8">
      <c r="B21" s="16" t="s">
        <v>1020</v>
      </c>
      <c r="C21" s="164" t="s">
        <v>129</v>
      </c>
      <c r="D21" s="16" t="s">
        <v>130</v>
      </c>
      <c r="E21" s="16" t="s">
        <v>145</v>
      </c>
      <c r="F21" s="18">
        <v>685000</v>
      </c>
      <c r="G21" s="18">
        <v>5147.78</v>
      </c>
      <c r="H21" s="18">
        <v>3.87</v>
      </c>
    </row>
    <row r="22" spans="2:8">
      <c r="B22" s="16" t="s">
        <v>1017</v>
      </c>
      <c r="C22" s="164" t="s">
        <v>129</v>
      </c>
      <c r="D22" s="16" t="s">
        <v>135</v>
      </c>
      <c r="E22" s="16" t="s">
        <v>137</v>
      </c>
      <c r="F22" s="18">
        <v>147000</v>
      </c>
      <c r="G22" s="18">
        <v>4720.3900000000003</v>
      </c>
      <c r="H22" s="18">
        <v>3.55</v>
      </c>
    </row>
    <row r="23" spans="2:8">
      <c r="B23" s="16" t="s">
        <v>2283</v>
      </c>
      <c r="C23" s="164" t="s">
        <v>129</v>
      </c>
      <c r="D23" s="16" t="s">
        <v>155</v>
      </c>
      <c r="E23" s="16" t="s">
        <v>156</v>
      </c>
      <c r="F23" s="18">
        <v>216000</v>
      </c>
      <c r="G23" s="18">
        <v>4152.6000000000004</v>
      </c>
      <c r="H23" s="18">
        <v>3.12</v>
      </c>
    </row>
    <row r="24" spans="2:8">
      <c r="B24" s="16" t="s">
        <v>1015</v>
      </c>
      <c r="C24" s="164" t="s">
        <v>129</v>
      </c>
      <c r="D24" s="16" t="s">
        <v>143</v>
      </c>
      <c r="E24" s="16" t="s">
        <v>144</v>
      </c>
      <c r="F24" s="18">
        <v>160000</v>
      </c>
      <c r="G24" s="18">
        <v>3914.24</v>
      </c>
      <c r="H24" s="18">
        <v>2.95</v>
      </c>
    </row>
    <row r="25" spans="2:8">
      <c r="B25" s="16" t="s">
        <v>2284</v>
      </c>
      <c r="C25" s="164" t="s">
        <v>129</v>
      </c>
      <c r="D25" s="16" t="s">
        <v>151</v>
      </c>
      <c r="E25" s="16" t="s">
        <v>152</v>
      </c>
      <c r="F25" s="18">
        <v>525000</v>
      </c>
      <c r="G25" s="18">
        <v>3814.65</v>
      </c>
      <c r="H25" s="18">
        <v>2.87</v>
      </c>
    </row>
    <row r="26" spans="2:8">
      <c r="B26" s="16" t="s">
        <v>1019</v>
      </c>
      <c r="C26" s="164" t="s">
        <v>129</v>
      </c>
      <c r="D26" s="16" t="s">
        <v>130</v>
      </c>
      <c r="E26" s="16" t="s">
        <v>138</v>
      </c>
      <c r="F26" s="18">
        <v>140000</v>
      </c>
      <c r="G26" s="18">
        <v>2681.63</v>
      </c>
      <c r="H26" s="18">
        <v>2.02</v>
      </c>
    </row>
    <row r="27" spans="2:8">
      <c r="B27" s="16" t="s">
        <v>1010</v>
      </c>
      <c r="C27" s="164" t="s">
        <v>129</v>
      </c>
      <c r="D27" s="16" t="s">
        <v>139</v>
      </c>
      <c r="E27" s="16" t="s">
        <v>140</v>
      </c>
      <c r="F27" s="18">
        <v>700000</v>
      </c>
      <c r="G27" s="18">
        <v>2243.5</v>
      </c>
      <c r="H27" s="18">
        <v>1.69</v>
      </c>
    </row>
    <row r="28" spans="2:8">
      <c r="B28" s="16" t="s">
        <v>2113</v>
      </c>
      <c r="C28" s="164" t="s">
        <v>129</v>
      </c>
      <c r="D28" s="16" t="s">
        <v>160</v>
      </c>
      <c r="E28" s="16" t="s">
        <v>161</v>
      </c>
      <c r="F28" s="18">
        <v>250000</v>
      </c>
      <c r="G28" s="18">
        <v>2232.63</v>
      </c>
      <c r="H28" s="18">
        <v>1.68</v>
      </c>
    </row>
    <row r="29" spans="2:8">
      <c r="B29" s="16" t="s">
        <v>2130</v>
      </c>
      <c r="C29" s="164" t="s">
        <v>129</v>
      </c>
      <c r="D29" s="16" t="s">
        <v>173</v>
      </c>
      <c r="E29" s="16" t="s">
        <v>364</v>
      </c>
      <c r="F29" s="18">
        <v>126000</v>
      </c>
      <c r="G29" s="18">
        <v>2115.1</v>
      </c>
      <c r="H29" s="18">
        <v>1.59</v>
      </c>
    </row>
    <row r="30" spans="2:8">
      <c r="B30" s="16" t="s">
        <v>2286</v>
      </c>
      <c r="C30" s="164" t="s">
        <v>129</v>
      </c>
      <c r="D30" s="16" t="s">
        <v>160</v>
      </c>
      <c r="E30" s="16" t="s">
        <v>465</v>
      </c>
      <c r="F30" s="18">
        <v>203000</v>
      </c>
      <c r="G30" s="18">
        <v>2108.0500000000002</v>
      </c>
      <c r="H30" s="18">
        <v>1.59</v>
      </c>
    </row>
    <row r="31" spans="2:8">
      <c r="B31" s="16" t="s">
        <v>2343</v>
      </c>
      <c r="C31" s="164" t="s">
        <v>129</v>
      </c>
      <c r="D31" s="16" t="s">
        <v>205</v>
      </c>
      <c r="E31" s="16" t="s">
        <v>434</v>
      </c>
      <c r="F31" s="18">
        <v>4500</v>
      </c>
      <c r="G31" s="18">
        <v>1944</v>
      </c>
      <c r="H31" s="18">
        <v>1.46</v>
      </c>
    </row>
    <row r="32" spans="2:8">
      <c r="B32" s="16" t="s">
        <v>2285</v>
      </c>
      <c r="C32" s="164" t="s">
        <v>129</v>
      </c>
      <c r="D32" s="16" t="s">
        <v>139</v>
      </c>
      <c r="E32" s="16" t="s">
        <v>148</v>
      </c>
      <c r="F32" s="18">
        <v>73000</v>
      </c>
      <c r="G32" s="18">
        <v>1941.69</v>
      </c>
      <c r="H32" s="18">
        <v>1.46</v>
      </c>
    </row>
    <row r="33" spans="2:8">
      <c r="B33" s="16" t="s">
        <v>1040</v>
      </c>
      <c r="C33" s="164" t="s">
        <v>129</v>
      </c>
      <c r="D33" s="16" t="s">
        <v>200</v>
      </c>
      <c r="E33" s="16" t="s">
        <v>310</v>
      </c>
      <c r="F33" s="18">
        <v>46000</v>
      </c>
      <c r="G33" s="18">
        <v>1879.03</v>
      </c>
      <c r="H33" s="18">
        <v>1.41</v>
      </c>
    </row>
    <row r="34" spans="2:8">
      <c r="B34" s="16" t="s">
        <v>2139</v>
      </c>
      <c r="C34" s="164" t="s">
        <v>129</v>
      </c>
      <c r="D34" s="16" t="s">
        <v>180</v>
      </c>
      <c r="E34" s="16" t="s">
        <v>557</v>
      </c>
      <c r="F34" s="18">
        <v>320000</v>
      </c>
      <c r="G34" s="18">
        <v>1867.52</v>
      </c>
      <c r="H34" s="18">
        <v>1.41</v>
      </c>
    </row>
    <row r="35" spans="2:8">
      <c r="B35" s="16" t="s">
        <v>2040</v>
      </c>
      <c r="C35" s="164" t="s">
        <v>129</v>
      </c>
      <c r="D35" s="16" t="s">
        <v>267</v>
      </c>
      <c r="E35" s="16" t="s">
        <v>372</v>
      </c>
      <c r="F35" s="18">
        <v>770000</v>
      </c>
      <c r="G35" s="18">
        <v>1824.52</v>
      </c>
      <c r="H35" s="18">
        <v>1.37</v>
      </c>
    </row>
    <row r="36" spans="2:8">
      <c r="B36" s="16" t="s">
        <v>2041</v>
      </c>
      <c r="C36" s="164" t="s">
        <v>129</v>
      </c>
      <c r="D36" s="16" t="s">
        <v>200</v>
      </c>
      <c r="E36" s="16" t="s">
        <v>462</v>
      </c>
      <c r="F36" s="18">
        <v>380000</v>
      </c>
      <c r="G36" s="18">
        <v>1790.18</v>
      </c>
      <c r="H36" s="18">
        <v>1.35</v>
      </c>
    </row>
    <row r="37" spans="2:8">
      <c r="B37" s="16" t="s">
        <v>2043</v>
      </c>
      <c r="C37" s="164" t="s">
        <v>129</v>
      </c>
      <c r="D37" s="16" t="s">
        <v>267</v>
      </c>
      <c r="E37" s="16" t="s">
        <v>288</v>
      </c>
      <c r="F37" s="18">
        <v>1025000</v>
      </c>
      <c r="G37" s="18">
        <v>1681</v>
      </c>
      <c r="H37" s="18">
        <v>1.26</v>
      </c>
    </row>
    <row r="38" spans="2:8">
      <c r="B38" s="16" t="s">
        <v>2344</v>
      </c>
      <c r="C38" s="164" t="s">
        <v>129</v>
      </c>
      <c r="D38" s="16" t="s">
        <v>162</v>
      </c>
      <c r="E38" s="16" t="s">
        <v>163</v>
      </c>
      <c r="F38" s="18">
        <v>37000</v>
      </c>
      <c r="G38" s="18">
        <v>1676.6</v>
      </c>
      <c r="H38" s="18">
        <v>1.26</v>
      </c>
    </row>
    <row r="39" spans="2:8">
      <c r="B39" s="16" t="s">
        <v>1035</v>
      </c>
      <c r="C39" s="164" t="s">
        <v>129</v>
      </c>
      <c r="D39" s="16" t="s">
        <v>185</v>
      </c>
      <c r="E39" s="16" t="s">
        <v>306</v>
      </c>
      <c r="F39" s="18">
        <v>126000</v>
      </c>
      <c r="G39" s="18">
        <v>1674.67</v>
      </c>
      <c r="H39" s="18">
        <v>1.26</v>
      </c>
    </row>
    <row r="40" spans="2:8">
      <c r="B40" s="16" t="s">
        <v>2081</v>
      </c>
      <c r="C40" s="164" t="s">
        <v>129</v>
      </c>
      <c r="D40" s="16" t="s">
        <v>135</v>
      </c>
      <c r="E40" s="16" t="s">
        <v>167</v>
      </c>
      <c r="F40" s="18">
        <v>400000</v>
      </c>
      <c r="G40" s="18">
        <v>1654.2</v>
      </c>
      <c r="H40" s="18">
        <v>1.24</v>
      </c>
    </row>
    <row r="41" spans="2:8">
      <c r="B41" s="16" t="s">
        <v>2059</v>
      </c>
      <c r="C41" s="164" t="s">
        <v>129</v>
      </c>
      <c r="D41" s="16" t="s">
        <v>149</v>
      </c>
      <c r="E41" s="16" t="s">
        <v>490</v>
      </c>
      <c r="F41" s="18">
        <v>137000</v>
      </c>
      <c r="G41" s="18">
        <v>1633.86</v>
      </c>
      <c r="H41" s="18">
        <v>1.23</v>
      </c>
    </row>
    <row r="42" spans="2:8">
      <c r="B42" s="16" t="s">
        <v>1021</v>
      </c>
      <c r="C42" s="164" t="s">
        <v>129</v>
      </c>
      <c r="D42" s="16" t="s">
        <v>149</v>
      </c>
      <c r="E42" s="16" t="s">
        <v>300</v>
      </c>
      <c r="F42" s="18">
        <v>65000</v>
      </c>
      <c r="G42" s="18">
        <v>1605.6</v>
      </c>
      <c r="H42" s="18">
        <v>1.21</v>
      </c>
    </row>
    <row r="43" spans="2:8">
      <c r="B43" s="16" t="s">
        <v>2083</v>
      </c>
      <c r="C43" s="164" t="s">
        <v>129</v>
      </c>
      <c r="D43" s="16" t="s">
        <v>267</v>
      </c>
      <c r="E43" s="16" t="s">
        <v>287</v>
      </c>
      <c r="F43" s="18">
        <v>690000</v>
      </c>
      <c r="G43" s="18">
        <v>1584.24</v>
      </c>
      <c r="H43" s="18">
        <v>1.19</v>
      </c>
    </row>
    <row r="44" spans="2:8">
      <c r="B44" s="16" t="s">
        <v>481</v>
      </c>
      <c r="C44" s="164" t="s">
        <v>129</v>
      </c>
      <c r="D44" s="16" t="s">
        <v>130</v>
      </c>
      <c r="E44" s="16" t="s">
        <v>482</v>
      </c>
      <c r="F44" s="18">
        <v>1200000</v>
      </c>
      <c r="G44" s="18">
        <v>1570.2</v>
      </c>
      <c r="H44" s="18">
        <v>1.18</v>
      </c>
    </row>
    <row r="45" spans="2:8">
      <c r="B45" s="16" t="s">
        <v>1022</v>
      </c>
      <c r="C45" s="164" t="s">
        <v>129</v>
      </c>
      <c r="D45" s="16" t="s">
        <v>173</v>
      </c>
      <c r="E45" s="16" t="s">
        <v>301</v>
      </c>
      <c r="F45" s="18">
        <v>380000</v>
      </c>
      <c r="G45" s="18">
        <v>1562.75</v>
      </c>
      <c r="H45" s="18">
        <v>1.18</v>
      </c>
    </row>
    <row r="46" spans="2:8">
      <c r="B46" s="16" t="s">
        <v>2064</v>
      </c>
      <c r="C46" s="164" t="s">
        <v>129</v>
      </c>
      <c r="D46" s="16" t="s">
        <v>185</v>
      </c>
      <c r="E46" s="16" t="s">
        <v>186</v>
      </c>
      <c r="F46" s="18">
        <v>120000</v>
      </c>
      <c r="G46" s="18">
        <v>1545.96</v>
      </c>
      <c r="H46" s="18">
        <v>1.1599999999999999</v>
      </c>
    </row>
    <row r="47" spans="2:8">
      <c r="B47" s="16" t="s">
        <v>2076</v>
      </c>
      <c r="C47" s="164" t="s">
        <v>129</v>
      </c>
      <c r="D47" s="16" t="s">
        <v>180</v>
      </c>
      <c r="E47" s="16" t="s">
        <v>545</v>
      </c>
      <c r="F47" s="18">
        <v>160000</v>
      </c>
      <c r="G47" s="18">
        <v>1478.8</v>
      </c>
      <c r="H47" s="18">
        <v>1.1100000000000001</v>
      </c>
    </row>
    <row r="48" spans="2:8">
      <c r="B48" s="16" t="s">
        <v>2134</v>
      </c>
      <c r="C48" s="164" t="s">
        <v>129</v>
      </c>
      <c r="D48" s="16" t="s">
        <v>285</v>
      </c>
      <c r="E48" s="16" t="s">
        <v>286</v>
      </c>
      <c r="F48" s="18">
        <v>1350000</v>
      </c>
      <c r="G48" s="18">
        <v>1462.05</v>
      </c>
      <c r="H48" s="18">
        <v>1.1000000000000001</v>
      </c>
    </row>
    <row r="49" spans="2:8">
      <c r="B49" s="16" t="s">
        <v>2087</v>
      </c>
      <c r="C49" s="164" t="s">
        <v>129</v>
      </c>
      <c r="D49" s="16" t="s">
        <v>153</v>
      </c>
      <c r="E49" s="16" t="s">
        <v>558</v>
      </c>
      <c r="F49" s="18">
        <v>50081</v>
      </c>
      <c r="G49" s="18">
        <v>1444.14</v>
      </c>
      <c r="H49" s="18">
        <v>1.0900000000000001</v>
      </c>
    </row>
    <row r="50" spans="2:8">
      <c r="B50" s="16" t="s">
        <v>2097</v>
      </c>
      <c r="C50" s="164" t="s">
        <v>129</v>
      </c>
      <c r="D50" s="16" t="s">
        <v>485</v>
      </c>
      <c r="E50" s="16" t="s">
        <v>486</v>
      </c>
      <c r="F50" s="18">
        <v>350000</v>
      </c>
      <c r="G50" s="18">
        <v>1365</v>
      </c>
      <c r="H50" s="18">
        <v>1.03</v>
      </c>
    </row>
    <row r="51" spans="2:8">
      <c r="B51" s="16" t="s">
        <v>1025</v>
      </c>
      <c r="C51" s="164" t="s">
        <v>129</v>
      </c>
      <c r="D51" s="16" t="s">
        <v>141</v>
      </c>
      <c r="E51" s="16" t="s">
        <v>280</v>
      </c>
      <c r="F51" s="18">
        <v>40000</v>
      </c>
      <c r="G51" s="18">
        <v>1356.64</v>
      </c>
      <c r="H51" s="18">
        <v>1.02</v>
      </c>
    </row>
    <row r="52" spans="2:8">
      <c r="B52" s="16" t="s">
        <v>2345</v>
      </c>
      <c r="C52" s="164" t="s">
        <v>129</v>
      </c>
      <c r="D52" s="16" t="s">
        <v>160</v>
      </c>
      <c r="E52" s="16" t="s">
        <v>559</v>
      </c>
      <c r="F52" s="18">
        <v>74000</v>
      </c>
      <c r="G52" s="18">
        <v>1319.12</v>
      </c>
      <c r="H52" s="18">
        <v>0.99</v>
      </c>
    </row>
    <row r="53" spans="2:8">
      <c r="B53" s="16" t="s">
        <v>2044</v>
      </c>
      <c r="C53" s="164" t="s">
        <v>129</v>
      </c>
      <c r="D53" s="16" t="s">
        <v>135</v>
      </c>
      <c r="E53" s="16" t="s">
        <v>291</v>
      </c>
      <c r="F53" s="18">
        <v>120000</v>
      </c>
      <c r="G53" s="18">
        <v>1291.32</v>
      </c>
      <c r="H53" s="18">
        <v>0.97</v>
      </c>
    </row>
    <row r="54" spans="2:8">
      <c r="B54" s="16" t="s">
        <v>2346</v>
      </c>
      <c r="C54" s="164" t="s">
        <v>129</v>
      </c>
      <c r="D54" s="16" t="s">
        <v>146</v>
      </c>
      <c r="E54" s="16" t="s">
        <v>541</v>
      </c>
      <c r="F54" s="18">
        <v>85000</v>
      </c>
      <c r="G54" s="18">
        <v>1272.49</v>
      </c>
      <c r="H54" s="18">
        <v>0.96</v>
      </c>
    </row>
    <row r="55" spans="2:8">
      <c r="B55" s="16" t="s">
        <v>2117</v>
      </c>
      <c r="C55" s="164" t="s">
        <v>129</v>
      </c>
      <c r="D55" s="16" t="s">
        <v>180</v>
      </c>
      <c r="E55" s="16" t="s">
        <v>560</v>
      </c>
      <c r="F55" s="18">
        <v>75000</v>
      </c>
      <c r="G55" s="18">
        <v>1256.21</v>
      </c>
      <c r="H55" s="18">
        <v>0.95</v>
      </c>
    </row>
    <row r="56" spans="2:8">
      <c r="B56" s="16" t="s">
        <v>2063</v>
      </c>
      <c r="C56" s="164" t="s">
        <v>129</v>
      </c>
      <c r="D56" s="16" t="s">
        <v>130</v>
      </c>
      <c r="E56" s="16" t="s">
        <v>427</v>
      </c>
      <c r="F56" s="18">
        <v>1000000</v>
      </c>
      <c r="G56" s="18">
        <v>1223</v>
      </c>
      <c r="H56" s="18">
        <v>0.92</v>
      </c>
    </row>
    <row r="57" spans="2:8">
      <c r="B57" s="16" t="s">
        <v>2111</v>
      </c>
      <c r="C57" s="164" t="s">
        <v>129</v>
      </c>
      <c r="D57" s="16" t="s">
        <v>178</v>
      </c>
      <c r="E57" s="16" t="s">
        <v>375</v>
      </c>
      <c r="F57" s="18">
        <v>28000</v>
      </c>
      <c r="G57" s="18">
        <v>1196.8499999999999</v>
      </c>
      <c r="H57" s="18">
        <v>0.9</v>
      </c>
    </row>
    <row r="58" spans="2:8">
      <c r="B58" s="16" t="s">
        <v>1032</v>
      </c>
      <c r="C58" s="164" t="s">
        <v>129</v>
      </c>
      <c r="D58" s="16" t="s">
        <v>141</v>
      </c>
      <c r="E58" s="16" t="s">
        <v>305</v>
      </c>
      <c r="F58" s="18">
        <v>100000</v>
      </c>
      <c r="G58" s="18">
        <v>1164.95</v>
      </c>
      <c r="H58" s="18">
        <v>0.88</v>
      </c>
    </row>
    <row r="59" spans="2:8">
      <c r="B59" s="16" t="s">
        <v>2347</v>
      </c>
      <c r="C59" s="164" t="s">
        <v>129</v>
      </c>
      <c r="D59" s="16" t="s">
        <v>447</v>
      </c>
      <c r="E59" s="16" t="s">
        <v>449</v>
      </c>
      <c r="F59" s="18">
        <v>135000</v>
      </c>
      <c r="G59" s="18">
        <v>1140.68</v>
      </c>
      <c r="H59" s="18">
        <v>0.86</v>
      </c>
    </row>
    <row r="60" spans="2:8">
      <c r="B60" s="16" t="s">
        <v>1037</v>
      </c>
      <c r="C60" s="164" t="s">
        <v>129</v>
      </c>
      <c r="D60" s="16" t="s">
        <v>135</v>
      </c>
      <c r="E60" s="16" t="s">
        <v>283</v>
      </c>
      <c r="F60" s="18">
        <v>120000</v>
      </c>
      <c r="G60" s="18">
        <v>1126.74</v>
      </c>
      <c r="H60" s="18">
        <v>0.85</v>
      </c>
    </row>
    <row r="61" spans="2:8">
      <c r="B61" s="16" t="s">
        <v>2348</v>
      </c>
      <c r="C61" s="164" t="s">
        <v>129</v>
      </c>
      <c r="D61" s="16" t="s">
        <v>165</v>
      </c>
      <c r="E61" s="16" t="s">
        <v>540</v>
      </c>
      <c r="F61" s="18">
        <v>68000</v>
      </c>
      <c r="G61" s="18">
        <v>1116.32</v>
      </c>
      <c r="H61" s="18">
        <v>0.84</v>
      </c>
    </row>
    <row r="62" spans="2:8">
      <c r="B62" s="16" t="s">
        <v>1045</v>
      </c>
      <c r="C62" s="164" t="s">
        <v>129</v>
      </c>
      <c r="D62" s="16" t="s">
        <v>168</v>
      </c>
      <c r="E62" s="16" t="s">
        <v>315</v>
      </c>
      <c r="F62" s="18">
        <v>50000</v>
      </c>
      <c r="G62" s="18">
        <v>1037.45</v>
      </c>
      <c r="H62" s="18">
        <v>0.78</v>
      </c>
    </row>
    <row r="63" spans="2:8">
      <c r="B63" s="16" t="s">
        <v>2289</v>
      </c>
      <c r="C63" s="164" t="s">
        <v>129</v>
      </c>
      <c r="D63" s="16" t="s">
        <v>160</v>
      </c>
      <c r="E63" s="16" t="s">
        <v>170</v>
      </c>
      <c r="F63" s="18">
        <v>24000</v>
      </c>
      <c r="G63" s="18">
        <v>1018.81</v>
      </c>
      <c r="H63" s="18">
        <v>0.77</v>
      </c>
    </row>
    <row r="64" spans="2:8">
      <c r="B64" s="16" t="s">
        <v>2335</v>
      </c>
      <c r="C64" s="164" t="s">
        <v>129</v>
      </c>
      <c r="D64" s="16" t="s">
        <v>160</v>
      </c>
      <c r="E64" s="16" t="s">
        <v>561</v>
      </c>
      <c r="F64" s="18">
        <v>71533</v>
      </c>
      <c r="G64" s="18">
        <v>979.97</v>
      </c>
      <c r="H64" s="18">
        <v>0.74</v>
      </c>
    </row>
    <row r="65" spans="2:8">
      <c r="B65" s="16" t="s">
        <v>2319</v>
      </c>
      <c r="C65" s="164" t="s">
        <v>129</v>
      </c>
      <c r="D65" s="16" t="s">
        <v>160</v>
      </c>
      <c r="E65" s="16" t="s">
        <v>536</v>
      </c>
      <c r="F65" s="18">
        <v>96000</v>
      </c>
      <c r="G65" s="18">
        <v>868.99</v>
      </c>
      <c r="H65" s="18">
        <v>0.65</v>
      </c>
    </row>
    <row r="66" spans="2:8">
      <c r="B66" s="16" t="s">
        <v>2045</v>
      </c>
      <c r="C66" s="164" t="s">
        <v>129</v>
      </c>
      <c r="D66" s="16" t="s">
        <v>240</v>
      </c>
      <c r="E66" s="16" t="s">
        <v>365</v>
      </c>
      <c r="F66" s="18">
        <v>110000</v>
      </c>
      <c r="G66" s="18">
        <v>846.18</v>
      </c>
      <c r="H66" s="18">
        <v>0.64</v>
      </c>
    </row>
    <row r="67" spans="2:8">
      <c r="B67" s="16" t="s">
        <v>466</v>
      </c>
      <c r="C67" s="164" t="s">
        <v>129</v>
      </c>
      <c r="D67" s="16" t="s">
        <v>467</v>
      </c>
      <c r="E67" s="16" t="s">
        <v>468</v>
      </c>
      <c r="F67" s="18">
        <v>400000</v>
      </c>
      <c r="G67" s="18">
        <v>554.4</v>
      </c>
      <c r="H67" s="18">
        <v>0.42</v>
      </c>
    </row>
    <row r="68" spans="2:8">
      <c r="B68" s="16" t="s">
        <v>2349</v>
      </c>
      <c r="C68" s="164" t="s">
        <v>129</v>
      </c>
      <c r="D68" s="16" t="s">
        <v>130</v>
      </c>
      <c r="E68" s="16" t="s">
        <v>258</v>
      </c>
      <c r="F68" s="18">
        <v>150000</v>
      </c>
      <c r="G68" s="18">
        <v>393.68</v>
      </c>
      <c r="H68" s="18">
        <v>0.3</v>
      </c>
    </row>
    <row r="69" spans="2:8">
      <c r="B69" s="16" t="s">
        <v>562</v>
      </c>
      <c r="C69" s="164" t="s">
        <v>129</v>
      </c>
      <c r="D69" s="16" t="s">
        <v>185</v>
      </c>
      <c r="E69" s="16" t="s">
        <v>563</v>
      </c>
      <c r="F69" s="18">
        <v>52680</v>
      </c>
      <c r="G69" s="18">
        <v>354.8</v>
      </c>
      <c r="H69" s="18">
        <v>0.27</v>
      </c>
    </row>
    <row r="70" spans="2:8">
      <c r="B70" s="296" t="s">
        <v>994</v>
      </c>
      <c r="C70" s="164"/>
      <c r="G70" s="162">
        <f>SUM(G16:G69)</f>
        <v>127731.77000000003</v>
      </c>
      <c r="H70" s="162">
        <f>SUM(H16:H69)</f>
        <v>96.129999999999981</v>
      </c>
    </row>
    <row r="71" spans="2:8" s="161" customFormat="1">
      <c r="B71" s="297" t="s">
        <v>995</v>
      </c>
      <c r="C71" s="298"/>
      <c r="F71" s="178"/>
      <c r="G71" s="299"/>
      <c r="H71" s="299"/>
    </row>
    <row r="72" spans="2:8" s="161" customFormat="1">
      <c r="B72" s="297" t="s">
        <v>996</v>
      </c>
      <c r="C72" s="298"/>
      <c r="F72" s="178"/>
      <c r="G72" s="299"/>
      <c r="H72" s="299"/>
    </row>
    <row r="73" spans="2:8">
      <c r="B73" s="16" t="s">
        <v>266</v>
      </c>
      <c r="C73" s="164" t="s">
        <v>129</v>
      </c>
      <c r="D73" s="16" t="s">
        <v>267</v>
      </c>
      <c r="E73" s="16" t="s">
        <v>268</v>
      </c>
      <c r="F73" s="18">
        <v>599500</v>
      </c>
      <c r="G73" s="18">
        <v>815.38</v>
      </c>
      <c r="H73" s="18">
        <v>0.61</v>
      </c>
    </row>
    <row r="74" spans="2:8" s="161" customFormat="1">
      <c r="B74" s="297" t="s">
        <v>997</v>
      </c>
      <c r="C74" s="298"/>
      <c r="F74" s="178"/>
      <c r="G74" s="299">
        <f>SUM(G73)</f>
        <v>815.38</v>
      </c>
      <c r="H74" s="299">
        <f>SUM(H73)</f>
        <v>0.61</v>
      </c>
    </row>
    <row r="75" spans="2:8" s="161" customFormat="1">
      <c r="B75" s="297" t="s">
        <v>998</v>
      </c>
      <c r="C75" s="298"/>
      <c r="F75" s="178"/>
      <c r="G75" s="299">
        <f>+G70+G74</f>
        <v>128547.15000000004</v>
      </c>
      <c r="H75" s="299">
        <f>+H70+H74</f>
        <v>96.739999999999981</v>
      </c>
    </row>
    <row r="76" spans="2:8">
      <c r="B76" s="17" t="s">
        <v>208</v>
      </c>
      <c r="C76" s="234"/>
      <c r="D76" s="17"/>
      <c r="E76" s="17"/>
      <c r="F76" s="162"/>
      <c r="G76" s="162">
        <v>5052.2</v>
      </c>
      <c r="H76" s="162">
        <v>3.8</v>
      </c>
    </row>
    <row r="77" spans="2:8">
      <c r="B77" s="17" t="s">
        <v>112</v>
      </c>
      <c r="C77" s="234"/>
      <c r="D77" s="17"/>
      <c r="E77" s="17"/>
      <c r="F77" s="162"/>
      <c r="G77" s="162">
        <v>133599.35</v>
      </c>
      <c r="H77" s="162">
        <v>100.53</v>
      </c>
    </row>
    <row r="78" spans="2:8">
      <c r="B78" s="17" t="s">
        <v>209</v>
      </c>
      <c r="C78" s="234"/>
      <c r="D78" s="17"/>
      <c r="E78" s="17"/>
      <c r="F78" s="162"/>
      <c r="G78" s="162">
        <v>-703.61009349998767</v>
      </c>
      <c r="H78" s="162">
        <v>-0.53000000000000114</v>
      </c>
    </row>
    <row r="79" spans="2:8">
      <c r="B79" s="17" t="s">
        <v>114</v>
      </c>
      <c r="C79" s="234"/>
      <c r="D79" s="17"/>
      <c r="E79" s="17"/>
      <c r="F79" s="162"/>
      <c r="G79" s="162">
        <v>132895.73990650001</v>
      </c>
      <c r="H79" s="162">
        <v>100</v>
      </c>
    </row>
    <row r="80" spans="2:8">
      <c r="B80" s="16" t="s">
        <v>115</v>
      </c>
    </row>
    <row r="81" spans="2:3">
      <c r="B81" s="16" t="s">
        <v>116</v>
      </c>
    </row>
    <row r="82" spans="2:3">
      <c r="B82" s="16" t="s">
        <v>117</v>
      </c>
      <c r="C82" s="235">
        <v>44804</v>
      </c>
    </row>
    <row r="83" spans="2:3" ht="25.5">
      <c r="B83" s="236" t="s">
        <v>118</v>
      </c>
      <c r="C83" s="168" t="s">
        <v>119</v>
      </c>
    </row>
    <row r="84" spans="2:3">
      <c r="B84" s="17"/>
    </row>
    <row r="85" spans="2:3">
      <c r="B85" s="17" t="s">
        <v>120</v>
      </c>
    </row>
    <row r="86" spans="2:3">
      <c r="B86" s="17" t="s">
        <v>210</v>
      </c>
    </row>
    <row r="87" spans="2:3">
      <c r="B87" s="17" t="s">
        <v>121</v>
      </c>
    </row>
    <row r="88" spans="2:3">
      <c r="B88" s="17" t="s">
        <v>564</v>
      </c>
      <c r="C88" s="234"/>
    </row>
    <row r="89" spans="2:3">
      <c r="B89" s="17" t="s">
        <v>565</v>
      </c>
      <c r="C89" s="234"/>
    </row>
    <row r="90" spans="2:3">
      <c r="B90" s="17" t="s">
        <v>566</v>
      </c>
      <c r="C90" s="234"/>
    </row>
    <row r="91" spans="2:3">
      <c r="B91" s="17" t="s">
        <v>567</v>
      </c>
      <c r="C91" s="234"/>
    </row>
    <row r="92" spans="2:3">
      <c r="B92" s="17" t="s">
        <v>568</v>
      </c>
      <c r="C92" s="234"/>
    </row>
    <row r="93" spans="2:3">
      <c r="B93" s="17" t="s">
        <v>569</v>
      </c>
      <c r="C93" s="234"/>
    </row>
    <row r="94" spans="2:3">
      <c r="B94" s="17" t="s">
        <v>570</v>
      </c>
      <c r="C94" s="234"/>
    </row>
    <row r="95" spans="2:3">
      <c r="B95" s="17" t="s">
        <v>571</v>
      </c>
      <c r="C95" s="234"/>
    </row>
    <row r="96" spans="2:3">
      <c r="B96" s="284" t="s">
        <v>2932</v>
      </c>
      <c r="C96" s="234"/>
    </row>
    <row r="97" spans="2:2">
      <c r="B97" s="284" t="s">
        <v>122</v>
      </c>
    </row>
    <row r="98" spans="2:2">
      <c r="B98" s="284" t="s">
        <v>123</v>
      </c>
    </row>
  </sheetData>
  <mergeCells count="3">
    <mergeCell ref="B1:E1"/>
    <mergeCell ref="C3:C7"/>
    <mergeCell ref="D3:D7"/>
  </mergeCells>
  <hyperlinks>
    <hyperlink ref="A1" location="Index!A1" display="Index" xr:uid="{43DB2F5C-C8A2-4683-9CBD-CB0A4B29ABAB}"/>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EAEE-D37B-4D70-91AE-D608F96AFB1D}">
  <dimension ref="A1:I81"/>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43" style="16" bestFit="1" customWidth="1"/>
    <col min="261" max="261" width="14" style="16" bestFit="1" customWidth="1"/>
    <col min="262" max="262" width="11.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43" style="16" bestFit="1" customWidth="1"/>
    <col min="517" max="517" width="14" style="16" bestFit="1" customWidth="1"/>
    <col min="518" max="518" width="11.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43" style="16" bestFit="1" customWidth="1"/>
    <col min="773" max="773" width="14" style="16" bestFit="1" customWidth="1"/>
    <col min="774" max="774" width="11.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43" style="16" bestFit="1" customWidth="1"/>
    <col min="1029" max="1029" width="14" style="16" bestFit="1" customWidth="1"/>
    <col min="1030" max="1030" width="11.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43" style="16" bestFit="1" customWidth="1"/>
    <col min="1285" max="1285" width="14" style="16" bestFit="1" customWidth="1"/>
    <col min="1286" max="1286" width="11.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43" style="16" bestFit="1" customWidth="1"/>
    <col min="1541" max="1541" width="14" style="16" bestFit="1" customWidth="1"/>
    <col min="1542" max="1542" width="11.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43" style="16" bestFit="1" customWidth="1"/>
    <col min="1797" max="1797" width="14" style="16" bestFit="1" customWidth="1"/>
    <col min="1798" max="1798" width="11.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43" style="16" bestFit="1" customWidth="1"/>
    <col min="2053" max="2053" width="14" style="16" bestFit="1" customWidth="1"/>
    <col min="2054" max="2054" width="11.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43" style="16" bestFit="1" customWidth="1"/>
    <col min="2309" max="2309" width="14" style="16" bestFit="1" customWidth="1"/>
    <col min="2310" max="2310" width="11.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43" style="16" bestFit="1" customWidth="1"/>
    <col min="2565" max="2565" width="14" style="16" bestFit="1" customWidth="1"/>
    <col min="2566" max="2566" width="11.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43" style="16" bestFit="1" customWidth="1"/>
    <col min="2821" max="2821" width="14" style="16" bestFit="1" customWidth="1"/>
    <col min="2822" max="2822" width="11.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43" style="16" bestFit="1" customWidth="1"/>
    <col min="3077" max="3077" width="14" style="16" bestFit="1" customWidth="1"/>
    <col min="3078" max="3078" width="11.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43" style="16" bestFit="1" customWidth="1"/>
    <col min="3333" max="3333" width="14" style="16" bestFit="1" customWidth="1"/>
    <col min="3334" max="3334" width="11.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43" style="16" bestFit="1" customWidth="1"/>
    <col min="3589" max="3589" width="14" style="16" bestFit="1" customWidth="1"/>
    <col min="3590" max="3590" width="11.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43" style="16" bestFit="1" customWidth="1"/>
    <col min="3845" max="3845" width="14" style="16" bestFit="1" customWidth="1"/>
    <col min="3846" max="3846" width="11.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43" style="16" bestFit="1" customWidth="1"/>
    <col min="4101" max="4101" width="14" style="16" bestFit="1" customWidth="1"/>
    <col min="4102" max="4102" width="11.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43" style="16" bestFit="1" customWidth="1"/>
    <col min="4357" max="4357" width="14" style="16" bestFit="1" customWidth="1"/>
    <col min="4358" max="4358" width="11.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43" style="16" bestFit="1" customWidth="1"/>
    <col min="4613" max="4613" width="14" style="16" bestFit="1" customWidth="1"/>
    <col min="4614" max="4614" width="11.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43" style="16" bestFit="1" customWidth="1"/>
    <col min="4869" max="4869" width="14" style="16" bestFit="1" customWidth="1"/>
    <col min="4870" max="4870" width="11.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43" style="16" bestFit="1" customWidth="1"/>
    <col min="5125" max="5125" width="14" style="16" bestFit="1" customWidth="1"/>
    <col min="5126" max="5126" width="11.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43" style="16" bestFit="1" customWidth="1"/>
    <col min="5381" max="5381" width="14" style="16" bestFit="1" customWidth="1"/>
    <col min="5382" max="5382" width="11.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43" style="16" bestFit="1" customWidth="1"/>
    <col min="5637" max="5637" width="14" style="16" bestFit="1" customWidth="1"/>
    <col min="5638" max="5638" width="11.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43" style="16" bestFit="1" customWidth="1"/>
    <col min="5893" max="5893" width="14" style="16" bestFit="1" customWidth="1"/>
    <col min="5894" max="5894" width="11.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43" style="16" bestFit="1" customWidth="1"/>
    <col min="6149" max="6149" width="14" style="16" bestFit="1" customWidth="1"/>
    <col min="6150" max="6150" width="11.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43" style="16" bestFit="1" customWidth="1"/>
    <col min="6405" max="6405" width="14" style="16" bestFit="1" customWidth="1"/>
    <col min="6406" max="6406" width="11.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43" style="16" bestFit="1" customWidth="1"/>
    <col min="6661" max="6661" width="14" style="16" bestFit="1" customWidth="1"/>
    <col min="6662" max="6662" width="11.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43" style="16" bestFit="1" customWidth="1"/>
    <col min="6917" max="6917" width="14" style="16" bestFit="1" customWidth="1"/>
    <col min="6918" max="6918" width="11.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43" style="16" bestFit="1" customWidth="1"/>
    <col min="7173" max="7173" width="14" style="16" bestFit="1" customWidth="1"/>
    <col min="7174" max="7174" width="11.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43" style="16" bestFit="1" customWidth="1"/>
    <col min="7429" max="7429" width="14" style="16" bestFit="1" customWidth="1"/>
    <col min="7430" max="7430" width="11.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43" style="16" bestFit="1" customWidth="1"/>
    <col min="7685" max="7685" width="14" style="16" bestFit="1" customWidth="1"/>
    <col min="7686" max="7686" width="11.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43" style="16" bestFit="1" customWidth="1"/>
    <col min="7941" max="7941" width="14" style="16" bestFit="1" customWidth="1"/>
    <col min="7942" max="7942" width="11.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43" style="16" bestFit="1" customWidth="1"/>
    <col min="8197" max="8197" width="14" style="16" bestFit="1" customWidth="1"/>
    <col min="8198" max="8198" width="11.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43" style="16" bestFit="1" customWidth="1"/>
    <col min="8453" max="8453" width="14" style="16" bestFit="1" customWidth="1"/>
    <col min="8454" max="8454" width="11.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43" style="16" bestFit="1" customWidth="1"/>
    <col min="8709" max="8709" width="14" style="16" bestFit="1" customWidth="1"/>
    <col min="8710" max="8710" width="11.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43" style="16" bestFit="1" customWidth="1"/>
    <col min="8965" max="8965" width="14" style="16" bestFit="1" customWidth="1"/>
    <col min="8966" max="8966" width="11.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43" style="16" bestFit="1" customWidth="1"/>
    <col min="9221" max="9221" width="14" style="16" bestFit="1" customWidth="1"/>
    <col min="9222" max="9222" width="11.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43" style="16" bestFit="1" customWidth="1"/>
    <col min="9477" max="9477" width="14" style="16" bestFit="1" customWidth="1"/>
    <col min="9478" max="9478" width="11.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43" style="16" bestFit="1" customWidth="1"/>
    <col min="9733" max="9733" width="14" style="16" bestFit="1" customWidth="1"/>
    <col min="9734" max="9734" width="11.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43" style="16" bestFit="1" customWidth="1"/>
    <col min="9989" max="9989" width="14" style="16" bestFit="1" customWidth="1"/>
    <col min="9990" max="9990" width="11.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43" style="16" bestFit="1" customWidth="1"/>
    <col min="10245" max="10245" width="14" style="16" bestFit="1" customWidth="1"/>
    <col min="10246" max="10246" width="11.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43" style="16" bestFit="1" customWidth="1"/>
    <col min="10501" max="10501" width="14" style="16" bestFit="1" customWidth="1"/>
    <col min="10502" max="10502" width="11.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43" style="16" bestFit="1" customWidth="1"/>
    <col min="10757" max="10757" width="14" style="16" bestFit="1" customWidth="1"/>
    <col min="10758" max="10758" width="11.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43" style="16" bestFit="1" customWidth="1"/>
    <col min="11013" max="11013" width="14" style="16" bestFit="1" customWidth="1"/>
    <col min="11014" max="11014" width="11.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43" style="16" bestFit="1" customWidth="1"/>
    <col min="11269" max="11269" width="14" style="16" bestFit="1" customWidth="1"/>
    <col min="11270" max="11270" width="11.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43" style="16" bestFit="1" customWidth="1"/>
    <col min="11525" max="11525" width="14" style="16" bestFit="1" customWidth="1"/>
    <col min="11526" max="11526" width="11.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43" style="16" bestFit="1" customWidth="1"/>
    <col min="11781" max="11781" width="14" style="16" bestFit="1" customWidth="1"/>
    <col min="11782" max="11782" width="11.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43" style="16" bestFit="1" customWidth="1"/>
    <col min="12037" max="12037" width="14" style="16" bestFit="1" customWidth="1"/>
    <col min="12038" max="12038" width="11.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43" style="16" bestFit="1" customWidth="1"/>
    <col min="12293" max="12293" width="14" style="16" bestFit="1" customWidth="1"/>
    <col min="12294" max="12294" width="11.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43" style="16" bestFit="1" customWidth="1"/>
    <col min="12549" max="12549" width="14" style="16" bestFit="1" customWidth="1"/>
    <col min="12550" max="12550" width="11.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43" style="16" bestFit="1" customWidth="1"/>
    <col min="12805" max="12805" width="14" style="16" bestFit="1" customWidth="1"/>
    <col min="12806" max="12806" width="11.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43" style="16" bestFit="1" customWidth="1"/>
    <col min="13061" max="13061" width="14" style="16" bestFit="1" customWidth="1"/>
    <col min="13062" max="13062" width="11.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43" style="16" bestFit="1" customWidth="1"/>
    <col min="13317" max="13317" width="14" style="16" bestFit="1" customWidth="1"/>
    <col min="13318" max="13318" width="11.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43" style="16" bestFit="1" customWidth="1"/>
    <col min="13573" max="13573" width="14" style="16" bestFit="1" customWidth="1"/>
    <col min="13574" max="13574" width="11.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43" style="16" bestFit="1" customWidth="1"/>
    <col min="13829" max="13829" width="14" style="16" bestFit="1" customWidth="1"/>
    <col min="13830" max="13830" width="11.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43" style="16" bestFit="1" customWidth="1"/>
    <col min="14085" max="14085" width="14" style="16" bestFit="1" customWidth="1"/>
    <col min="14086" max="14086" width="11.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43" style="16" bestFit="1" customWidth="1"/>
    <col min="14341" max="14341" width="14" style="16" bestFit="1" customWidth="1"/>
    <col min="14342" max="14342" width="11.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43" style="16" bestFit="1" customWidth="1"/>
    <col min="14597" max="14597" width="14" style="16" bestFit="1" customWidth="1"/>
    <col min="14598" max="14598" width="11.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43" style="16" bestFit="1" customWidth="1"/>
    <col min="14853" max="14853" width="14" style="16" bestFit="1" customWidth="1"/>
    <col min="14854" max="14854" width="11.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43" style="16" bestFit="1" customWidth="1"/>
    <col min="15109" max="15109" width="14" style="16" bestFit="1" customWidth="1"/>
    <col min="15110" max="15110" width="11.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43" style="16" bestFit="1" customWidth="1"/>
    <col min="15365" max="15365" width="14" style="16" bestFit="1" customWidth="1"/>
    <col min="15366" max="15366" width="11.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43" style="16" bestFit="1" customWidth="1"/>
    <col min="15621" max="15621" width="14" style="16" bestFit="1" customWidth="1"/>
    <col min="15622" max="15622" width="11.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43" style="16" bestFit="1" customWidth="1"/>
    <col min="15877" max="15877" width="14" style="16" bestFit="1" customWidth="1"/>
    <col min="15878" max="15878" width="11.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43" style="16" bestFit="1" customWidth="1"/>
    <col min="16133" max="16133" width="14" style="16" bestFit="1" customWidth="1"/>
    <col min="16134" max="16134" width="11.5703125" style="16" bestFit="1" customWidth="1"/>
    <col min="16135" max="16135" width="18.140625" style="16" bestFit="1" customWidth="1"/>
    <col min="16136" max="16136" width="9.140625" style="16" bestFit="1"/>
    <col min="16137" max="16384" width="9.140625" style="16"/>
  </cols>
  <sheetData>
    <row r="1" spans="1:9" s="1" customFormat="1">
      <c r="A1" s="3" t="s">
        <v>0</v>
      </c>
      <c r="B1" s="396" t="s">
        <v>67</v>
      </c>
      <c r="C1" s="396"/>
      <c r="D1" s="396"/>
      <c r="E1" s="396"/>
      <c r="F1" s="4"/>
      <c r="G1" s="4"/>
      <c r="H1" s="4"/>
    </row>
    <row r="2" spans="1:9" s="1" customFormat="1" ht="13.5" thickBot="1">
      <c r="C2" s="5"/>
      <c r="F2" s="4"/>
      <c r="G2" s="4"/>
      <c r="H2" s="4"/>
    </row>
    <row r="3" spans="1:9" s="13" customFormat="1" ht="15">
      <c r="B3" s="80" t="s">
        <v>3049</v>
      </c>
      <c r="C3" s="409"/>
      <c r="D3" s="400"/>
      <c r="F3" s="14"/>
      <c r="G3" s="14"/>
      <c r="H3" s="14"/>
    </row>
    <row r="4" spans="1:9" s="13" customFormat="1" ht="15">
      <c r="B4" s="83" t="s">
        <v>3050</v>
      </c>
      <c r="C4" s="410"/>
      <c r="D4" s="401"/>
      <c r="F4" s="14"/>
      <c r="G4" s="14"/>
      <c r="H4" s="14"/>
    </row>
    <row r="5" spans="1:9" s="13" customFormat="1" ht="15">
      <c r="B5" s="151" t="s">
        <v>1003</v>
      </c>
      <c r="C5" s="410"/>
      <c r="D5" s="401"/>
      <c r="F5" s="14"/>
      <c r="G5" s="14"/>
      <c r="H5" s="14"/>
    </row>
    <row r="6" spans="1:9" s="13" customFormat="1" ht="15">
      <c r="B6" s="83" t="s">
        <v>3022</v>
      </c>
      <c r="C6" s="410"/>
      <c r="D6" s="401"/>
      <c r="F6" s="14"/>
      <c r="G6" s="14"/>
      <c r="H6" s="14"/>
    </row>
    <row r="7" spans="1:9" s="13" customFormat="1" ht="30.75" thickBot="1">
      <c r="B7" s="84" t="s">
        <v>3051</v>
      </c>
      <c r="C7" s="411"/>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3100000</v>
      </c>
      <c r="G16" s="18">
        <v>27506.3</v>
      </c>
      <c r="H16" s="18">
        <v>8.2899999999999991</v>
      </c>
    </row>
    <row r="17" spans="2:8">
      <c r="B17" s="16" t="s">
        <v>1009</v>
      </c>
      <c r="C17" s="164" t="s">
        <v>129</v>
      </c>
      <c r="D17" s="16" t="s">
        <v>132</v>
      </c>
      <c r="E17" s="16" t="s">
        <v>133</v>
      </c>
      <c r="F17" s="18">
        <v>750000</v>
      </c>
      <c r="G17" s="18">
        <v>19784.63</v>
      </c>
      <c r="H17" s="18">
        <v>5.97</v>
      </c>
    </row>
    <row r="18" spans="2:8">
      <c r="B18" s="16" t="s">
        <v>2291</v>
      </c>
      <c r="C18" s="164" t="s">
        <v>129</v>
      </c>
      <c r="D18" s="16" t="s">
        <v>165</v>
      </c>
      <c r="E18" s="16" t="s">
        <v>572</v>
      </c>
      <c r="F18" s="18">
        <v>1786000</v>
      </c>
      <c r="G18" s="18">
        <v>18469.919999999998</v>
      </c>
      <c r="H18" s="18">
        <v>5.57</v>
      </c>
    </row>
    <row r="19" spans="2:8">
      <c r="B19" s="16" t="s">
        <v>277</v>
      </c>
      <c r="C19" s="164" t="s">
        <v>129</v>
      </c>
      <c r="D19" s="16" t="s">
        <v>130</v>
      </c>
      <c r="E19" s="16" t="s">
        <v>278</v>
      </c>
      <c r="F19" s="18">
        <v>3200000</v>
      </c>
      <c r="G19" s="18">
        <v>17000</v>
      </c>
      <c r="H19" s="18">
        <v>5.13</v>
      </c>
    </row>
    <row r="20" spans="2:8">
      <c r="B20" s="16" t="s">
        <v>1008</v>
      </c>
      <c r="C20" s="164" t="s">
        <v>129</v>
      </c>
      <c r="D20" s="16" t="s">
        <v>130</v>
      </c>
      <c r="E20" s="16" t="s">
        <v>134</v>
      </c>
      <c r="F20" s="18">
        <v>1100000</v>
      </c>
      <c r="G20" s="18">
        <v>16347.1</v>
      </c>
      <c r="H20" s="18">
        <v>4.93</v>
      </c>
    </row>
    <row r="21" spans="2:8">
      <c r="B21" s="16" t="s">
        <v>2144</v>
      </c>
      <c r="C21" s="164" t="s">
        <v>129</v>
      </c>
      <c r="D21" s="16" t="s">
        <v>130</v>
      </c>
      <c r="E21" s="16" t="s">
        <v>425</v>
      </c>
      <c r="F21" s="18">
        <v>26000000</v>
      </c>
      <c r="G21" s="18">
        <v>12779</v>
      </c>
      <c r="H21" s="18">
        <v>3.85</v>
      </c>
    </row>
    <row r="22" spans="2:8">
      <c r="B22" s="16" t="s">
        <v>2086</v>
      </c>
      <c r="C22" s="164" t="s">
        <v>129</v>
      </c>
      <c r="D22" s="16" t="s">
        <v>162</v>
      </c>
      <c r="E22" s="16" t="s">
        <v>573</v>
      </c>
      <c r="F22" s="18">
        <v>3950000</v>
      </c>
      <c r="G22" s="18">
        <v>12085.03</v>
      </c>
      <c r="H22" s="18">
        <v>3.64</v>
      </c>
    </row>
    <row r="23" spans="2:8">
      <c r="B23" s="16" t="s">
        <v>2334</v>
      </c>
      <c r="C23" s="164" t="s">
        <v>129</v>
      </c>
      <c r="D23" s="16" t="s">
        <v>146</v>
      </c>
      <c r="E23" s="16" t="s">
        <v>574</v>
      </c>
      <c r="F23" s="18">
        <v>1440000</v>
      </c>
      <c r="G23" s="18">
        <v>12026.16</v>
      </c>
      <c r="H23" s="18">
        <v>3.63</v>
      </c>
    </row>
    <row r="24" spans="2:8">
      <c r="B24" s="16" t="s">
        <v>2332</v>
      </c>
      <c r="C24" s="164" t="s">
        <v>129</v>
      </c>
      <c r="D24" s="16" t="s">
        <v>146</v>
      </c>
      <c r="E24" s="16" t="s">
        <v>220</v>
      </c>
      <c r="F24" s="18">
        <v>509918</v>
      </c>
      <c r="G24" s="18">
        <v>11544.03</v>
      </c>
      <c r="H24" s="18">
        <v>3.48</v>
      </c>
    </row>
    <row r="25" spans="2:8">
      <c r="B25" s="16" t="s">
        <v>2284</v>
      </c>
      <c r="C25" s="164" t="s">
        <v>129</v>
      </c>
      <c r="D25" s="16" t="s">
        <v>151</v>
      </c>
      <c r="E25" s="16" t="s">
        <v>152</v>
      </c>
      <c r="F25" s="18">
        <v>1450000</v>
      </c>
      <c r="G25" s="18">
        <v>10535.7</v>
      </c>
      <c r="H25" s="18">
        <v>3.18</v>
      </c>
    </row>
    <row r="26" spans="2:8">
      <c r="B26" s="16" t="s">
        <v>1017</v>
      </c>
      <c r="C26" s="164" t="s">
        <v>129</v>
      </c>
      <c r="D26" s="16" t="s">
        <v>135</v>
      </c>
      <c r="E26" s="16" t="s">
        <v>137</v>
      </c>
      <c r="F26" s="18">
        <v>321885</v>
      </c>
      <c r="G26" s="18">
        <v>10336.209999999999</v>
      </c>
      <c r="H26" s="18">
        <v>3.12</v>
      </c>
    </row>
    <row r="27" spans="2:8">
      <c r="B27" s="16" t="s">
        <v>2350</v>
      </c>
      <c r="C27" s="164" t="s">
        <v>129</v>
      </c>
      <c r="D27" s="16" t="s">
        <v>149</v>
      </c>
      <c r="E27" s="16" t="s">
        <v>532</v>
      </c>
      <c r="F27" s="18">
        <v>330000</v>
      </c>
      <c r="G27" s="18">
        <v>8604.92</v>
      </c>
      <c r="H27" s="18">
        <v>2.59</v>
      </c>
    </row>
    <row r="28" spans="2:8">
      <c r="B28" s="16" t="s">
        <v>2330</v>
      </c>
      <c r="C28" s="164" t="s">
        <v>129</v>
      </c>
      <c r="D28" s="16" t="s">
        <v>178</v>
      </c>
      <c r="E28" s="16" t="s">
        <v>215</v>
      </c>
      <c r="F28" s="18">
        <v>243878</v>
      </c>
      <c r="G28" s="18">
        <v>8097.24</v>
      </c>
      <c r="H28" s="18">
        <v>2.44</v>
      </c>
    </row>
    <row r="29" spans="2:8">
      <c r="B29" s="16" t="s">
        <v>2059</v>
      </c>
      <c r="C29" s="164" t="s">
        <v>129</v>
      </c>
      <c r="D29" s="16" t="s">
        <v>149</v>
      </c>
      <c r="E29" s="16" t="s">
        <v>490</v>
      </c>
      <c r="F29" s="18">
        <v>630000</v>
      </c>
      <c r="G29" s="18">
        <v>7513.38</v>
      </c>
      <c r="H29" s="18">
        <v>2.27</v>
      </c>
    </row>
    <row r="30" spans="2:8">
      <c r="B30" s="16" t="s">
        <v>1013</v>
      </c>
      <c r="C30" s="164" t="s">
        <v>129</v>
      </c>
      <c r="D30" s="16" t="s">
        <v>135</v>
      </c>
      <c r="E30" s="16" t="s">
        <v>136</v>
      </c>
      <c r="F30" s="18">
        <v>500000</v>
      </c>
      <c r="G30" s="18">
        <v>7464.75</v>
      </c>
      <c r="H30" s="18">
        <v>2.25</v>
      </c>
    </row>
    <row r="31" spans="2:8">
      <c r="B31" s="16" t="s">
        <v>1010</v>
      </c>
      <c r="C31" s="164" t="s">
        <v>129</v>
      </c>
      <c r="D31" s="16" t="s">
        <v>139</v>
      </c>
      <c r="E31" s="16" t="s">
        <v>140</v>
      </c>
      <c r="F31" s="18">
        <v>2303000</v>
      </c>
      <c r="G31" s="18">
        <v>7381.12</v>
      </c>
      <c r="H31" s="18">
        <v>2.23</v>
      </c>
    </row>
    <row r="32" spans="2:8">
      <c r="B32" s="16" t="s">
        <v>2351</v>
      </c>
      <c r="C32" s="164" t="s">
        <v>129</v>
      </c>
      <c r="D32" s="16" t="s">
        <v>225</v>
      </c>
      <c r="E32" s="16" t="s">
        <v>537</v>
      </c>
      <c r="F32" s="18">
        <v>2500000</v>
      </c>
      <c r="G32" s="18">
        <v>7357.5</v>
      </c>
      <c r="H32" s="18">
        <v>2.2200000000000002</v>
      </c>
    </row>
    <row r="33" spans="2:8">
      <c r="B33" s="16" t="s">
        <v>2118</v>
      </c>
      <c r="C33" s="164" t="s">
        <v>129</v>
      </c>
      <c r="D33" s="16" t="s">
        <v>240</v>
      </c>
      <c r="E33" s="16" t="s">
        <v>373</v>
      </c>
      <c r="F33" s="18">
        <v>210000</v>
      </c>
      <c r="G33" s="18">
        <v>7216.02</v>
      </c>
      <c r="H33" s="18">
        <v>2.1800000000000002</v>
      </c>
    </row>
    <row r="34" spans="2:8">
      <c r="B34" s="16" t="s">
        <v>2331</v>
      </c>
      <c r="C34" s="164" t="s">
        <v>129</v>
      </c>
      <c r="D34" s="16" t="s">
        <v>218</v>
      </c>
      <c r="E34" s="16" t="s">
        <v>219</v>
      </c>
      <c r="F34" s="18">
        <v>4500000</v>
      </c>
      <c r="G34" s="18">
        <v>6783.75</v>
      </c>
      <c r="H34" s="18">
        <v>2.0499999999999998</v>
      </c>
    </row>
    <row r="35" spans="2:8">
      <c r="B35" s="16" t="s">
        <v>1035</v>
      </c>
      <c r="C35" s="164" t="s">
        <v>129</v>
      </c>
      <c r="D35" s="16" t="s">
        <v>185</v>
      </c>
      <c r="E35" s="16" t="s">
        <v>306</v>
      </c>
      <c r="F35" s="18">
        <v>450000</v>
      </c>
      <c r="G35" s="18">
        <v>5980.95</v>
      </c>
      <c r="H35" s="18">
        <v>1.8</v>
      </c>
    </row>
    <row r="36" spans="2:8">
      <c r="B36" s="16" t="s">
        <v>1019</v>
      </c>
      <c r="C36" s="164" t="s">
        <v>129</v>
      </c>
      <c r="D36" s="16" t="s">
        <v>130</v>
      </c>
      <c r="E36" s="16" t="s">
        <v>138</v>
      </c>
      <c r="F36" s="18">
        <v>290000</v>
      </c>
      <c r="G36" s="18">
        <v>5554.81</v>
      </c>
      <c r="H36" s="18">
        <v>1.67</v>
      </c>
    </row>
    <row r="37" spans="2:8">
      <c r="B37" s="16" t="s">
        <v>2124</v>
      </c>
      <c r="C37" s="164" t="s">
        <v>129</v>
      </c>
      <c r="D37" s="16" t="s">
        <v>248</v>
      </c>
      <c r="E37" s="16" t="s">
        <v>249</v>
      </c>
      <c r="F37" s="18">
        <v>2199501</v>
      </c>
      <c r="G37" s="18">
        <v>5329.39</v>
      </c>
      <c r="H37" s="18">
        <v>1.61</v>
      </c>
    </row>
    <row r="38" spans="2:8">
      <c r="B38" s="16" t="s">
        <v>2122</v>
      </c>
      <c r="C38" s="164" t="s">
        <v>129</v>
      </c>
      <c r="D38" s="16" t="s">
        <v>200</v>
      </c>
      <c r="E38" s="16" t="s">
        <v>281</v>
      </c>
      <c r="F38" s="18">
        <v>375000</v>
      </c>
      <c r="G38" s="18">
        <v>4907.63</v>
      </c>
      <c r="H38" s="18">
        <v>1.48</v>
      </c>
    </row>
    <row r="39" spans="2:8">
      <c r="B39" s="16" t="s">
        <v>1042</v>
      </c>
      <c r="C39" s="164" t="s">
        <v>129</v>
      </c>
      <c r="D39" s="16" t="s">
        <v>173</v>
      </c>
      <c r="E39" s="16" t="s">
        <v>175</v>
      </c>
      <c r="F39" s="18">
        <v>210000</v>
      </c>
      <c r="G39" s="18">
        <v>4829.37</v>
      </c>
      <c r="H39" s="18">
        <v>1.46</v>
      </c>
    </row>
    <row r="40" spans="2:8">
      <c r="B40" s="16" t="s">
        <v>1033</v>
      </c>
      <c r="C40" s="164" t="s">
        <v>129</v>
      </c>
      <c r="D40" s="16" t="s">
        <v>135</v>
      </c>
      <c r="E40" s="16" t="s">
        <v>314</v>
      </c>
      <c r="F40" s="18">
        <v>150000</v>
      </c>
      <c r="G40" s="18">
        <v>4754.78</v>
      </c>
      <c r="H40" s="18">
        <v>1.43</v>
      </c>
    </row>
    <row r="41" spans="2:8">
      <c r="B41" s="16" t="s">
        <v>1015</v>
      </c>
      <c r="C41" s="164" t="s">
        <v>129</v>
      </c>
      <c r="D41" s="16" t="s">
        <v>143</v>
      </c>
      <c r="E41" s="16" t="s">
        <v>144</v>
      </c>
      <c r="F41" s="18">
        <v>190300</v>
      </c>
      <c r="G41" s="18">
        <v>4655.5</v>
      </c>
      <c r="H41" s="18">
        <v>1.4</v>
      </c>
    </row>
    <row r="42" spans="2:8">
      <c r="B42" s="16" t="s">
        <v>2335</v>
      </c>
      <c r="C42" s="164" t="s">
        <v>129</v>
      </c>
      <c r="D42" s="16" t="s">
        <v>160</v>
      </c>
      <c r="E42" s="16" t="s">
        <v>561</v>
      </c>
      <c r="F42" s="18">
        <v>334776</v>
      </c>
      <c r="G42" s="18">
        <v>4586.26</v>
      </c>
      <c r="H42" s="18">
        <v>1.38</v>
      </c>
    </row>
    <row r="43" spans="2:8">
      <c r="B43" s="16" t="s">
        <v>2283</v>
      </c>
      <c r="C43" s="164" t="s">
        <v>129</v>
      </c>
      <c r="D43" s="16" t="s">
        <v>155</v>
      </c>
      <c r="E43" s="16" t="s">
        <v>156</v>
      </c>
      <c r="F43" s="18">
        <v>235832</v>
      </c>
      <c r="G43" s="18">
        <v>4533.87</v>
      </c>
      <c r="H43" s="18">
        <v>1.37</v>
      </c>
    </row>
    <row r="44" spans="2:8">
      <c r="B44" s="16" t="s">
        <v>2352</v>
      </c>
      <c r="C44" s="164" t="s">
        <v>129</v>
      </c>
      <c r="D44" s="16" t="s">
        <v>149</v>
      </c>
      <c r="E44" s="16" t="s">
        <v>222</v>
      </c>
      <c r="F44" s="18">
        <v>101000</v>
      </c>
      <c r="G44" s="18">
        <v>4452.28</v>
      </c>
      <c r="H44" s="18">
        <v>1.34</v>
      </c>
    </row>
    <row r="45" spans="2:8">
      <c r="B45" s="16" t="s">
        <v>2323</v>
      </c>
      <c r="C45" s="164" t="s">
        <v>129</v>
      </c>
      <c r="D45" s="16" t="s">
        <v>153</v>
      </c>
      <c r="E45" s="16" t="s">
        <v>154</v>
      </c>
      <c r="F45" s="18">
        <v>180000</v>
      </c>
      <c r="G45" s="18">
        <v>4349.43</v>
      </c>
      <c r="H45" s="18">
        <v>1.31</v>
      </c>
    </row>
    <row r="46" spans="2:8">
      <c r="B46" s="16" t="s">
        <v>2131</v>
      </c>
      <c r="C46" s="164" t="s">
        <v>129</v>
      </c>
      <c r="D46" s="16" t="s">
        <v>160</v>
      </c>
      <c r="E46" s="16" t="s">
        <v>575</v>
      </c>
      <c r="F46" s="18">
        <v>650000</v>
      </c>
      <c r="G46" s="18">
        <v>4349.1499999999996</v>
      </c>
      <c r="H46" s="18">
        <v>1.31</v>
      </c>
    </row>
    <row r="47" spans="2:8">
      <c r="B47" s="16" t="s">
        <v>2102</v>
      </c>
      <c r="C47" s="164" t="s">
        <v>129</v>
      </c>
      <c r="D47" s="16" t="s">
        <v>173</v>
      </c>
      <c r="E47" s="16" t="s">
        <v>174</v>
      </c>
      <c r="F47" s="18">
        <v>56000</v>
      </c>
      <c r="G47" s="18">
        <v>3739.6</v>
      </c>
      <c r="H47" s="18">
        <v>1.1299999999999999</v>
      </c>
    </row>
    <row r="48" spans="2:8">
      <c r="B48" s="16" t="s">
        <v>2296</v>
      </c>
      <c r="C48" s="164" t="s">
        <v>129</v>
      </c>
      <c r="D48" s="16" t="s">
        <v>141</v>
      </c>
      <c r="E48" s="16" t="s">
        <v>230</v>
      </c>
      <c r="F48" s="18">
        <v>181800</v>
      </c>
      <c r="G48" s="18">
        <v>3528.1</v>
      </c>
      <c r="H48" s="18">
        <v>1.06</v>
      </c>
    </row>
    <row r="49" spans="2:8">
      <c r="B49" s="16" t="s">
        <v>2353</v>
      </c>
      <c r="C49" s="164" t="s">
        <v>129</v>
      </c>
      <c r="D49" s="16" t="s">
        <v>237</v>
      </c>
      <c r="E49" s="16" t="s">
        <v>238</v>
      </c>
      <c r="F49" s="18">
        <v>1809944</v>
      </c>
      <c r="G49" s="18">
        <v>3331.2</v>
      </c>
      <c r="H49" s="18">
        <v>1</v>
      </c>
    </row>
    <row r="50" spans="2:8">
      <c r="B50" s="16" t="s">
        <v>2333</v>
      </c>
      <c r="C50" s="164" t="s">
        <v>129</v>
      </c>
      <c r="D50" s="16" t="s">
        <v>218</v>
      </c>
      <c r="E50" s="16" t="s">
        <v>229</v>
      </c>
      <c r="F50" s="18">
        <v>550000</v>
      </c>
      <c r="G50" s="18">
        <v>3146.55</v>
      </c>
      <c r="H50" s="18">
        <v>0.95</v>
      </c>
    </row>
    <row r="51" spans="2:8">
      <c r="B51" s="16" t="s">
        <v>2108</v>
      </c>
      <c r="C51" s="164" t="s">
        <v>129</v>
      </c>
      <c r="D51" s="16" t="s">
        <v>530</v>
      </c>
      <c r="E51" s="16" t="s">
        <v>531</v>
      </c>
      <c r="F51" s="18">
        <v>2000000</v>
      </c>
      <c r="G51" s="18">
        <v>3080</v>
      </c>
      <c r="H51" s="18">
        <v>0.93</v>
      </c>
    </row>
    <row r="52" spans="2:8">
      <c r="B52" s="16" t="s">
        <v>2285</v>
      </c>
      <c r="C52" s="164" t="s">
        <v>129</v>
      </c>
      <c r="D52" s="16" t="s">
        <v>139</v>
      </c>
      <c r="E52" s="16" t="s">
        <v>148</v>
      </c>
      <c r="F52" s="18">
        <v>115000</v>
      </c>
      <c r="G52" s="18">
        <v>3058.83</v>
      </c>
      <c r="H52" s="18">
        <v>0.92</v>
      </c>
    </row>
    <row r="53" spans="2:8">
      <c r="B53" s="16" t="s">
        <v>2354</v>
      </c>
      <c r="C53" s="164" t="s">
        <v>129</v>
      </c>
      <c r="D53" s="16" t="s">
        <v>225</v>
      </c>
      <c r="E53" s="16" t="s">
        <v>576</v>
      </c>
      <c r="F53" s="18">
        <v>502392</v>
      </c>
      <c r="G53" s="18">
        <v>3017.12</v>
      </c>
      <c r="H53" s="18">
        <v>0.91</v>
      </c>
    </row>
    <row r="54" spans="2:8">
      <c r="B54" s="16" t="s">
        <v>2338</v>
      </c>
      <c r="C54" s="164" t="s">
        <v>129</v>
      </c>
      <c r="D54" s="16" t="s">
        <v>160</v>
      </c>
      <c r="E54" s="16" t="s">
        <v>577</v>
      </c>
      <c r="F54" s="18">
        <v>376000</v>
      </c>
      <c r="G54" s="18">
        <v>2314.84</v>
      </c>
      <c r="H54" s="18">
        <v>0.7</v>
      </c>
    </row>
    <row r="55" spans="2:8">
      <c r="B55" s="16" t="s">
        <v>2129</v>
      </c>
      <c r="C55" s="164" t="s">
        <v>129</v>
      </c>
      <c r="D55" s="16" t="s">
        <v>160</v>
      </c>
      <c r="E55" s="16" t="s">
        <v>188</v>
      </c>
      <c r="F55" s="18">
        <v>27375</v>
      </c>
      <c r="G55" s="18">
        <v>992.85</v>
      </c>
      <c r="H55" s="18">
        <v>0.3</v>
      </c>
    </row>
    <row r="56" spans="2:8">
      <c r="B56" s="16" t="s">
        <v>2348</v>
      </c>
      <c r="C56" s="164" t="s">
        <v>129</v>
      </c>
      <c r="D56" s="16" t="s">
        <v>165</v>
      </c>
      <c r="E56" s="16" t="s">
        <v>540</v>
      </c>
      <c r="F56" s="18">
        <v>50000</v>
      </c>
      <c r="G56" s="18">
        <v>820.83</v>
      </c>
      <c r="H56" s="18">
        <v>0.25</v>
      </c>
    </row>
    <row r="57" spans="2:8">
      <c r="B57" s="16" t="s">
        <v>2298</v>
      </c>
      <c r="C57" s="164" t="s">
        <v>129</v>
      </c>
      <c r="D57" s="16" t="s">
        <v>151</v>
      </c>
      <c r="E57" s="16" t="s">
        <v>500</v>
      </c>
      <c r="F57" s="18">
        <v>103571</v>
      </c>
      <c r="G57" s="18">
        <v>358.67</v>
      </c>
      <c r="H57" s="18">
        <v>0.11</v>
      </c>
    </row>
    <row r="58" spans="2:8">
      <c r="B58" s="17" t="s">
        <v>207</v>
      </c>
      <c r="C58" s="233"/>
      <c r="D58" s="17"/>
      <c r="E58" s="17"/>
      <c r="F58" s="162"/>
      <c r="G58" s="162">
        <f>SUM(G13:G57)</f>
        <v>314504.77000000008</v>
      </c>
      <c r="H58" s="162">
        <f>SUM(H13:H57)</f>
        <v>94.840000000000018</v>
      </c>
    </row>
    <row r="59" spans="2:8">
      <c r="B59" s="17" t="s">
        <v>208</v>
      </c>
      <c r="C59" s="233"/>
      <c r="D59" s="17"/>
      <c r="E59" s="17"/>
      <c r="F59" s="162"/>
      <c r="G59" s="162">
        <v>18055.919999999998</v>
      </c>
      <c r="H59" s="162">
        <v>5.44</v>
      </c>
    </row>
    <row r="60" spans="2:8">
      <c r="B60" s="17" t="s">
        <v>112</v>
      </c>
      <c r="C60" s="234"/>
      <c r="D60" s="17"/>
      <c r="E60" s="17"/>
      <c r="F60" s="162"/>
      <c r="G60" s="162">
        <v>332560.69</v>
      </c>
      <c r="H60" s="162">
        <v>100.27</v>
      </c>
    </row>
    <row r="61" spans="2:8">
      <c r="B61" s="17" t="s">
        <v>209</v>
      </c>
      <c r="C61" s="234"/>
      <c r="D61" s="17"/>
      <c r="E61" s="17"/>
      <c r="F61" s="162"/>
      <c r="G61" s="162">
        <v>-924.86842589000298</v>
      </c>
      <c r="H61" s="162">
        <v>-0.26999999999999602</v>
      </c>
    </row>
    <row r="62" spans="2:8">
      <c r="B62" s="17" t="s">
        <v>114</v>
      </c>
      <c r="C62" s="234"/>
      <c r="D62" s="17"/>
      <c r="E62" s="17"/>
      <c r="F62" s="162"/>
      <c r="G62" s="162">
        <v>331635.82157411001</v>
      </c>
      <c r="H62" s="162">
        <v>100</v>
      </c>
    </row>
    <row r="63" spans="2:8">
      <c r="B63" s="16" t="s">
        <v>115</v>
      </c>
    </row>
    <row r="64" spans="2:8">
      <c r="B64" s="16" t="s">
        <v>116</v>
      </c>
    </row>
    <row r="65" spans="2:3">
      <c r="B65" s="16" t="s">
        <v>117</v>
      </c>
      <c r="C65" s="235">
        <v>44804</v>
      </c>
    </row>
    <row r="66" spans="2:3" ht="25.5">
      <c r="B66" s="236" t="s">
        <v>118</v>
      </c>
      <c r="C66" s="168" t="s">
        <v>119</v>
      </c>
    </row>
    <row r="67" spans="2:3">
      <c r="B67" s="17"/>
    </row>
    <row r="68" spans="2:3">
      <c r="B68" s="17" t="s">
        <v>120</v>
      </c>
    </row>
    <row r="69" spans="2:3">
      <c r="B69" s="17" t="s">
        <v>210</v>
      </c>
    </row>
    <row r="70" spans="2:3">
      <c r="B70" s="17" t="s">
        <v>121</v>
      </c>
    </row>
    <row r="71" spans="2:3">
      <c r="B71" s="17" t="s">
        <v>578</v>
      </c>
      <c r="C71" s="234"/>
    </row>
    <row r="72" spans="2:3">
      <c r="B72" s="17" t="s">
        <v>579</v>
      </c>
      <c r="C72" s="234"/>
    </row>
    <row r="73" spans="2:3">
      <c r="B73" s="17" t="s">
        <v>580</v>
      </c>
      <c r="C73" s="234"/>
    </row>
    <row r="74" spans="2:3">
      <c r="B74" s="17" t="s">
        <v>581</v>
      </c>
      <c r="C74" s="234"/>
    </row>
    <row r="75" spans="2:3">
      <c r="B75" s="17" t="s">
        <v>582</v>
      </c>
      <c r="C75" s="234"/>
    </row>
    <row r="76" spans="2:3">
      <c r="B76" s="17" t="s">
        <v>583</v>
      </c>
      <c r="C76" s="234"/>
    </row>
    <row r="77" spans="2:3">
      <c r="B77" s="17" t="s">
        <v>584</v>
      </c>
      <c r="C77" s="234"/>
    </row>
    <row r="78" spans="2:3">
      <c r="B78" s="17" t="s">
        <v>585</v>
      </c>
      <c r="C78" s="234"/>
    </row>
    <row r="79" spans="2:3">
      <c r="B79" s="284" t="s">
        <v>2933</v>
      </c>
      <c r="C79" s="234"/>
    </row>
    <row r="80" spans="2:3">
      <c r="B80" s="284" t="s">
        <v>122</v>
      </c>
    </row>
    <row r="81" spans="2:2">
      <c r="B81" s="284" t="s">
        <v>123</v>
      </c>
    </row>
  </sheetData>
  <mergeCells count="3">
    <mergeCell ref="B1:E1"/>
    <mergeCell ref="C3:C7"/>
    <mergeCell ref="D3:D7"/>
  </mergeCells>
  <hyperlinks>
    <hyperlink ref="A1" location="Index!A1" display="Index" xr:uid="{1CAD5E39-02DD-4385-889A-11E1F7E712BD}"/>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36C86-C1E5-4BA4-87E4-EB9F46C9CD07}">
  <dimension ref="A1:I146"/>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285156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43" style="16" bestFit="1" customWidth="1"/>
    <col min="261" max="261" width="14.28515625"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43" style="16" bestFit="1" customWidth="1"/>
    <col min="517" max="517" width="14.28515625"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43" style="16" bestFit="1" customWidth="1"/>
    <col min="773" max="773" width="14.28515625"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43" style="16" bestFit="1" customWidth="1"/>
    <col min="1029" max="1029" width="14.28515625"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43" style="16" bestFit="1" customWidth="1"/>
    <col min="1285" max="1285" width="14.28515625"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43" style="16" bestFit="1" customWidth="1"/>
    <col min="1541" max="1541" width="14.28515625"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43" style="16" bestFit="1" customWidth="1"/>
    <col min="1797" max="1797" width="14.28515625"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43" style="16" bestFit="1" customWidth="1"/>
    <col min="2053" max="2053" width="14.28515625"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43" style="16" bestFit="1" customWidth="1"/>
    <col min="2309" max="2309" width="14.28515625"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43" style="16" bestFit="1" customWidth="1"/>
    <col min="2565" max="2565" width="14.28515625"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43" style="16" bestFit="1" customWidth="1"/>
    <col min="2821" max="2821" width="14.28515625"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43" style="16" bestFit="1" customWidth="1"/>
    <col min="3077" max="3077" width="14.28515625"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43" style="16" bestFit="1" customWidth="1"/>
    <col min="3333" max="3333" width="14.28515625"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43" style="16" bestFit="1" customWidth="1"/>
    <col min="3589" max="3589" width="14.28515625"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43" style="16" bestFit="1" customWidth="1"/>
    <col min="3845" max="3845" width="14.28515625"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43" style="16" bestFit="1" customWidth="1"/>
    <col min="4101" max="4101" width="14.28515625"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43" style="16" bestFit="1" customWidth="1"/>
    <col min="4357" max="4357" width="14.28515625"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43" style="16" bestFit="1" customWidth="1"/>
    <col min="4613" max="4613" width="14.28515625"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43" style="16" bestFit="1" customWidth="1"/>
    <col min="4869" max="4869" width="14.28515625"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43" style="16" bestFit="1" customWidth="1"/>
    <col min="5125" max="5125" width="14.28515625"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43" style="16" bestFit="1" customWidth="1"/>
    <col min="5381" max="5381" width="14.28515625"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43" style="16" bestFit="1" customWidth="1"/>
    <col min="5637" max="5637" width="14.28515625"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43" style="16" bestFit="1" customWidth="1"/>
    <col min="5893" max="5893" width="14.28515625"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43" style="16" bestFit="1" customWidth="1"/>
    <col min="6149" max="6149" width="14.28515625"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43" style="16" bestFit="1" customWidth="1"/>
    <col min="6405" max="6405" width="14.28515625"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43" style="16" bestFit="1" customWidth="1"/>
    <col min="6661" max="6661" width="14.28515625"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43" style="16" bestFit="1" customWidth="1"/>
    <col min="6917" max="6917" width="14.28515625"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43" style="16" bestFit="1" customWidth="1"/>
    <col min="7173" max="7173" width="14.28515625"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43" style="16" bestFit="1" customWidth="1"/>
    <col min="7429" max="7429" width="14.28515625"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43" style="16" bestFit="1" customWidth="1"/>
    <col min="7685" max="7685" width="14.28515625"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43" style="16" bestFit="1" customWidth="1"/>
    <col min="7941" max="7941" width="14.28515625"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43" style="16" bestFit="1" customWidth="1"/>
    <col min="8197" max="8197" width="14.28515625"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43" style="16" bestFit="1" customWidth="1"/>
    <col min="8453" max="8453" width="14.28515625"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43" style="16" bestFit="1" customWidth="1"/>
    <col min="8709" max="8709" width="14.28515625"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43" style="16" bestFit="1" customWidth="1"/>
    <col min="8965" max="8965" width="14.28515625"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43" style="16" bestFit="1" customWidth="1"/>
    <col min="9221" max="9221" width="14.28515625"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43" style="16" bestFit="1" customWidth="1"/>
    <col min="9477" max="9477" width="14.28515625"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43" style="16" bestFit="1" customWidth="1"/>
    <col min="9733" max="9733" width="14.28515625"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43" style="16" bestFit="1" customWidth="1"/>
    <col min="9989" max="9989" width="14.28515625"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43" style="16" bestFit="1" customWidth="1"/>
    <col min="10245" max="10245" width="14.28515625"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43" style="16" bestFit="1" customWidth="1"/>
    <col min="10501" max="10501" width="14.28515625"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43" style="16" bestFit="1" customWidth="1"/>
    <col min="10757" max="10757" width="14.28515625"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43" style="16" bestFit="1" customWidth="1"/>
    <col min="11013" max="11013" width="14.28515625"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43" style="16" bestFit="1" customWidth="1"/>
    <col min="11269" max="11269" width="14.28515625"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43" style="16" bestFit="1" customWidth="1"/>
    <col min="11525" max="11525" width="14.28515625"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43" style="16" bestFit="1" customWidth="1"/>
    <col min="11781" max="11781" width="14.28515625"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43" style="16" bestFit="1" customWidth="1"/>
    <col min="12037" max="12037" width="14.28515625"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43" style="16" bestFit="1" customWidth="1"/>
    <col min="12293" max="12293" width="14.28515625"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43" style="16" bestFit="1" customWidth="1"/>
    <col min="12549" max="12549" width="14.28515625"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43" style="16" bestFit="1" customWidth="1"/>
    <col min="12805" max="12805" width="14.28515625"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43" style="16" bestFit="1" customWidth="1"/>
    <col min="13061" max="13061" width="14.28515625"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43" style="16" bestFit="1" customWidth="1"/>
    <col min="13317" max="13317" width="14.28515625"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43" style="16" bestFit="1" customWidth="1"/>
    <col min="13573" max="13573" width="14.28515625"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43" style="16" bestFit="1" customWidth="1"/>
    <col min="13829" max="13829" width="14.28515625"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43" style="16" bestFit="1" customWidth="1"/>
    <col min="14085" max="14085" width="14.28515625"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43" style="16" bestFit="1" customWidth="1"/>
    <col min="14341" max="14341" width="14.28515625"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43" style="16" bestFit="1" customWidth="1"/>
    <col min="14597" max="14597" width="14.28515625"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43" style="16" bestFit="1" customWidth="1"/>
    <col min="14853" max="14853" width="14.28515625"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43" style="16" bestFit="1" customWidth="1"/>
    <col min="15109" max="15109" width="14.28515625"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43" style="16" bestFit="1" customWidth="1"/>
    <col min="15365" max="15365" width="14.28515625"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43" style="16" bestFit="1" customWidth="1"/>
    <col min="15621" max="15621" width="14.28515625"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43" style="16" bestFit="1" customWidth="1"/>
    <col min="15877" max="15877" width="14.28515625"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43" style="16" bestFit="1" customWidth="1"/>
    <col min="16133" max="16133" width="14.28515625"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71</v>
      </c>
      <c r="C1" s="396"/>
      <c r="D1" s="396"/>
      <c r="E1" s="396"/>
      <c r="F1" s="4"/>
      <c r="G1" s="4"/>
      <c r="H1" s="4"/>
    </row>
    <row r="2" spans="1:9" s="1" customFormat="1" ht="13.5" thickBot="1">
      <c r="C2" s="5"/>
      <c r="F2" s="4"/>
      <c r="G2" s="4"/>
      <c r="H2" s="4"/>
    </row>
    <row r="3" spans="1:9" s="13" customFormat="1" ht="15">
      <c r="B3" s="80" t="s">
        <v>3052</v>
      </c>
      <c r="C3" s="409"/>
      <c r="D3" s="400"/>
      <c r="F3" s="14"/>
      <c r="G3" s="14"/>
      <c r="H3" s="14"/>
    </row>
    <row r="4" spans="1:9" s="13" customFormat="1" ht="15">
      <c r="B4" s="83" t="s">
        <v>3053</v>
      </c>
      <c r="C4" s="410"/>
      <c r="D4" s="401"/>
      <c r="F4" s="14"/>
      <c r="G4" s="14"/>
      <c r="H4" s="14"/>
    </row>
    <row r="5" spans="1:9" s="13" customFormat="1" ht="15">
      <c r="B5" s="151" t="s">
        <v>1003</v>
      </c>
      <c r="C5" s="410"/>
      <c r="D5" s="401"/>
      <c r="F5" s="14"/>
      <c r="G5" s="14"/>
      <c r="H5" s="14"/>
    </row>
    <row r="6" spans="1:9" s="13" customFormat="1" ht="15">
      <c r="B6" s="151" t="s">
        <v>3054</v>
      </c>
      <c r="C6" s="410"/>
      <c r="D6" s="401"/>
      <c r="F6" s="14"/>
      <c r="G6" s="14"/>
      <c r="H6" s="14"/>
    </row>
    <row r="7" spans="1:9" s="13" customFormat="1" ht="30.75" thickBot="1">
      <c r="B7" s="152" t="s">
        <v>3055</v>
      </c>
      <c r="C7" s="411"/>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2323</v>
      </c>
      <c r="C16" s="164" t="s">
        <v>129</v>
      </c>
      <c r="D16" s="16" t="s">
        <v>153</v>
      </c>
      <c r="E16" s="16" t="s">
        <v>154</v>
      </c>
      <c r="F16" s="18">
        <v>229690</v>
      </c>
      <c r="G16" s="18">
        <v>5550.11</v>
      </c>
      <c r="H16" s="18">
        <v>3.23</v>
      </c>
    </row>
    <row r="17" spans="2:8">
      <c r="B17" s="16" t="s">
        <v>2059</v>
      </c>
      <c r="C17" s="164" t="s">
        <v>129</v>
      </c>
      <c r="D17" s="16" t="s">
        <v>149</v>
      </c>
      <c r="E17" s="16" t="s">
        <v>490</v>
      </c>
      <c r="F17" s="18">
        <v>450275</v>
      </c>
      <c r="G17" s="18">
        <v>5369.98</v>
      </c>
      <c r="H17" s="18">
        <v>3.12</v>
      </c>
    </row>
    <row r="18" spans="2:8">
      <c r="B18" s="16" t="s">
        <v>2118</v>
      </c>
      <c r="C18" s="164" t="s">
        <v>129</v>
      </c>
      <c r="D18" s="16" t="s">
        <v>240</v>
      </c>
      <c r="E18" s="16" t="s">
        <v>373</v>
      </c>
      <c r="F18" s="18">
        <v>145000</v>
      </c>
      <c r="G18" s="18">
        <v>4982.49</v>
      </c>
      <c r="H18" s="18">
        <v>2.9</v>
      </c>
    </row>
    <row r="19" spans="2:8">
      <c r="B19" s="16" t="s">
        <v>2111</v>
      </c>
      <c r="C19" s="164" t="s">
        <v>129</v>
      </c>
      <c r="D19" s="16" t="s">
        <v>178</v>
      </c>
      <c r="E19" s="16" t="s">
        <v>375</v>
      </c>
      <c r="F19" s="18">
        <v>100000</v>
      </c>
      <c r="G19" s="18">
        <v>4274.45</v>
      </c>
      <c r="H19" s="18">
        <v>2.48</v>
      </c>
    </row>
    <row r="20" spans="2:8">
      <c r="B20" s="16" t="s">
        <v>525</v>
      </c>
      <c r="C20" s="164" t="s">
        <v>129</v>
      </c>
      <c r="D20" s="16" t="s">
        <v>143</v>
      </c>
      <c r="E20" s="16" t="s">
        <v>526</v>
      </c>
      <c r="F20" s="18">
        <v>123901</v>
      </c>
      <c r="G20" s="18">
        <v>4068.17</v>
      </c>
      <c r="H20" s="18">
        <v>2.36</v>
      </c>
    </row>
    <row r="21" spans="2:8">
      <c r="B21" s="16" t="s">
        <v>1027</v>
      </c>
      <c r="C21" s="164" t="s">
        <v>129</v>
      </c>
      <c r="D21" s="16" t="s">
        <v>200</v>
      </c>
      <c r="E21" s="16" t="s">
        <v>201</v>
      </c>
      <c r="F21" s="18">
        <v>117857</v>
      </c>
      <c r="G21" s="18">
        <v>3958.52</v>
      </c>
      <c r="H21" s="18">
        <v>2.2999999999999998</v>
      </c>
    </row>
    <row r="22" spans="2:8">
      <c r="B22" s="16" t="s">
        <v>2060</v>
      </c>
      <c r="C22" s="164" t="s">
        <v>129</v>
      </c>
      <c r="D22" s="16" t="s">
        <v>130</v>
      </c>
      <c r="E22" s="16" t="s">
        <v>409</v>
      </c>
      <c r="F22" s="18">
        <v>3300000</v>
      </c>
      <c r="G22" s="18">
        <v>3861</v>
      </c>
      <c r="H22" s="18">
        <v>2.2400000000000002</v>
      </c>
    </row>
    <row r="23" spans="2:8">
      <c r="B23" s="16" t="s">
        <v>2325</v>
      </c>
      <c r="C23" s="164" t="s">
        <v>129</v>
      </c>
      <c r="D23" s="16" t="s">
        <v>149</v>
      </c>
      <c r="E23" s="16" t="s">
        <v>493</v>
      </c>
      <c r="F23" s="18">
        <v>520000</v>
      </c>
      <c r="G23" s="18">
        <v>3852.42</v>
      </c>
      <c r="H23" s="18">
        <v>2.2400000000000002</v>
      </c>
    </row>
    <row r="24" spans="2:8">
      <c r="B24" s="16" t="s">
        <v>2355</v>
      </c>
      <c r="C24" s="164" t="s">
        <v>129</v>
      </c>
      <c r="D24" s="16" t="s">
        <v>485</v>
      </c>
      <c r="E24" s="16" t="s">
        <v>527</v>
      </c>
      <c r="F24" s="18">
        <v>271636</v>
      </c>
      <c r="G24" s="18">
        <v>3820.56</v>
      </c>
      <c r="H24" s="18">
        <v>2.2200000000000002</v>
      </c>
    </row>
    <row r="25" spans="2:8">
      <c r="B25" s="16" t="s">
        <v>1014</v>
      </c>
      <c r="C25" s="164" t="s">
        <v>129</v>
      </c>
      <c r="D25" s="16" t="s">
        <v>237</v>
      </c>
      <c r="E25" s="16" t="s">
        <v>298</v>
      </c>
      <c r="F25" s="18">
        <v>600000</v>
      </c>
      <c r="G25" s="18">
        <v>3697.8</v>
      </c>
      <c r="H25" s="18">
        <v>2.15</v>
      </c>
    </row>
    <row r="26" spans="2:8">
      <c r="B26" s="16" t="s">
        <v>1042</v>
      </c>
      <c r="C26" s="164" t="s">
        <v>129</v>
      </c>
      <c r="D26" s="16" t="s">
        <v>173</v>
      </c>
      <c r="E26" s="16" t="s">
        <v>175</v>
      </c>
      <c r="F26" s="18">
        <v>160000</v>
      </c>
      <c r="G26" s="18">
        <v>3679.52</v>
      </c>
      <c r="H26" s="18">
        <v>2.14</v>
      </c>
    </row>
    <row r="27" spans="2:8">
      <c r="B27" s="16" t="s">
        <v>1048</v>
      </c>
      <c r="C27" s="164" t="s">
        <v>129</v>
      </c>
      <c r="D27" s="16" t="s">
        <v>141</v>
      </c>
      <c r="E27" s="16" t="s">
        <v>318</v>
      </c>
      <c r="F27" s="18">
        <v>359000</v>
      </c>
      <c r="G27" s="18">
        <v>3594.31</v>
      </c>
      <c r="H27" s="18">
        <v>2.09</v>
      </c>
    </row>
    <row r="28" spans="2:8">
      <c r="B28" s="16" t="s">
        <v>2356</v>
      </c>
      <c r="C28" s="164" t="s">
        <v>129</v>
      </c>
      <c r="D28" s="16" t="s">
        <v>146</v>
      </c>
      <c r="E28" s="16" t="s">
        <v>528</v>
      </c>
      <c r="F28" s="18">
        <v>620004</v>
      </c>
      <c r="G28" s="18">
        <v>3583.93</v>
      </c>
      <c r="H28" s="18">
        <v>2.08</v>
      </c>
    </row>
    <row r="29" spans="2:8">
      <c r="B29" s="16" t="s">
        <v>2357</v>
      </c>
      <c r="C29" s="164" t="s">
        <v>129</v>
      </c>
      <c r="D29" s="16" t="s">
        <v>234</v>
      </c>
      <c r="E29" s="16" t="s">
        <v>411</v>
      </c>
      <c r="F29" s="18">
        <v>7000</v>
      </c>
      <c r="G29" s="18">
        <v>3573.02</v>
      </c>
      <c r="H29" s="18">
        <v>2.08</v>
      </c>
    </row>
    <row r="30" spans="2:8">
      <c r="B30" s="16" t="s">
        <v>2358</v>
      </c>
      <c r="C30" s="164" t="s">
        <v>129</v>
      </c>
      <c r="D30" s="16" t="s">
        <v>160</v>
      </c>
      <c r="E30" s="16" t="s">
        <v>189</v>
      </c>
      <c r="F30" s="18">
        <v>120000</v>
      </c>
      <c r="G30" s="18">
        <v>3569.58</v>
      </c>
      <c r="H30" s="18">
        <v>2.0699999999999998</v>
      </c>
    </row>
    <row r="31" spans="2:8">
      <c r="B31" s="16" t="s">
        <v>2136</v>
      </c>
      <c r="C31" s="164" t="s">
        <v>129</v>
      </c>
      <c r="D31" s="16" t="s">
        <v>185</v>
      </c>
      <c r="E31" s="16" t="s">
        <v>529</v>
      </c>
      <c r="F31" s="18">
        <v>429137</v>
      </c>
      <c r="G31" s="18">
        <v>3537.38</v>
      </c>
      <c r="H31" s="18">
        <v>2.06</v>
      </c>
    </row>
    <row r="32" spans="2:8">
      <c r="B32" s="16" t="s">
        <v>2125</v>
      </c>
      <c r="C32" s="164" t="s">
        <v>129</v>
      </c>
      <c r="D32" s="16" t="s">
        <v>135</v>
      </c>
      <c r="E32" s="16" t="s">
        <v>192</v>
      </c>
      <c r="F32" s="18">
        <v>97660</v>
      </c>
      <c r="G32" s="18">
        <v>3435.63</v>
      </c>
      <c r="H32" s="18">
        <v>2</v>
      </c>
    </row>
    <row r="33" spans="2:8">
      <c r="B33" s="16" t="s">
        <v>2108</v>
      </c>
      <c r="C33" s="164" t="s">
        <v>129</v>
      </c>
      <c r="D33" s="16" t="s">
        <v>530</v>
      </c>
      <c r="E33" s="16" t="s">
        <v>531</v>
      </c>
      <c r="F33" s="18">
        <v>2200000</v>
      </c>
      <c r="G33" s="18">
        <v>3388</v>
      </c>
      <c r="H33" s="18">
        <v>1.97</v>
      </c>
    </row>
    <row r="34" spans="2:8">
      <c r="B34" s="16" t="s">
        <v>2350</v>
      </c>
      <c r="C34" s="164" t="s">
        <v>129</v>
      </c>
      <c r="D34" s="16" t="s">
        <v>149</v>
      </c>
      <c r="E34" s="16" t="s">
        <v>532</v>
      </c>
      <c r="F34" s="18">
        <v>128000</v>
      </c>
      <c r="G34" s="18">
        <v>3337.66</v>
      </c>
      <c r="H34" s="18">
        <v>1.94</v>
      </c>
    </row>
    <row r="35" spans="2:8">
      <c r="B35" s="16" t="s">
        <v>2322</v>
      </c>
      <c r="C35" s="164" t="s">
        <v>129</v>
      </c>
      <c r="D35" s="16" t="s">
        <v>485</v>
      </c>
      <c r="E35" s="16" t="s">
        <v>487</v>
      </c>
      <c r="F35" s="18">
        <v>645854</v>
      </c>
      <c r="G35" s="18">
        <v>3308.39</v>
      </c>
      <c r="H35" s="18">
        <v>1.92</v>
      </c>
    </row>
    <row r="36" spans="2:8">
      <c r="B36" s="16" t="s">
        <v>1046</v>
      </c>
      <c r="C36" s="164" t="s">
        <v>129</v>
      </c>
      <c r="D36" s="16" t="s">
        <v>149</v>
      </c>
      <c r="E36" s="16" t="s">
        <v>317</v>
      </c>
      <c r="F36" s="18">
        <v>156098</v>
      </c>
      <c r="G36" s="18">
        <v>3068.26</v>
      </c>
      <c r="H36" s="18">
        <v>1.78</v>
      </c>
    </row>
    <row r="37" spans="2:8">
      <c r="B37" s="16" t="s">
        <v>2040</v>
      </c>
      <c r="C37" s="164" t="s">
        <v>129</v>
      </c>
      <c r="D37" s="16" t="s">
        <v>267</v>
      </c>
      <c r="E37" s="16" t="s">
        <v>372</v>
      </c>
      <c r="F37" s="18">
        <v>1280000</v>
      </c>
      <c r="G37" s="18">
        <v>3032.96</v>
      </c>
      <c r="H37" s="18">
        <v>1.76</v>
      </c>
    </row>
    <row r="38" spans="2:8">
      <c r="B38" s="16" t="s">
        <v>2359</v>
      </c>
      <c r="C38" s="164" t="s">
        <v>129</v>
      </c>
      <c r="D38" s="16" t="s">
        <v>149</v>
      </c>
      <c r="E38" s="16" t="s">
        <v>533</v>
      </c>
      <c r="F38" s="18">
        <v>60930</v>
      </c>
      <c r="G38" s="18">
        <v>2957.94</v>
      </c>
      <c r="H38" s="18">
        <v>1.72</v>
      </c>
    </row>
    <row r="39" spans="2:8">
      <c r="B39" s="16" t="s">
        <v>1029</v>
      </c>
      <c r="C39" s="164" t="s">
        <v>129</v>
      </c>
      <c r="D39" s="16" t="s">
        <v>141</v>
      </c>
      <c r="E39" s="16" t="s">
        <v>304</v>
      </c>
      <c r="F39" s="18">
        <v>70000</v>
      </c>
      <c r="G39" s="18">
        <v>2872.59</v>
      </c>
      <c r="H39" s="18">
        <v>1.67</v>
      </c>
    </row>
    <row r="40" spans="2:8">
      <c r="B40" s="16" t="s">
        <v>2075</v>
      </c>
      <c r="C40" s="164" t="s">
        <v>129</v>
      </c>
      <c r="D40" s="16" t="s">
        <v>162</v>
      </c>
      <c r="E40" s="16" t="s">
        <v>534</v>
      </c>
      <c r="F40" s="18">
        <v>200000</v>
      </c>
      <c r="G40" s="18">
        <v>2814.5</v>
      </c>
      <c r="H40" s="18">
        <v>1.64</v>
      </c>
    </row>
    <row r="41" spans="2:8">
      <c r="B41" s="16" t="s">
        <v>1023</v>
      </c>
      <c r="C41" s="164" t="s">
        <v>129</v>
      </c>
      <c r="D41" s="16" t="s">
        <v>183</v>
      </c>
      <c r="E41" s="16" t="s">
        <v>299</v>
      </c>
      <c r="F41" s="18">
        <v>900000</v>
      </c>
      <c r="G41" s="18">
        <v>2758.5</v>
      </c>
      <c r="H41" s="18">
        <v>1.6</v>
      </c>
    </row>
    <row r="42" spans="2:8">
      <c r="B42" s="16" t="s">
        <v>481</v>
      </c>
      <c r="C42" s="164" t="s">
        <v>129</v>
      </c>
      <c r="D42" s="16" t="s">
        <v>130</v>
      </c>
      <c r="E42" s="16" t="s">
        <v>482</v>
      </c>
      <c r="F42" s="18">
        <v>2100000</v>
      </c>
      <c r="G42" s="18">
        <v>2747.85</v>
      </c>
      <c r="H42" s="18">
        <v>1.6</v>
      </c>
    </row>
    <row r="43" spans="2:8">
      <c r="B43" s="16" t="s">
        <v>2297</v>
      </c>
      <c r="C43" s="164" t="s">
        <v>129</v>
      </c>
      <c r="D43" s="16" t="s">
        <v>155</v>
      </c>
      <c r="E43" s="16" t="s">
        <v>535</v>
      </c>
      <c r="F43" s="18">
        <v>1012200</v>
      </c>
      <c r="G43" s="18">
        <v>2639.82</v>
      </c>
      <c r="H43" s="18">
        <v>1.53</v>
      </c>
    </row>
    <row r="44" spans="2:8">
      <c r="B44" s="16" t="s">
        <v>2319</v>
      </c>
      <c r="C44" s="164" t="s">
        <v>129</v>
      </c>
      <c r="D44" s="16" t="s">
        <v>160</v>
      </c>
      <c r="E44" s="16" t="s">
        <v>536</v>
      </c>
      <c r="F44" s="18">
        <v>290000</v>
      </c>
      <c r="G44" s="18">
        <v>2625.08</v>
      </c>
      <c r="H44" s="18">
        <v>1.53</v>
      </c>
    </row>
    <row r="45" spans="2:8">
      <c r="B45" s="16" t="s">
        <v>2351</v>
      </c>
      <c r="C45" s="164" t="s">
        <v>129</v>
      </c>
      <c r="D45" s="16" t="s">
        <v>225</v>
      </c>
      <c r="E45" s="16" t="s">
        <v>537</v>
      </c>
      <c r="F45" s="18">
        <v>891100</v>
      </c>
      <c r="G45" s="18">
        <v>2622.51</v>
      </c>
      <c r="H45" s="18">
        <v>1.52</v>
      </c>
    </row>
    <row r="46" spans="2:8">
      <c r="B46" s="16" t="s">
        <v>2107</v>
      </c>
      <c r="C46" s="164" t="s">
        <v>129</v>
      </c>
      <c r="D46" s="16" t="s">
        <v>143</v>
      </c>
      <c r="E46" s="16" t="s">
        <v>413</v>
      </c>
      <c r="F46" s="18">
        <v>1250000</v>
      </c>
      <c r="G46" s="18">
        <v>2570</v>
      </c>
      <c r="H46" s="18">
        <v>1.49</v>
      </c>
    </row>
    <row r="47" spans="2:8">
      <c r="B47" s="16" t="s">
        <v>2067</v>
      </c>
      <c r="C47" s="164" t="s">
        <v>129</v>
      </c>
      <c r="D47" s="16" t="s">
        <v>135</v>
      </c>
      <c r="E47" s="16" t="s">
        <v>445</v>
      </c>
      <c r="F47" s="18">
        <v>120000</v>
      </c>
      <c r="G47" s="18">
        <v>2557.14</v>
      </c>
      <c r="H47" s="18">
        <v>1.49</v>
      </c>
    </row>
    <row r="48" spans="2:8">
      <c r="B48" s="16" t="s">
        <v>2343</v>
      </c>
      <c r="C48" s="164" t="s">
        <v>129</v>
      </c>
      <c r="D48" s="16" t="s">
        <v>205</v>
      </c>
      <c r="E48" s="16" t="s">
        <v>434</v>
      </c>
      <c r="F48" s="18">
        <v>5907</v>
      </c>
      <c r="G48" s="18">
        <v>2551.83</v>
      </c>
      <c r="H48" s="18">
        <v>1.48</v>
      </c>
    </row>
    <row r="49" spans="2:8">
      <c r="B49" s="16" t="s">
        <v>176</v>
      </c>
      <c r="C49" s="164" t="s">
        <v>129</v>
      </c>
      <c r="D49" s="16" t="s">
        <v>130</v>
      </c>
      <c r="E49" s="16" t="s">
        <v>177</v>
      </c>
      <c r="F49" s="18">
        <v>1290000</v>
      </c>
      <c r="G49" s="18">
        <v>2505.83</v>
      </c>
      <c r="H49" s="18">
        <v>1.46</v>
      </c>
    </row>
    <row r="50" spans="2:8">
      <c r="B50" s="16" t="s">
        <v>2080</v>
      </c>
      <c r="C50" s="164" t="s">
        <v>129</v>
      </c>
      <c r="D50" s="16" t="s">
        <v>146</v>
      </c>
      <c r="E50" s="16" t="s">
        <v>405</v>
      </c>
      <c r="F50" s="18">
        <v>14000</v>
      </c>
      <c r="G50" s="18">
        <v>2455.61</v>
      </c>
      <c r="H50" s="18">
        <v>1.43</v>
      </c>
    </row>
    <row r="51" spans="2:8">
      <c r="B51" s="16" t="s">
        <v>2294</v>
      </c>
      <c r="C51" s="164" t="s">
        <v>129</v>
      </c>
      <c r="D51" s="16" t="s">
        <v>141</v>
      </c>
      <c r="E51" s="16" t="s">
        <v>489</v>
      </c>
      <c r="F51" s="18">
        <v>600000</v>
      </c>
      <c r="G51" s="18">
        <v>2444.4</v>
      </c>
      <c r="H51" s="18">
        <v>1.42</v>
      </c>
    </row>
    <row r="52" spans="2:8">
      <c r="B52" s="16" t="s">
        <v>2090</v>
      </c>
      <c r="C52" s="164" t="s">
        <v>129</v>
      </c>
      <c r="D52" s="16" t="s">
        <v>135</v>
      </c>
      <c r="E52" s="16" t="s">
        <v>444</v>
      </c>
      <c r="F52" s="18">
        <v>52280</v>
      </c>
      <c r="G52" s="18">
        <v>2426.6799999999998</v>
      </c>
      <c r="H52" s="18">
        <v>1.41</v>
      </c>
    </row>
    <row r="53" spans="2:8">
      <c r="B53" s="16" t="s">
        <v>2114</v>
      </c>
      <c r="C53" s="164" t="s">
        <v>129</v>
      </c>
      <c r="D53" s="16" t="s">
        <v>141</v>
      </c>
      <c r="E53" s="16" t="s">
        <v>538</v>
      </c>
      <c r="F53" s="18">
        <v>132050</v>
      </c>
      <c r="G53" s="18">
        <v>2408.79</v>
      </c>
      <c r="H53" s="18">
        <v>1.4</v>
      </c>
    </row>
    <row r="54" spans="2:8">
      <c r="B54" s="16" t="s">
        <v>2360</v>
      </c>
      <c r="C54" s="164" t="s">
        <v>129</v>
      </c>
      <c r="D54" s="16" t="s">
        <v>173</v>
      </c>
      <c r="E54" s="16" t="s">
        <v>385</v>
      </c>
      <c r="F54" s="18">
        <v>302735</v>
      </c>
      <c r="G54" s="18">
        <v>2291.6999999999998</v>
      </c>
      <c r="H54" s="18">
        <v>1.33</v>
      </c>
    </row>
    <row r="55" spans="2:8">
      <c r="B55" s="16" t="s">
        <v>1044</v>
      </c>
      <c r="C55" s="164" t="s">
        <v>129</v>
      </c>
      <c r="D55" s="16" t="s">
        <v>225</v>
      </c>
      <c r="E55" s="16" t="s">
        <v>324</v>
      </c>
      <c r="F55" s="18">
        <v>53000</v>
      </c>
      <c r="G55" s="18">
        <v>2291.14</v>
      </c>
      <c r="H55" s="18">
        <v>1.33</v>
      </c>
    </row>
    <row r="56" spans="2:8">
      <c r="B56" s="16" t="s">
        <v>2038</v>
      </c>
      <c r="C56" s="164" t="s">
        <v>129</v>
      </c>
      <c r="D56" s="16" t="s">
        <v>200</v>
      </c>
      <c r="E56" s="16" t="s">
        <v>282</v>
      </c>
      <c r="F56" s="18">
        <v>25000</v>
      </c>
      <c r="G56" s="18">
        <v>2270.56</v>
      </c>
      <c r="H56" s="18">
        <v>1.32</v>
      </c>
    </row>
    <row r="57" spans="2:8">
      <c r="B57" s="16" t="s">
        <v>2144</v>
      </c>
      <c r="C57" s="164" t="s">
        <v>129</v>
      </c>
      <c r="D57" s="16" t="s">
        <v>130</v>
      </c>
      <c r="E57" s="16" t="s">
        <v>425</v>
      </c>
      <c r="F57" s="18">
        <v>4573763</v>
      </c>
      <c r="G57" s="18">
        <v>2248</v>
      </c>
      <c r="H57" s="18">
        <v>1.31</v>
      </c>
    </row>
    <row r="58" spans="2:8">
      <c r="B58" s="16" t="s">
        <v>2361</v>
      </c>
      <c r="C58" s="164" t="s">
        <v>129</v>
      </c>
      <c r="D58" s="16" t="s">
        <v>149</v>
      </c>
      <c r="E58" s="16" t="s">
        <v>539</v>
      </c>
      <c r="F58" s="18">
        <v>101999</v>
      </c>
      <c r="G58" s="18">
        <v>2134.23</v>
      </c>
      <c r="H58" s="18">
        <v>1.24</v>
      </c>
    </row>
    <row r="59" spans="2:8">
      <c r="B59" s="16" t="s">
        <v>2348</v>
      </c>
      <c r="C59" s="164" t="s">
        <v>129</v>
      </c>
      <c r="D59" s="16" t="s">
        <v>165</v>
      </c>
      <c r="E59" s="16" t="s">
        <v>540</v>
      </c>
      <c r="F59" s="18">
        <v>130000</v>
      </c>
      <c r="G59" s="18">
        <v>2134.15</v>
      </c>
      <c r="H59" s="18">
        <v>1.24</v>
      </c>
    </row>
    <row r="60" spans="2:8">
      <c r="B60" s="16" t="s">
        <v>2362</v>
      </c>
      <c r="C60" s="164" t="s">
        <v>129</v>
      </c>
      <c r="D60" s="16" t="s">
        <v>149</v>
      </c>
      <c r="E60" s="16" t="s">
        <v>243</v>
      </c>
      <c r="F60" s="18">
        <v>146670</v>
      </c>
      <c r="G60" s="18">
        <v>2111.75</v>
      </c>
      <c r="H60" s="18">
        <v>1.23</v>
      </c>
    </row>
    <row r="61" spans="2:8">
      <c r="B61" s="16" t="s">
        <v>1051</v>
      </c>
      <c r="C61" s="164" t="s">
        <v>129</v>
      </c>
      <c r="D61" s="16" t="s">
        <v>168</v>
      </c>
      <c r="E61" s="16" t="s">
        <v>169</v>
      </c>
      <c r="F61" s="18">
        <v>255230</v>
      </c>
      <c r="G61" s="18">
        <v>2105.9</v>
      </c>
      <c r="H61" s="18">
        <v>1.22</v>
      </c>
    </row>
    <row r="62" spans="2:8">
      <c r="B62" s="16" t="s">
        <v>2346</v>
      </c>
      <c r="C62" s="164" t="s">
        <v>129</v>
      </c>
      <c r="D62" s="16" t="s">
        <v>146</v>
      </c>
      <c r="E62" s="16" t="s">
        <v>541</v>
      </c>
      <c r="F62" s="18">
        <v>131000</v>
      </c>
      <c r="G62" s="18">
        <v>1961.14</v>
      </c>
      <c r="H62" s="18">
        <v>1.1399999999999999</v>
      </c>
    </row>
    <row r="63" spans="2:8">
      <c r="B63" s="16" t="s">
        <v>2363</v>
      </c>
      <c r="C63" s="164" t="s">
        <v>129</v>
      </c>
      <c r="D63" s="16" t="s">
        <v>285</v>
      </c>
      <c r="E63" s="16" t="s">
        <v>368</v>
      </c>
      <c r="F63" s="18">
        <v>450000</v>
      </c>
      <c r="G63" s="18">
        <v>1950.08</v>
      </c>
      <c r="H63" s="18">
        <v>1.1299999999999999</v>
      </c>
    </row>
    <row r="64" spans="2:8">
      <c r="B64" s="16" t="s">
        <v>1028</v>
      </c>
      <c r="C64" s="164" t="s">
        <v>129</v>
      </c>
      <c r="D64" s="16" t="s">
        <v>198</v>
      </c>
      <c r="E64" s="16" t="s">
        <v>199</v>
      </c>
      <c r="F64" s="18">
        <v>8118</v>
      </c>
      <c r="G64" s="18">
        <v>1892.66</v>
      </c>
      <c r="H64" s="18">
        <v>1.1000000000000001</v>
      </c>
    </row>
    <row r="65" spans="2:8">
      <c r="B65" s="16" t="s">
        <v>2364</v>
      </c>
      <c r="C65" s="164" t="s">
        <v>129</v>
      </c>
      <c r="D65" s="16" t="s">
        <v>162</v>
      </c>
      <c r="E65" s="16" t="s">
        <v>542</v>
      </c>
      <c r="F65" s="18">
        <v>63210</v>
      </c>
      <c r="G65" s="18">
        <v>1844.56</v>
      </c>
      <c r="H65" s="18">
        <v>1.07</v>
      </c>
    </row>
    <row r="66" spans="2:8">
      <c r="B66" s="16" t="s">
        <v>1032</v>
      </c>
      <c r="C66" s="164" t="s">
        <v>129</v>
      </c>
      <c r="D66" s="16" t="s">
        <v>141</v>
      </c>
      <c r="E66" s="16" t="s">
        <v>305</v>
      </c>
      <c r="F66" s="18">
        <v>151200</v>
      </c>
      <c r="G66" s="18">
        <v>1761.4</v>
      </c>
      <c r="H66" s="18">
        <v>1.02</v>
      </c>
    </row>
    <row r="67" spans="2:8">
      <c r="B67" s="16" t="s">
        <v>1036</v>
      </c>
      <c r="C67" s="164" t="s">
        <v>129</v>
      </c>
      <c r="D67" s="16" t="s">
        <v>185</v>
      </c>
      <c r="E67" s="16" t="s">
        <v>193</v>
      </c>
      <c r="F67" s="18">
        <v>300000</v>
      </c>
      <c r="G67" s="18">
        <v>1725.6</v>
      </c>
      <c r="H67" s="18">
        <v>1</v>
      </c>
    </row>
    <row r="68" spans="2:8">
      <c r="B68" s="16" t="s">
        <v>2062</v>
      </c>
      <c r="C68" s="164" t="s">
        <v>129</v>
      </c>
      <c r="D68" s="16" t="s">
        <v>178</v>
      </c>
      <c r="E68" s="16" t="s">
        <v>543</v>
      </c>
      <c r="F68" s="18">
        <v>150000</v>
      </c>
      <c r="G68" s="18">
        <v>1694.33</v>
      </c>
      <c r="H68" s="18">
        <v>0.98</v>
      </c>
    </row>
    <row r="69" spans="2:8">
      <c r="B69" s="16" t="s">
        <v>2318</v>
      </c>
      <c r="C69" s="164" t="s">
        <v>129</v>
      </c>
      <c r="D69" s="16" t="s">
        <v>267</v>
      </c>
      <c r="E69" s="16" t="s">
        <v>379</v>
      </c>
      <c r="F69" s="18">
        <v>290000</v>
      </c>
      <c r="G69" s="18">
        <v>1688.24</v>
      </c>
      <c r="H69" s="18">
        <v>0.98</v>
      </c>
    </row>
    <row r="70" spans="2:8">
      <c r="B70" s="16" t="s">
        <v>2365</v>
      </c>
      <c r="C70" s="164" t="s">
        <v>129</v>
      </c>
      <c r="D70" s="16" t="s">
        <v>178</v>
      </c>
      <c r="E70" s="16" t="s">
        <v>544</v>
      </c>
      <c r="F70" s="18">
        <v>163530</v>
      </c>
      <c r="G70" s="18">
        <v>1412.74</v>
      </c>
      <c r="H70" s="18">
        <v>0.82</v>
      </c>
    </row>
    <row r="71" spans="2:8">
      <c r="B71" s="16" t="s">
        <v>2076</v>
      </c>
      <c r="C71" s="164" t="s">
        <v>129</v>
      </c>
      <c r="D71" s="16" t="s">
        <v>180</v>
      </c>
      <c r="E71" s="16" t="s">
        <v>545</v>
      </c>
      <c r="F71" s="18">
        <v>150000</v>
      </c>
      <c r="G71" s="18">
        <v>1386.38</v>
      </c>
      <c r="H71" s="18">
        <v>0.81</v>
      </c>
    </row>
    <row r="72" spans="2:8">
      <c r="B72" s="16" t="s">
        <v>1038</v>
      </c>
      <c r="C72" s="164" t="s">
        <v>129</v>
      </c>
      <c r="D72" s="16" t="s">
        <v>162</v>
      </c>
      <c r="E72" s="16" t="s">
        <v>307</v>
      </c>
      <c r="F72" s="18">
        <v>30000</v>
      </c>
      <c r="G72" s="18">
        <v>1303.29</v>
      </c>
      <c r="H72" s="18">
        <v>0.76</v>
      </c>
    </row>
    <row r="73" spans="2:8">
      <c r="B73" s="16" t="s">
        <v>2366</v>
      </c>
      <c r="C73" s="164" t="s">
        <v>129</v>
      </c>
      <c r="D73" s="16" t="s">
        <v>160</v>
      </c>
      <c r="E73" s="16" t="s">
        <v>546</v>
      </c>
      <c r="F73" s="18">
        <v>55000</v>
      </c>
      <c r="G73" s="18">
        <v>1302.43</v>
      </c>
      <c r="H73" s="18">
        <v>0.76</v>
      </c>
    </row>
    <row r="74" spans="2:8">
      <c r="B74" s="16" t="s">
        <v>2292</v>
      </c>
      <c r="C74" s="164" t="s">
        <v>129</v>
      </c>
      <c r="D74" s="16" t="s">
        <v>178</v>
      </c>
      <c r="E74" s="16" t="s">
        <v>197</v>
      </c>
      <c r="F74" s="18">
        <v>37500</v>
      </c>
      <c r="G74" s="18">
        <v>1285.9100000000001</v>
      </c>
      <c r="H74" s="18">
        <v>0.75</v>
      </c>
    </row>
    <row r="75" spans="2:8">
      <c r="B75" s="16" t="s">
        <v>2069</v>
      </c>
      <c r="C75" s="164" t="s">
        <v>129</v>
      </c>
      <c r="D75" s="16" t="s">
        <v>143</v>
      </c>
      <c r="E75" s="16" t="s">
        <v>547</v>
      </c>
      <c r="F75" s="18">
        <v>100000</v>
      </c>
      <c r="G75" s="18">
        <v>1063.55</v>
      </c>
      <c r="H75" s="18">
        <v>0.62</v>
      </c>
    </row>
    <row r="76" spans="2:8">
      <c r="B76" s="16" t="s">
        <v>548</v>
      </c>
      <c r="C76" s="164" t="s">
        <v>129</v>
      </c>
      <c r="D76" s="16" t="s">
        <v>160</v>
      </c>
      <c r="F76" s="18">
        <v>400000</v>
      </c>
      <c r="G76" s="18">
        <v>862.96</v>
      </c>
      <c r="H76" s="18">
        <v>0.5</v>
      </c>
    </row>
    <row r="77" spans="2:8">
      <c r="B77" s="16" t="s">
        <v>1041</v>
      </c>
      <c r="C77" s="164" t="s">
        <v>129</v>
      </c>
      <c r="D77" s="16" t="s">
        <v>248</v>
      </c>
      <c r="E77" s="16" t="s">
        <v>313</v>
      </c>
      <c r="F77" s="18">
        <v>200000</v>
      </c>
      <c r="G77" s="18">
        <v>838.2</v>
      </c>
      <c r="H77" s="18">
        <v>0.49</v>
      </c>
    </row>
    <row r="78" spans="2:8">
      <c r="B78" s="17" t="s">
        <v>207</v>
      </c>
      <c r="C78" s="233"/>
      <c r="D78" s="17"/>
      <c r="E78" s="17"/>
      <c r="F78" s="162"/>
      <c r="G78" s="162">
        <f>SUM(G13:G77)</f>
        <v>168064.10999999996</v>
      </c>
      <c r="H78" s="162">
        <f>SUM(H13:H77)</f>
        <v>97.67</v>
      </c>
    </row>
    <row r="79" spans="2:8">
      <c r="B79" s="17" t="s">
        <v>208</v>
      </c>
      <c r="C79" s="233"/>
      <c r="D79" s="17"/>
      <c r="E79" s="17"/>
      <c r="F79" s="162"/>
      <c r="G79" s="162">
        <v>3221.55</v>
      </c>
      <c r="H79" s="162">
        <v>1.87</v>
      </c>
    </row>
    <row r="80" spans="2:8">
      <c r="B80" s="17" t="s">
        <v>112</v>
      </c>
      <c r="C80" s="234"/>
      <c r="D80" s="17"/>
      <c r="E80" s="17"/>
      <c r="F80" s="162"/>
      <c r="G80" s="162">
        <v>171285.65999999997</v>
      </c>
      <c r="H80" s="162">
        <v>99.55</v>
      </c>
    </row>
    <row r="81" spans="2:8">
      <c r="B81" s="17" t="s">
        <v>113</v>
      </c>
      <c r="C81" s="234"/>
      <c r="D81" s="17"/>
      <c r="E81" s="17"/>
      <c r="F81" s="162"/>
      <c r="G81" s="162">
        <v>769.37658230001671</v>
      </c>
      <c r="H81" s="162">
        <v>0.45000000000000284</v>
      </c>
    </row>
    <row r="82" spans="2:8">
      <c r="B82" s="17" t="s">
        <v>114</v>
      </c>
      <c r="C82" s="234"/>
      <c r="D82" s="17"/>
      <c r="E82" s="17"/>
      <c r="F82" s="162"/>
      <c r="G82" s="162">
        <v>172055.0365823</v>
      </c>
      <c r="H82" s="162">
        <v>100</v>
      </c>
    </row>
    <row r="83" spans="2:8">
      <c r="B83" s="16" t="s">
        <v>115</v>
      </c>
    </row>
    <row r="84" spans="2:8">
      <c r="B84" s="16" t="s">
        <v>116</v>
      </c>
    </row>
    <row r="85" spans="2:8">
      <c r="B85" s="16" t="s">
        <v>117</v>
      </c>
      <c r="C85" s="235">
        <v>44804</v>
      </c>
    </row>
    <row r="86" spans="2:8" ht="25.5">
      <c r="B86" s="236" t="s">
        <v>118</v>
      </c>
      <c r="C86" s="168" t="s">
        <v>119</v>
      </c>
    </row>
    <row r="87" spans="2:8">
      <c r="B87" s="17"/>
    </row>
    <row r="88" spans="2:8">
      <c r="B88" s="17" t="s">
        <v>120</v>
      </c>
    </row>
    <row r="89" spans="2:8">
      <c r="B89" s="17" t="s">
        <v>210</v>
      </c>
    </row>
    <row r="90" spans="2:8">
      <c r="B90" s="17" t="s">
        <v>121</v>
      </c>
    </row>
    <row r="91" spans="2:8">
      <c r="B91" s="17" t="s">
        <v>549</v>
      </c>
      <c r="C91" s="234"/>
    </row>
    <row r="92" spans="2:8">
      <c r="B92" s="17" t="s">
        <v>550</v>
      </c>
      <c r="C92" s="234"/>
    </row>
    <row r="93" spans="2:8">
      <c r="B93" s="17" t="s">
        <v>551</v>
      </c>
      <c r="C93" s="234"/>
    </row>
    <row r="94" spans="2:8">
      <c r="B94" s="17" t="s">
        <v>552</v>
      </c>
      <c r="C94" s="234"/>
    </row>
    <row r="95" spans="2:8">
      <c r="B95" s="17" t="s">
        <v>553</v>
      </c>
      <c r="C95" s="234"/>
    </row>
    <row r="96" spans="2:8">
      <c r="B96" s="17" t="s">
        <v>554</v>
      </c>
      <c r="C96" s="234"/>
    </row>
    <row r="97" spans="2:3">
      <c r="B97" s="17" t="s">
        <v>555</v>
      </c>
      <c r="C97" s="234"/>
    </row>
    <row r="98" spans="2:3">
      <c r="B98" s="17" t="s">
        <v>556</v>
      </c>
      <c r="C98" s="234"/>
    </row>
    <row r="99" spans="2:3">
      <c r="B99" s="284" t="s">
        <v>2934</v>
      </c>
      <c r="C99" s="234"/>
    </row>
    <row r="100" spans="2:3">
      <c r="B100" s="284" t="s">
        <v>122</v>
      </c>
    </row>
    <row r="101" spans="2:3">
      <c r="B101" s="284" t="s">
        <v>123</v>
      </c>
    </row>
    <row r="104" spans="2:3" ht="14.25">
      <c r="B104" s="300" t="s">
        <v>2002</v>
      </c>
      <c r="C104" s="266"/>
    </row>
    <row r="105" spans="2:3" ht="25.5">
      <c r="B105" s="238" t="s">
        <v>1993</v>
      </c>
      <c r="C105" s="238" t="s">
        <v>1994</v>
      </c>
    </row>
    <row r="106" spans="2:3">
      <c r="B106" s="301" t="s">
        <v>1995</v>
      </c>
      <c r="C106" s="302">
        <v>1000</v>
      </c>
    </row>
    <row r="107" spans="2:3">
      <c r="B107" s="301" t="s">
        <v>1996</v>
      </c>
      <c r="C107" s="302">
        <v>0</v>
      </c>
    </row>
    <row r="108" spans="2:3">
      <c r="B108" s="301" t="s">
        <v>1997</v>
      </c>
      <c r="C108" s="302">
        <v>0</v>
      </c>
    </row>
    <row r="109" spans="2:3">
      <c r="B109" s="301" t="s">
        <v>1998</v>
      </c>
      <c r="C109" s="302">
        <v>0</v>
      </c>
    </row>
    <row r="110" spans="2:3">
      <c r="B110" s="301" t="s">
        <v>1999</v>
      </c>
      <c r="C110" s="302">
        <v>0</v>
      </c>
    </row>
    <row r="111" spans="2:3">
      <c r="B111" s="301" t="s">
        <v>2000</v>
      </c>
      <c r="C111" s="302">
        <v>0</v>
      </c>
    </row>
    <row r="112" spans="2:3">
      <c r="B112" s="303" t="s">
        <v>2001</v>
      </c>
      <c r="C112" s="304">
        <f>SUM(C106:C111)</f>
        <v>1000</v>
      </c>
    </row>
    <row r="115" spans="2:8" ht="15">
      <c r="B115" s="169" t="s">
        <v>2472</v>
      </c>
      <c r="C115" s="170">
        <v>44804</v>
      </c>
      <c r="D115" s="161"/>
      <c r="E115" s="161"/>
      <c r="F115" s="178"/>
    </row>
    <row r="116" spans="2:8" ht="60">
      <c r="B116" s="285" t="s">
        <v>2473</v>
      </c>
      <c r="C116" s="285" t="s">
        <v>2474</v>
      </c>
      <c r="D116" s="127" t="s">
        <v>2475</v>
      </c>
      <c r="E116" s="285" t="s">
        <v>2476</v>
      </c>
      <c r="F116" s="285" t="s">
        <v>2477</v>
      </c>
    </row>
    <row r="117" spans="2:8" ht="15">
      <c r="B117" s="197" t="s">
        <v>119</v>
      </c>
      <c r="C117" s="196" t="s">
        <v>119</v>
      </c>
      <c r="D117" s="195" t="s">
        <v>119</v>
      </c>
      <c r="E117" s="195" t="s">
        <v>119</v>
      </c>
      <c r="F117" s="306">
        <v>1000</v>
      </c>
    </row>
    <row r="118" spans="2:8" s="161" customFormat="1">
      <c r="B118" s="175" t="s">
        <v>2895</v>
      </c>
      <c r="C118" s="176"/>
      <c r="D118" s="176"/>
      <c r="E118" s="176"/>
      <c r="F118" s="177"/>
      <c r="G118" s="178"/>
      <c r="H118" s="178"/>
    </row>
    <row r="120" spans="2:8" ht="15">
      <c r="B120" s="286" t="s">
        <v>2491</v>
      </c>
      <c r="C120" s="287"/>
    </row>
    <row r="121" spans="2:8" ht="15.75">
      <c r="B121" s="288" t="s">
        <v>2489</v>
      </c>
      <c r="C121" s="128" t="s">
        <v>2871</v>
      </c>
    </row>
    <row r="122" spans="2:8" ht="15">
      <c r="B122" s="307" t="s">
        <v>3133</v>
      </c>
      <c r="C122" s="197">
        <v>69</v>
      </c>
    </row>
    <row r="123" spans="2:8" ht="15">
      <c r="B123" s="307" t="s">
        <v>2967</v>
      </c>
      <c r="C123" s="197">
        <v>22</v>
      </c>
    </row>
    <row r="124" spans="2:8" ht="15">
      <c r="B124" s="307" t="s">
        <v>3134</v>
      </c>
      <c r="C124" s="197">
        <v>30</v>
      </c>
    </row>
    <row r="127" spans="2:8" ht="15.75">
      <c r="B127" s="288" t="s">
        <v>2886</v>
      </c>
      <c r="C127" s="128" t="s">
        <v>2871</v>
      </c>
    </row>
    <row r="128" spans="2:8" ht="15">
      <c r="B128" s="307" t="s">
        <v>3133</v>
      </c>
      <c r="C128" s="197">
        <v>69</v>
      </c>
    </row>
    <row r="129" spans="2:3" ht="15">
      <c r="B129" s="307" t="s">
        <v>2967</v>
      </c>
      <c r="C129" s="197">
        <v>22</v>
      </c>
    </row>
    <row r="130" spans="2:3" ht="15">
      <c r="B130" s="307" t="s">
        <v>3134</v>
      </c>
      <c r="C130" s="197">
        <v>30</v>
      </c>
    </row>
    <row r="134" spans="2:3" ht="15.75">
      <c r="B134" s="290" t="s">
        <v>2862</v>
      </c>
      <c r="C134" s="291" t="s">
        <v>2863</v>
      </c>
    </row>
    <row r="135" spans="2:3" ht="15">
      <c r="B135" s="307" t="s">
        <v>3133</v>
      </c>
      <c r="C135" s="194">
        <v>44134591.060000002</v>
      </c>
    </row>
    <row r="136" spans="2:3" ht="15">
      <c r="B136" s="307" t="s">
        <v>2967</v>
      </c>
      <c r="C136" s="194">
        <v>8923395</v>
      </c>
    </row>
    <row r="137" spans="2:3" ht="15">
      <c r="B137" s="307" t="s">
        <v>3134</v>
      </c>
      <c r="C137" s="194">
        <v>18719761.649999999</v>
      </c>
    </row>
    <row r="138" spans="2:3" ht="15">
      <c r="C138" s="193">
        <f>SUM(C135:C137)</f>
        <v>71777747.710000008</v>
      </c>
    </row>
    <row r="140" spans="2:3" ht="15.75">
      <c r="B140" s="290" t="s">
        <v>2864</v>
      </c>
      <c r="C140" s="291" t="s">
        <v>2863</v>
      </c>
    </row>
    <row r="141" spans="2:3" ht="15">
      <c r="B141" s="307" t="s">
        <v>3133</v>
      </c>
      <c r="C141" s="194">
        <v>47096612.430000007</v>
      </c>
    </row>
    <row r="142" spans="2:3" ht="15">
      <c r="B142" s="307" t="s">
        <v>2967</v>
      </c>
      <c r="C142" s="194">
        <v>8889450.4900000002</v>
      </c>
    </row>
    <row r="143" spans="2:3" ht="15">
      <c r="B143" s="307" t="s">
        <v>3134</v>
      </c>
      <c r="C143" s="194">
        <v>18561768.449999999</v>
      </c>
    </row>
    <row r="144" spans="2:3" ht="15">
      <c r="C144" s="193">
        <f>SUM(C141:C143)</f>
        <v>74547831.370000005</v>
      </c>
    </row>
    <row r="146" spans="2:3" ht="15">
      <c r="B146" s="293" t="s">
        <v>2887</v>
      </c>
      <c r="C146" s="185">
        <f>+C144-C138</f>
        <v>2770083.6599999964</v>
      </c>
    </row>
  </sheetData>
  <mergeCells count="3">
    <mergeCell ref="B1:E1"/>
    <mergeCell ref="C3:C7"/>
    <mergeCell ref="D3:D7"/>
  </mergeCells>
  <conditionalFormatting sqref="B122:C124">
    <cfRule type="expression" dxfId="2470" priority="2173">
      <formula>#REF!="Total"</formula>
    </cfRule>
  </conditionalFormatting>
  <conditionalFormatting sqref="B122:C124">
    <cfRule type="expression" dxfId="2469" priority="2172">
      <formula>#REF!="Total"</formula>
    </cfRule>
  </conditionalFormatting>
  <conditionalFormatting sqref="B122:C124">
    <cfRule type="expression" dxfId="2468" priority="2171">
      <formula>#REF!="Total"</formula>
    </cfRule>
  </conditionalFormatting>
  <conditionalFormatting sqref="B122:C124">
    <cfRule type="expression" dxfId="2467" priority="2170">
      <formula>#REF!="Total"</formula>
    </cfRule>
  </conditionalFormatting>
  <conditionalFormatting sqref="C122:C124">
    <cfRule type="expression" dxfId="2466" priority="2169">
      <formula>#REF!="Total"</formula>
    </cfRule>
  </conditionalFormatting>
  <conditionalFormatting sqref="C122:C124">
    <cfRule type="expression" dxfId="2465" priority="2168">
      <formula>#REF!="Total"</formula>
    </cfRule>
  </conditionalFormatting>
  <conditionalFormatting sqref="B122:C124">
    <cfRule type="expression" dxfId="2464" priority="2167">
      <formula>#REF!="Total"</formula>
    </cfRule>
  </conditionalFormatting>
  <conditionalFormatting sqref="B122:C124">
    <cfRule type="expression" dxfId="2463" priority="2166">
      <formula>#REF!="Total"</formula>
    </cfRule>
  </conditionalFormatting>
  <conditionalFormatting sqref="B122:B124">
    <cfRule type="expression" dxfId="2462" priority="2165">
      <formula>#REF!="Total"</formula>
    </cfRule>
  </conditionalFormatting>
  <conditionalFormatting sqref="B122:B124">
    <cfRule type="expression" dxfId="2461" priority="2164">
      <formula>#REF!="Total"</formula>
    </cfRule>
  </conditionalFormatting>
  <conditionalFormatting sqref="B122:C124">
    <cfRule type="expression" dxfId="2460" priority="2163">
      <formula>#REF!="Total"</formula>
    </cfRule>
  </conditionalFormatting>
  <conditionalFormatting sqref="B122:B124">
    <cfRule type="expression" dxfId="2459" priority="2162">
      <formula>#REF!="Total"</formula>
    </cfRule>
  </conditionalFormatting>
  <conditionalFormatting sqref="B122:C124">
    <cfRule type="expression" dxfId="2458" priority="2161">
      <formula>#REF!="Total"</formula>
    </cfRule>
  </conditionalFormatting>
  <conditionalFormatting sqref="B122:C124">
    <cfRule type="expression" dxfId="2457" priority="2160">
      <formula>#REF!="Total"</formula>
    </cfRule>
  </conditionalFormatting>
  <conditionalFormatting sqref="B122:C124">
    <cfRule type="expression" dxfId="2456" priority="2159">
      <formula>#REF!="Total"</formula>
    </cfRule>
  </conditionalFormatting>
  <conditionalFormatting sqref="B122:C124">
    <cfRule type="expression" dxfId="2455" priority="2158">
      <formula>#REF!="Total"</formula>
    </cfRule>
  </conditionalFormatting>
  <conditionalFormatting sqref="C122:C124">
    <cfRule type="expression" dxfId="2454" priority="2157">
      <formula>#REF!="Total"</formula>
    </cfRule>
  </conditionalFormatting>
  <conditionalFormatting sqref="B122:C124">
    <cfRule type="expression" dxfId="2453" priority="2156">
      <formula>#REF!="Total"</formula>
    </cfRule>
  </conditionalFormatting>
  <conditionalFormatting sqref="B122:B124">
    <cfRule type="expression" dxfId="2452" priority="2155">
      <formula>#REF!="Total"</formula>
    </cfRule>
  </conditionalFormatting>
  <conditionalFormatting sqref="B122:C124">
    <cfRule type="expression" dxfId="2451" priority="2154">
      <formula>#REF!="Total"</formula>
    </cfRule>
  </conditionalFormatting>
  <conditionalFormatting sqref="C122:C124">
    <cfRule type="expression" dxfId="2450" priority="2153">
      <formula>#REF!="Total"</formula>
    </cfRule>
  </conditionalFormatting>
  <conditionalFormatting sqref="C122:C124">
    <cfRule type="expression" dxfId="2449" priority="2152">
      <formula>#REF!="Total"</formula>
    </cfRule>
  </conditionalFormatting>
  <conditionalFormatting sqref="C122:C124">
    <cfRule type="expression" dxfId="2448" priority="2151">
      <formula>#REF!="Total"</formula>
    </cfRule>
  </conditionalFormatting>
  <conditionalFormatting sqref="B122:C124">
    <cfRule type="expression" dxfId="2447" priority="2150">
      <formula>#REF!="Total"</formula>
    </cfRule>
  </conditionalFormatting>
  <conditionalFormatting sqref="C122:C124">
    <cfRule type="expression" dxfId="2446" priority="2149">
      <formula>#REF!="Total"</formula>
    </cfRule>
  </conditionalFormatting>
  <conditionalFormatting sqref="C122:C124">
    <cfRule type="expression" dxfId="2445" priority="2148">
      <formula>#REF!="Total"</formula>
    </cfRule>
  </conditionalFormatting>
  <conditionalFormatting sqref="C122:C124">
    <cfRule type="expression" dxfId="2444" priority="2147" stopIfTrue="1">
      <formula>#REF!="Total"</formula>
    </cfRule>
  </conditionalFormatting>
  <conditionalFormatting sqref="B122:B124">
    <cfRule type="expression" dxfId="2443" priority="2146">
      <formula>#REF!="Total"</formula>
    </cfRule>
  </conditionalFormatting>
  <conditionalFormatting sqref="B122:B124">
    <cfRule type="expression" dxfId="2442" priority="2145">
      <formula>#REF!="Total"</formula>
    </cfRule>
  </conditionalFormatting>
  <conditionalFormatting sqref="B122:C124">
    <cfRule type="expression" dxfId="2441" priority="2144">
      <formula>#REF!="Total"</formula>
    </cfRule>
  </conditionalFormatting>
  <conditionalFormatting sqref="B122:C124">
    <cfRule type="expression" dxfId="2440" priority="2143">
      <formula>#REF!="Total"</formula>
    </cfRule>
  </conditionalFormatting>
  <conditionalFormatting sqref="C122:C124">
    <cfRule type="expression" dxfId="2439" priority="2142">
      <formula>#REF!="Total"</formula>
    </cfRule>
  </conditionalFormatting>
  <conditionalFormatting sqref="C122:C124">
    <cfRule type="expression" dxfId="2438" priority="2141">
      <formula>#REF!="Total"</formula>
    </cfRule>
  </conditionalFormatting>
  <conditionalFormatting sqref="B122:C124">
    <cfRule type="expression" dxfId="2437" priority="2140">
      <formula>#REF!="Total"</formula>
    </cfRule>
  </conditionalFormatting>
  <conditionalFormatting sqref="B122:C124">
    <cfRule type="expression" dxfId="2436" priority="2139">
      <formula>#REF!="Total"</formula>
    </cfRule>
  </conditionalFormatting>
  <conditionalFormatting sqref="C122:C124">
    <cfRule type="expression" dxfId="2435" priority="2138">
      <formula>#REF!="Total"</formula>
    </cfRule>
  </conditionalFormatting>
  <conditionalFormatting sqref="B122:B124">
    <cfRule type="expression" dxfId="2434" priority="2137">
      <formula>#REF!="Total"</formula>
    </cfRule>
  </conditionalFormatting>
  <conditionalFormatting sqref="B122:C124">
    <cfRule type="expression" dxfId="2433" priority="2136">
      <formula>#REF!="Total"</formula>
    </cfRule>
  </conditionalFormatting>
  <conditionalFormatting sqref="B122:C124">
    <cfRule type="expression" dxfId="2432" priority="2135">
      <formula>#REF!="Total"</formula>
    </cfRule>
  </conditionalFormatting>
  <conditionalFormatting sqref="B122:C124">
    <cfRule type="expression" dxfId="2431" priority="2134">
      <formula>#REF!="Total"</formula>
    </cfRule>
  </conditionalFormatting>
  <conditionalFormatting sqref="B122:C124">
    <cfRule type="expression" dxfId="2430" priority="2133">
      <formula>#REF!="Total"</formula>
    </cfRule>
  </conditionalFormatting>
  <conditionalFormatting sqref="B122:C124">
    <cfRule type="expression" dxfId="2429" priority="2132">
      <formula>#REF!="Total"</formula>
    </cfRule>
  </conditionalFormatting>
  <conditionalFormatting sqref="B122:C124">
    <cfRule type="expression" dxfId="2428" priority="2131">
      <formula>#REF!="Total"</formula>
    </cfRule>
  </conditionalFormatting>
  <conditionalFormatting sqref="B122:C124">
    <cfRule type="expression" dxfId="2427" priority="2130">
      <formula>#REF!="Total"</formula>
    </cfRule>
  </conditionalFormatting>
  <conditionalFormatting sqref="C122:C124">
    <cfRule type="expression" dxfId="2426" priority="2129">
      <formula>#REF!="Total"</formula>
    </cfRule>
  </conditionalFormatting>
  <conditionalFormatting sqref="B122:C124">
    <cfRule type="expression" dxfId="2425" priority="2128">
      <formula>#REF!="Total"</formula>
    </cfRule>
  </conditionalFormatting>
  <conditionalFormatting sqref="B122:C124">
    <cfRule type="expression" dxfId="2424" priority="2127">
      <formula>#REF!="Total"</formula>
    </cfRule>
  </conditionalFormatting>
  <conditionalFormatting sqref="B122:C124">
    <cfRule type="expression" dxfId="2423" priority="2126">
      <formula>#REF!="Total"</formula>
    </cfRule>
  </conditionalFormatting>
  <conditionalFormatting sqref="B122:C124">
    <cfRule type="expression" dxfId="2422" priority="2125">
      <formula>#REF!="Total"</formula>
    </cfRule>
  </conditionalFormatting>
  <conditionalFormatting sqref="B122:B124">
    <cfRule type="expression" dxfId="2421" priority="2124">
      <formula>#REF!="Total"</formula>
    </cfRule>
  </conditionalFormatting>
  <conditionalFormatting sqref="B122:C124">
    <cfRule type="expression" dxfId="2420" priority="2123">
      <formula>#REF!="Total"</formula>
    </cfRule>
  </conditionalFormatting>
  <conditionalFormatting sqref="C122:C124">
    <cfRule type="expression" dxfId="2419" priority="2122">
      <formula>#REF!="Total"</formula>
    </cfRule>
  </conditionalFormatting>
  <conditionalFormatting sqref="B122:B124">
    <cfRule type="expression" dxfId="2418" priority="2121">
      <formula>#REF!="Total"</formula>
    </cfRule>
  </conditionalFormatting>
  <conditionalFormatting sqref="B122:C124">
    <cfRule type="expression" dxfId="2417" priority="2120">
      <formula>#REF!="Total"</formula>
    </cfRule>
  </conditionalFormatting>
  <conditionalFormatting sqref="B122:C124">
    <cfRule type="expression" dxfId="2416" priority="2119">
      <formula>#REF!="Total"</formula>
    </cfRule>
  </conditionalFormatting>
  <conditionalFormatting sqref="B122:C124">
    <cfRule type="expression" dxfId="2415" priority="2118">
      <formula>#REF!="Total"</formula>
    </cfRule>
  </conditionalFormatting>
  <conditionalFormatting sqref="B122:C124">
    <cfRule type="expression" dxfId="2414" priority="2117">
      <formula>#REF!="Total"</formula>
    </cfRule>
  </conditionalFormatting>
  <conditionalFormatting sqref="B122:C124">
    <cfRule type="expression" dxfId="2413" priority="2116">
      <formula>#REF!="Total"</formula>
    </cfRule>
  </conditionalFormatting>
  <conditionalFormatting sqref="B122:C124">
    <cfRule type="expression" dxfId="2412" priority="2115">
      <formula>#REF!="Total"</formula>
    </cfRule>
  </conditionalFormatting>
  <conditionalFormatting sqref="C122:C124">
    <cfRule type="expression" dxfId="2411" priority="2114">
      <formula>#REF!="Total"</formula>
    </cfRule>
  </conditionalFormatting>
  <conditionalFormatting sqref="C122:C124">
    <cfRule type="expression" dxfId="2410" priority="2113">
      <formula>#REF!="Total"</formula>
    </cfRule>
  </conditionalFormatting>
  <conditionalFormatting sqref="B122:C124">
    <cfRule type="expression" dxfId="2409" priority="2112">
      <formula>#REF!="Total"</formula>
    </cfRule>
  </conditionalFormatting>
  <conditionalFormatting sqref="B122:C124">
    <cfRule type="expression" dxfId="2408" priority="2111">
      <formula>#REF!="Total"</formula>
    </cfRule>
  </conditionalFormatting>
  <conditionalFormatting sqref="B122:C124">
    <cfRule type="expression" dxfId="2407" priority="2110">
      <formula>#REF!="Total"</formula>
    </cfRule>
  </conditionalFormatting>
  <conditionalFormatting sqref="B122:C124">
    <cfRule type="expression" dxfId="2406" priority="2109">
      <formula>#REF!="Total"</formula>
    </cfRule>
  </conditionalFormatting>
  <conditionalFormatting sqref="B122:C124">
    <cfRule type="expression" dxfId="2405" priority="2108">
      <formula>#REF!="Total"</formula>
    </cfRule>
  </conditionalFormatting>
  <conditionalFormatting sqref="B122:C124">
    <cfRule type="expression" dxfId="2404" priority="2107">
      <formula>#REF!="Total"</formula>
    </cfRule>
  </conditionalFormatting>
  <conditionalFormatting sqref="B122:C124">
    <cfRule type="expression" dxfId="2403" priority="2106">
      <formula>#REF!="Total"</formula>
    </cfRule>
  </conditionalFormatting>
  <conditionalFormatting sqref="B122:B124">
    <cfRule type="expression" dxfId="2402" priority="2105">
      <formula>#REF!="Total"</formula>
    </cfRule>
  </conditionalFormatting>
  <conditionalFormatting sqref="B122:C124">
    <cfRule type="expression" dxfId="2401" priority="2104">
      <formula>#REF!="Total"</formula>
    </cfRule>
  </conditionalFormatting>
  <conditionalFormatting sqref="C122:C124">
    <cfRule type="expression" dxfId="2400" priority="2103">
      <formula>#REF!="Total"</formula>
    </cfRule>
  </conditionalFormatting>
  <conditionalFormatting sqref="B122:C124">
    <cfRule type="expression" dxfId="2399" priority="2102">
      <formula>#REF!="Total"</formula>
    </cfRule>
  </conditionalFormatting>
  <conditionalFormatting sqref="C122:C124">
    <cfRule type="expression" dxfId="2398" priority="2101">
      <formula>#REF!="Total"</formula>
    </cfRule>
  </conditionalFormatting>
  <conditionalFormatting sqref="C122:C124">
    <cfRule type="expression" dxfId="2397" priority="2100">
      <formula>#REF!="Total"</formula>
    </cfRule>
  </conditionalFormatting>
  <conditionalFormatting sqref="B122:B124">
    <cfRule type="expression" dxfId="2396" priority="2099">
      <formula>#REF!="Total"</formula>
    </cfRule>
  </conditionalFormatting>
  <conditionalFormatting sqref="B122:C124">
    <cfRule type="expression" dxfId="2395" priority="2098">
      <formula>#REF!="Total"</formula>
    </cfRule>
  </conditionalFormatting>
  <conditionalFormatting sqref="C122:C124">
    <cfRule type="expression" dxfId="2394" priority="2097">
      <formula>#REF!="Total"</formula>
    </cfRule>
  </conditionalFormatting>
  <conditionalFormatting sqref="B122:C124">
    <cfRule type="expression" dxfId="2393" priority="2096">
      <formula>#REF!="Total"</formula>
    </cfRule>
  </conditionalFormatting>
  <conditionalFormatting sqref="C123">
    <cfRule type="expression" dxfId="2392" priority="2095">
      <formula>#REF!="Total"</formula>
    </cfRule>
  </conditionalFormatting>
  <conditionalFormatting sqref="B122:B124">
    <cfRule type="expression" dxfId="2391" priority="2094">
      <formula>#REF!="Total"</formula>
    </cfRule>
  </conditionalFormatting>
  <conditionalFormatting sqref="C122:C124">
    <cfRule type="expression" dxfId="2390" priority="2093">
      <formula>#REF!="Total"</formula>
    </cfRule>
  </conditionalFormatting>
  <conditionalFormatting sqref="C122:C124">
    <cfRule type="expression" dxfId="2389" priority="2092">
      <formula>#REF!="Total"</formula>
    </cfRule>
  </conditionalFormatting>
  <conditionalFormatting sqref="B122:C124">
    <cfRule type="expression" dxfId="2388" priority="2091">
      <formula>#REF!="Total"</formula>
    </cfRule>
  </conditionalFormatting>
  <conditionalFormatting sqref="B122:C124">
    <cfRule type="expression" dxfId="2387" priority="2090">
      <formula>#REF!="Total"</formula>
    </cfRule>
  </conditionalFormatting>
  <conditionalFormatting sqref="B122:B124">
    <cfRule type="expression" dxfId="2386" priority="2089">
      <formula>#REF!="Total"</formula>
    </cfRule>
  </conditionalFormatting>
  <conditionalFormatting sqref="B122:C124">
    <cfRule type="expression" dxfId="2385" priority="2087">
      <formula>#REF!="Total"</formula>
    </cfRule>
  </conditionalFormatting>
  <conditionalFormatting sqref="C122:C124">
    <cfRule type="expression" dxfId="2384" priority="2086" stopIfTrue="1">
      <formula>#REF!="Total"</formula>
    </cfRule>
  </conditionalFormatting>
  <conditionalFormatting sqref="C122:C124">
    <cfRule type="expression" dxfId="2383" priority="2085" stopIfTrue="1">
      <formula>#REF!="Total"</formula>
    </cfRule>
  </conditionalFormatting>
  <conditionalFormatting sqref="C122:C124">
    <cfRule type="expression" dxfId="2382" priority="2084" stopIfTrue="1">
      <formula>#REF!="Total"</formula>
    </cfRule>
  </conditionalFormatting>
  <conditionalFormatting sqref="C122:C124">
    <cfRule type="expression" dxfId="2381" priority="2083">
      <formula>#REF!="Total"</formula>
    </cfRule>
  </conditionalFormatting>
  <conditionalFormatting sqref="B122:C124">
    <cfRule type="expression" dxfId="2380" priority="2082">
      <formula>#REF!="Total"</formula>
    </cfRule>
  </conditionalFormatting>
  <conditionalFormatting sqref="B122:C124">
    <cfRule type="expression" dxfId="2379" priority="2081">
      <formula>#REF!="Total"</formula>
    </cfRule>
  </conditionalFormatting>
  <conditionalFormatting sqref="B122:C124">
    <cfRule type="expression" dxfId="2378" priority="2080">
      <formula>#REF!="Total"</formula>
    </cfRule>
  </conditionalFormatting>
  <conditionalFormatting sqref="C122:C124">
    <cfRule type="expression" dxfId="2377" priority="2079">
      <formula>#REF!="Total"</formula>
    </cfRule>
  </conditionalFormatting>
  <conditionalFormatting sqref="C122:C124">
    <cfRule type="expression" dxfId="2376" priority="2078">
      <formula>#REF!="Total"</formula>
    </cfRule>
  </conditionalFormatting>
  <conditionalFormatting sqref="C122:C124">
    <cfRule type="expression" dxfId="2375" priority="2077">
      <formula>#REF!="Total"</formula>
    </cfRule>
  </conditionalFormatting>
  <conditionalFormatting sqref="C122:C124">
    <cfRule type="expression" dxfId="2374" priority="2076">
      <formula>#REF!="Total"</formula>
    </cfRule>
  </conditionalFormatting>
  <conditionalFormatting sqref="C122:C124">
    <cfRule type="expression" dxfId="2373" priority="2075" stopIfTrue="1">
      <formula>#REF!="Total"</formula>
    </cfRule>
  </conditionalFormatting>
  <conditionalFormatting sqref="C122:C124">
    <cfRule type="expression" dxfId="2372" priority="2074">
      <formula>#REF!="Total"</formula>
    </cfRule>
  </conditionalFormatting>
  <conditionalFormatting sqref="C122:C124">
    <cfRule type="expression" dxfId="2371" priority="2073">
      <formula>#REF!="Total"</formula>
    </cfRule>
  </conditionalFormatting>
  <conditionalFormatting sqref="B122:C124">
    <cfRule type="expression" dxfId="2370" priority="2072">
      <formula>#REF!="Total"</formula>
    </cfRule>
  </conditionalFormatting>
  <conditionalFormatting sqref="B122:C124">
    <cfRule type="expression" dxfId="2369" priority="2071">
      <formula>#REF!="Total"</formula>
    </cfRule>
  </conditionalFormatting>
  <conditionalFormatting sqref="C122:C124">
    <cfRule type="expression" dxfId="2368" priority="2070" stopIfTrue="1">
      <formula>#REF!="Total"</formula>
    </cfRule>
  </conditionalFormatting>
  <conditionalFormatting sqref="B122:B124">
    <cfRule type="expression" dxfId="2367" priority="2069">
      <formula>#REF!="Total"</formula>
    </cfRule>
  </conditionalFormatting>
  <conditionalFormatting sqref="B122:B124">
    <cfRule type="expression" dxfId="2366" priority="2068">
      <formula>#REF!="Total"</formula>
    </cfRule>
  </conditionalFormatting>
  <conditionalFormatting sqref="B122:C124">
    <cfRule type="expression" dxfId="2365" priority="2067">
      <formula>#REF!="Total"</formula>
    </cfRule>
  </conditionalFormatting>
  <conditionalFormatting sqref="B122:C124">
    <cfRule type="expression" dxfId="2364" priority="2066">
      <formula>#REF!="Total"</formula>
    </cfRule>
  </conditionalFormatting>
  <conditionalFormatting sqref="B122:C124">
    <cfRule type="expression" dxfId="2363" priority="2065">
      <formula>#REF!="Total"</formula>
    </cfRule>
  </conditionalFormatting>
  <conditionalFormatting sqref="B122:C124">
    <cfRule type="expression" dxfId="2362" priority="2064">
      <formula>#REF!="Total"</formula>
    </cfRule>
  </conditionalFormatting>
  <conditionalFormatting sqref="B122:C124">
    <cfRule type="expression" dxfId="2361" priority="2063">
      <formula>#REF!="Total"</formula>
    </cfRule>
  </conditionalFormatting>
  <conditionalFormatting sqref="C122:C124">
    <cfRule type="expression" dxfId="2360" priority="2062">
      <formula>#REF!="Total"</formula>
    </cfRule>
  </conditionalFormatting>
  <conditionalFormatting sqref="C122:C124">
    <cfRule type="expression" dxfId="2359" priority="2061" stopIfTrue="1">
      <formula>#REF!="Total"</formula>
    </cfRule>
  </conditionalFormatting>
  <conditionalFormatting sqref="C122:C124">
    <cfRule type="expression" dxfId="2358" priority="2060">
      <formula>#REF!="Total"</formula>
    </cfRule>
  </conditionalFormatting>
  <conditionalFormatting sqref="C122:C124">
    <cfRule type="expression" dxfId="2357" priority="2059">
      <formula>#REF!="Total"</formula>
    </cfRule>
  </conditionalFormatting>
  <conditionalFormatting sqref="B122:B124">
    <cfRule type="expression" dxfId="2356" priority="2058">
      <formula>#REF!="Total"</formula>
    </cfRule>
  </conditionalFormatting>
  <conditionalFormatting sqref="B122:C124">
    <cfRule type="expression" dxfId="2355" priority="2057">
      <formula>#REF!="Total"</formula>
    </cfRule>
  </conditionalFormatting>
  <conditionalFormatting sqref="B122:B124">
    <cfRule type="expression" dxfId="2354" priority="2056">
      <formula>#REF!="Total"</formula>
    </cfRule>
  </conditionalFormatting>
  <conditionalFormatting sqref="B122:C124">
    <cfRule type="expression" dxfId="2353" priority="2055">
      <formula>#REF!="Total"</formula>
    </cfRule>
  </conditionalFormatting>
  <conditionalFormatting sqref="C122:C124">
    <cfRule type="expression" dxfId="2352" priority="2054">
      <formula>#REF!="Total"</formula>
    </cfRule>
  </conditionalFormatting>
  <conditionalFormatting sqref="C122:C124">
    <cfRule type="expression" dxfId="2351" priority="2053">
      <formula>#REF!="Total"</formula>
    </cfRule>
  </conditionalFormatting>
  <conditionalFormatting sqref="B122:C124">
    <cfRule type="expression" dxfId="2350" priority="2052">
      <formula>#REF!="Total"</formula>
    </cfRule>
  </conditionalFormatting>
  <conditionalFormatting sqref="B122:C124">
    <cfRule type="expression" dxfId="2349" priority="2051">
      <formula>#REF!="Total"</formula>
    </cfRule>
  </conditionalFormatting>
  <conditionalFormatting sqref="B122:C124">
    <cfRule type="expression" dxfId="2348" priority="2050">
      <formula>#REF!="Total"</formula>
    </cfRule>
  </conditionalFormatting>
  <conditionalFormatting sqref="B122:C124">
    <cfRule type="expression" dxfId="2347" priority="2049">
      <formula>#REF!="Total"</formula>
    </cfRule>
  </conditionalFormatting>
  <conditionalFormatting sqref="B122:C124">
    <cfRule type="expression" dxfId="2346" priority="2048">
      <formula>#REF!="Total"</formula>
    </cfRule>
  </conditionalFormatting>
  <conditionalFormatting sqref="C122:C124">
    <cfRule type="expression" dxfId="2345" priority="2047" stopIfTrue="1">
      <formula>#REF!="Total"</formula>
    </cfRule>
  </conditionalFormatting>
  <conditionalFormatting sqref="B122:B124">
    <cfRule type="expression" dxfId="2344" priority="2046">
      <formula>#REF!="Total"</formula>
    </cfRule>
  </conditionalFormatting>
  <conditionalFormatting sqref="B122:C124">
    <cfRule type="expression" dxfId="2343" priority="2045">
      <formula>#REF!="Total"</formula>
    </cfRule>
  </conditionalFormatting>
  <conditionalFormatting sqref="C122:C124">
    <cfRule type="expression" dxfId="2342" priority="2044">
      <formula>#REF!="Total"</formula>
    </cfRule>
  </conditionalFormatting>
  <conditionalFormatting sqref="B122:C124">
    <cfRule type="expression" dxfId="2341" priority="2043">
      <formula>#REF!="Total"</formula>
    </cfRule>
  </conditionalFormatting>
  <conditionalFormatting sqref="C122:C124">
    <cfRule type="expression" dxfId="2340" priority="2042">
      <formula>#REF!="Total"</formula>
    </cfRule>
  </conditionalFormatting>
  <conditionalFormatting sqref="B122:C124">
    <cfRule type="expression" dxfId="2339" priority="2041">
      <formula>#REF!="Total"</formula>
    </cfRule>
  </conditionalFormatting>
  <conditionalFormatting sqref="B122:B124">
    <cfRule type="expression" dxfId="2338" priority="2040">
      <formula>#REF!="Total"</formula>
    </cfRule>
  </conditionalFormatting>
  <conditionalFormatting sqref="C122:C124">
    <cfRule type="expression" dxfId="2337" priority="2039" stopIfTrue="1">
      <formula>#REF!="Total"</formula>
    </cfRule>
  </conditionalFormatting>
  <conditionalFormatting sqref="C122:C124">
    <cfRule type="expression" dxfId="2336" priority="2038" stopIfTrue="1">
      <formula>#REF!="Total"</formula>
    </cfRule>
  </conditionalFormatting>
  <conditionalFormatting sqref="C122:C124">
    <cfRule type="expression" dxfId="2335" priority="2037">
      <formula>#REF!="Total"</formula>
    </cfRule>
  </conditionalFormatting>
  <conditionalFormatting sqref="C122:C124">
    <cfRule type="expression" dxfId="2334" priority="2036">
      <formula>#REF!="Total"</formula>
    </cfRule>
  </conditionalFormatting>
  <conditionalFormatting sqref="C122:C124">
    <cfRule type="expression" dxfId="2333" priority="2035">
      <formula>#REF!="Total"</formula>
    </cfRule>
  </conditionalFormatting>
  <conditionalFormatting sqref="C122:C124">
    <cfRule type="expression" dxfId="2332" priority="2034" stopIfTrue="1">
      <formula>#REF!="Total"</formula>
    </cfRule>
  </conditionalFormatting>
  <conditionalFormatting sqref="B122:C124">
    <cfRule type="expression" dxfId="2331" priority="2033">
      <formula>#REF!="Total"</formula>
    </cfRule>
  </conditionalFormatting>
  <conditionalFormatting sqref="C122:C124">
    <cfRule type="expression" dxfId="2330" priority="2032">
      <formula>#REF!="Total"</formula>
    </cfRule>
  </conditionalFormatting>
  <conditionalFormatting sqref="C122:C124">
    <cfRule type="expression" dxfId="2329" priority="2031">
      <formula>#REF!="Total"</formula>
    </cfRule>
  </conditionalFormatting>
  <conditionalFormatting sqref="B122:C124">
    <cfRule type="expression" dxfId="2328" priority="2030">
      <formula>#REF!="Total"</formula>
    </cfRule>
  </conditionalFormatting>
  <conditionalFormatting sqref="C122:C124">
    <cfRule type="expression" dxfId="2327" priority="2028">
      <formula>#REF!="Total"</formula>
    </cfRule>
  </conditionalFormatting>
  <conditionalFormatting sqref="C122:C124">
    <cfRule type="expression" dxfId="2326" priority="2027" stopIfTrue="1">
      <formula>#REF!="Total"</formula>
    </cfRule>
  </conditionalFormatting>
  <conditionalFormatting sqref="B122:B124">
    <cfRule type="expression" dxfId="2325" priority="2026">
      <formula>#REF!="Total"</formula>
    </cfRule>
  </conditionalFormatting>
  <conditionalFormatting sqref="B122:B124">
    <cfRule type="expression" dxfId="2324" priority="2025">
      <formula>#REF!="Total"</formula>
    </cfRule>
  </conditionalFormatting>
  <conditionalFormatting sqref="B122:B124">
    <cfRule type="expression" dxfId="2323" priority="2024">
      <formula>#REF!="Total"</formula>
    </cfRule>
  </conditionalFormatting>
  <conditionalFormatting sqref="C122:C124">
    <cfRule type="expression" dxfId="2322" priority="2023" stopIfTrue="1">
      <formula>#REF!="Total"</formula>
    </cfRule>
  </conditionalFormatting>
  <conditionalFormatting sqref="C122:C124">
    <cfRule type="expression" dxfId="2321" priority="2022">
      <formula>#REF!="Total"</formula>
    </cfRule>
  </conditionalFormatting>
  <conditionalFormatting sqref="B122:B124">
    <cfRule type="expression" dxfId="2320" priority="2021">
      <formula>#REF!="Total"</formula>
    </cfRule>
  </conditionalFormatting>
  <conditionalFormatting sqref="C122:C124">
    <cfRule type="expression" dxfId="2319" priority="2020" stopIfTrue="1">
      <formula>#REF!="Total"</formula>
    </cfRule>
  </conditionalFormatting>
  <conditionalFormatting sqref="C122:C124">
    <cfRule type="expression" dxfId="2318" priority="2019" stopIfTrue="1">
      <formula>#REF!="Total"</formula>
    </cfRule>
  </conditionalFormatting>
  <conditionalFormatting sqref="B122:C124">
    <cfRule type="expression" dxfId="2317" priority="2018">
      <formula>#REF!="Total"</formula>
    </cfRule>
  </conditionalFormatting>
  <conditionalFormatting sqref="C122:C124">
    <cfRule type="expression" dxfId="2316" priority="2017">
      <formula>#REF!="Total"</formula>
    </cfRule>
  </conditionalFormatting>
  <conditionalFormatting sqref="B122:B124">
    <cfRule type="expression" dxfId="2315" priority="2016">
      <formula>#REF!="Total"</formula>
    </cfRule>
  </conditionalFormatting>
  <conditionalFormatting sqref="B122:B124">
    <cfRule type="expression" dxfId="2314" priority="2015">
      <formula>#REF!="Total"</formula>
    </cfRule>
  </conditionalFormatting>
  <conditionalFormatting sqref="B122:B124">
    <cfRule type="expression" dxfId="2313" priority="2014">
      <formula>#REF!="Total"</formula>
    </cfRule>
  </conditionalFormatting>
  <conditionalFormatting sqref="B122:C124">
    <cfRule type="expression" dxfId="2312" priority="2013">
      <formula>#REF!="Total"</formula>
    </cfRule>
  </conditionalFormatting>
  <conditionalFormatting sqref="C122:C124">
    <cfRule type="expression" dxfId="2311" priority="2012" stopIfTrue="1">
      <formula>#REF!="Total"</formula>
    </cfRule>
  </conditionalFormatting>
  <conditionalFormatting sqref="C122:C124">
    <cfRule type="expression" dxfId="2310" priority="2011" stopIfTrue="1">
      <formula>#REF!="Total"</formula>
    </cfRule>
  </conditionalFormatting>
  <conditionalFormatting sqref="C122:C124">
    <cfRule type="expression" dxfId="2309" priority="2010" stopIfTrue="1">
      <formula>#REF!="Total"</formula>
    </cfRule>
  </conditionalFormatting>
  <conditionalFormatting sqref="C122:C124">
    <cfRule type="expression" dxfId="2308" priority="2009">
      <formula>#REF!="Total"</formula>
    </cfRule>
  </conditionalFormatting>
  <conditionalFormatting sqref="C122:C124">
    <cfRule type="expression" dxfId="2307" priority="2008">
      <formula>#REF!="Total"</formula>
    </cfRule>
  </conditionalFormatting>
  <conditionalFormatting sqref="B122:B124">
    <cfRule type="expression" dxfId="2306" priority="2007">
      <formula>#REF!="Total"</formula>
    </cfRule>
  </conditionalFormatting>
  <conditionalFormatting sqref="B122:C124">
    <cfRule type="expression" dxfId="2305" priority="2006">
      <formula>#REF!="Total"</formula>
    </cfRule>
  </conditionalFormatting>
  <conditionalFormatting sqref="B122:C124">
    <cfRule type="expression" dxfId="2304" priority="2005">
      <formula>#REF!="Total"</formula>
    </cfRule>
  </conditionalFormatting>
  <conditionalFormatting sqref="C122:C124">
    <cfRule type="expression" dxfId="2303" priority="2004">
      <formula>#REF!="Total"</formula>
    </cfRule>
  </conditionalFormatting>
  <conditionalFormatting sqref="C122:C124">
    <cfRule type="expression" dxfId="2302" priority="2003">
      <formula>#REF!="Total"</formula>
    </cfRule>
  </conditionalFormatting>
  <conditionalFormatting sqref="C122:C124">
    <cfRule type="expression" dxfId="2301" priority="2001">
      <formula>#REF!="Total"</formula>
    </cfRule>
  </conditionalFormatting>
  <conditionalFormatting sqref="C122:C124">
    <cfRule type="expression" dxfId="2300" priority="2000" stopIfTrue="1">
      <formula>#REF!="Total"</formula>
    </cfRule>
  </conditionalFormatting>
  <conditionalFormatting sqref="C122:C124">
    <cfRule type="expression" dxfId="2299" priority="1999">
      <formula>#REF!="Total"</formula>
    </cfRule>
  </conditionalFormatting>
  <conditionalFormatting sqref="C122:C124">
    <cfRule type="expression" dxfId="2298" priority="1998" stopIfTrue="1">
      <formula>#REF!="Total"</formula>
    </cfRule>
  </conditionalFormatting>
  <conditionalFormatting sqref="C122:C124">
    <cfRule type="expression" dxfId="2297" priority="1997" stopIfTrue="1">
      <formula>#REF!="Total"</formula>
    </cfRule>
  </conditionalFormatting>
  <conditionalFormatting sqref="C122:C124 C128:C130">
    <cfRule type="expression" dxfId="2296" priority="1994">
      <formula>$A122="Total"</formula>
    </cfRule>
  </conditionalFormatting>
  <conditionalFormatting sqref="C122:C123 C128:C129">
    <cfRule type="expression" dxfId="2295" priority="1993" stopIfTrue="1">
      <formula>$C123="Total"</formula>
    </cfRule>
  </conditionalFormatting>
  <conditionalFormatting sqref="C122:C124">
    <cfRule type="expression" dxfId="2294" priority="1991" stopIfTrue="1">
      <formula>#REF!="Total"</formula>
    </cfRule>
  </conditionalFormatting>
  <conditionalFormatting sqref="C122:C124">
    <cfRule type="expression" dxfId="2293" priority="1990" stopIfTrue="1">
      <formula>#REF!="Total"</formula>
    </cfRule>
  </conditionalFormatting>
  <conditionalFormatting sqref="C122:C124">
    <cfRule type="expression" dxfId="2292" priority="1989" stopIfTrue="1">
      <formula>#REF!="Total"</formula>
    </cfRule>
  </conditionalFormatting>
  <conditionalFormatting sqref="C122:C124">
    <cfRule type="expression" dxfId="2291" priority="1988">
      <formula>#REF!="Total"</formula>
    </cfRule>
  </conditionalFormatting>
  <conditionalFormatting sqref="C122:C124">
    <cfRule type="expression" dxfId="2290" priority="1987" stopIfTrue="1">
      <formula>#REF!="Total"</formula>
    </cfRule>
  </conditionalFormatting>
  <conditionalFormatting sqref="C122:C124">
    <cfRule type="expression" dxfId="2289" priority="1986" stopIfTrue="1">
      <formula>#REF!="Total"</formula>
    </cfRule>
  </conditionalFormatting>
  <conditionalFormatting sqref="C124">
    <cfRule type="expression" dxfId="2288" priority="1985" stopIfTrue="1">
      <formula>$C125="Total"</formula>
    </cfRule>
  </conditionalFormatting>
  <conditionalFormatting sqref="C124">
    <cfRule type="expression" dxfId="2287" priority="1984" stopIfTrue="1">
      <formula>#REF!="Total"</formula>
    </cfRule>
  </conditionalFormatting>
  <conditionalFormatting sqref="C128:C130">
    <cfRule type="expression" dxfId="2286" priority="1983">
      <formula>$A124="Total"</formula>
    </cfRule>
  </conditionalFormatting>
  <conditionalFormatting sqref="C128:C129">
    <cfRule type="expression" dxfId="2285" priority="1982">
      <formula>$A123="Total"</formula>
    </cfRule>
  </conditionalFormatting>
  <conditionalFormatting sqref="C124">
    <cfRule type="expression" dxfId="2284" priority="1976">
      <formula>$A125="Total"</formula>
    </cfRule>
  </conditionalFormatting>
  <conditionalFormatting sqref="C122:C124">
    <cfRule type="expression" dxfId="2283" priority="1975" stopIfTrue="1">
      <formula>$C125="Total"</formula>
    </cfRule>
  </conditionalFormatting>
  <conditionalFormatting sqref="C122:C124">
    <cfRule type="expression" dxfId="2282" priority="1974">
      <formula>$A113="Total"</formula>
    </cfRule>
  </conditionalFormatting>
  <conditionalFormatting sqref="C122:C124">
    <cfRule type="expression" dxfId="2281" priority="1973">
      <formula>$A146="Total"</formula>
    </cfRule>
  </conditionalFormatting>
  <conditionalFormatting sqref="C122:C124 C128:C130">
    <cfRule type="expression" dxfId="2280" priority="1972">
      <formula>$A121="Total"</formula>
    </cfRule>
  </conditionalFormatting>
  <conditionalFormatting sqref="C122:C124">
    <cfRule type="expression" dxfId="2279" priority="1971">
      <formula>$A120="Total"</formula>
    </cfRule>
  </conditionalFormatting>
  <conditionalFormatting sqref="C122:C124">
    <cfRule type="expression" dxfId="2278" priority="1970">
      <formula>$A119="Total"</formula>
    </cfRule>
  </conditionalFormatting>
  <conditionalFormatting sqref="C122:C124">
    <cfRule type="expression" dxfId="2277" priority="1969" stopIfTrue="1">
      <formula>$C147="Total"</formula>
    </cfRule>
  </conditionalFormatting>
  <conditionalFormatting sqref="C122:C124">
    <cfRule type="expression" dxfId="2276" priority="1959">
      <formula>$A120="Total"</formula>
    </cfRule>
  </conditionalFormatting>
  <conditionalFormatting sqref="C122:C124">
    <cfRule type="expression" dxfId="2275" priority="1958">
      <formula>$A119="Total"</formula>
    </cfRule>
  </conditionalFormatting>
  <conditionalFormatting sqref="C122:C124">
    <cfRule type="expression" dxfId="2274" priority="1957">
      <formula>$A116="Total"</formula>
    </cfRule>
  </conditionalFormatting>
  <conditionalFormatting sqref="C122:C124">
    <cfRule type="expression" dxfId="2273" priority="1956">
      <formula>$A74="Total"</formula>
    </cfRule>
  </conditionalFormatting>
  <conditionalFormatting sqref="C122:C124">
    <cfRule type="expression" dxfId="2272" priority="1955">
      <formula>$A56="Total"</formula>
    </cfRule>
  </conditionalFormatting>
  <conditionalFormatting sqref="C122:C124">
    <cfRule type="expression" dxfId="2271" priority="1954">
      <formula>$A72="Total"</formula>
    </cfRule>
  </conditionalFormatting>
  <conditionalFormatting sqref="C122:C124">
    <cfRule type="expression" dxfId="2270" priority="1953">
      <formula>$A79="Total"</formula>
    </cfRule>
  </conditionalFormatting>
  <conditionalFormatting sqref="C122:C124">
    <cfRule type="expression" dxfId="2269" priority="1952">
      <formula>$A132="Total"</formula>
    </cfRule>
  </conditionalFormatting>
  <conditionalFormatting sqref="C122:C124">
    <cfRule type="expression" dxfId="2268" priority="1951">
      <formula>$A126="Total"</formula>
    </cfRule>
  </conditionalFormatting>
  <conditionalFormatting sqref="C122:C124">
    <cfRule type="expression" dxfId="2267" priority="1950">
      <formula>$A77="Total"</formula>
    </cfRule>
  </conditionalFormatting>
  <conditionalFormatting sqref="C122:C124">
    <cfRule type="expression" dxfId="2266" priority="1949">
      <formula>$A71="Total"</formula>
    </cfRule>
  </conditionalFormatting>
  <conditionalFormatting sqref="C122:C124">
    <cfRule type="expression" dxfId="2265" priority="1948">
      <formula>$A75="Total"</formula>
    </cfRule>
  </conditionalFormatting>
  <conditionalFormatting sqref="C122:C124">
    <cfRule type="expression" dxfId="2264" priority="1947">
      <formula>$A76="Total"</formula>
    </cfRule>
  </conditionalFormatting>
  <conditionalFormatting sqref="C122:C124">
    <cfRule type="expression" dxfId="2263" priority="1946">
      <formula>$A81="Total"</formula>
    </cfRule>
  </conditionalFormatting>
  <conditionalFormatting sqref="C122:C124">
    <cfRule type="expression" dxfId="2262" priority="1945">
      <formula>$A80="Total"</formula>
    </cfRule>
  </conditionalFormatting>
  <conditionalFormatting sqref="C122:C124">
    <cfRule type="expression" dxfId="2261" priority="1944">
      <formula>$A78="Total"</formula>
    </cfRule>
  </conditionalFormatting>
  <conditionalFormatting sqref="C122:C124">
    <cfRule type="expression" dxfId="2260" priority="1943">
      <formula>$A73="Total"</formula>
    </cfRule>
  </conditionalFormatting>
  <conditionalFormatting sqref="C122:C124">
    <cfRule type="expression" dxfId="2259" priority="1942">
      <formula>$A82="Total"</formula>
    </cfRule>
  </conditionalFormatting>
  <conditionalFormatting sqref="C122:C124">
    <cfRule type="expression" dxfId="2258" priority="1941">
      <formula>$A142="Total"</formula>
    </cfRule>
  </conditionalFormatting>
  <conditionalFormatting sqref="C122:C124">
    <cfRule type="expression" dxfId="2257" priority="1940" stopIfTrue="1">
      <formula>$C126="Total"</formula>
    </cfRule>
  </conditionalFormatting>
  <conditionalFormatting sqref="C122:C124">
    <cfRule type="expression" dxfId="2256" priority="1939">
      <formula>$A70="Total"</formula>
    </cfRule>
  </conditionalFormatting>
  <conditionalFormatting sqref="C122:C124">
    <cfRule type="expression" dxfId="2255" priority="1938">
      <formula>$A55="Total"</formula>
    </cfRule>
  </conditionalFormatting>
  <conditionalFormatting sqref="C122:C124">
    <cfRule type="expression" dxfId="2254" priority="1937" stopIfTrue="1">
      <formula>$C139="Total"</formula>
    </cfRule>
  </conditionalFormatting>
  <conditionalFormatting sqref="C122">
    <cfRule type="expression" dxfId="2253" priority="1936" stopIfTrue="1">
      <formula>$C143="Total"</formula>
    </cfRule>
  </conditionalFormatting>
  <conditionalFormatting sqref="C122:C124">
    <cfRule type="expression" dxfId="2252" priority="1935">
      <formula>$A25="Total"</formula>
    </cfRule>
  </conditionalFormatting>
  <conditionalFormatting sqref="C122:C124">
    <cfRule type="expression" dxfId="2251" priority="1934">
      <formula>$A26="Total"</formula>
    </cfRule>
  </conditionalFormatting>
  <conditionalFormatting sqref="C122:C124">
    <cfRule type="expression" dxfId="2250" priority="1933">
      <formula>$A21="Total"</formula>
    </cfRule>
  </conditionalFormatting>
  <conditionalFormatting sqref="C122:C124">
    <cfRule type="expression" dxfId="2249" priority="1932">
      <formula>$A22="Total"</formula>
    </cfRule>
  </conditionalFormatting>
  <conditionalFormatting sqref="C122:C124">
    <cfRule type="expression" dxfId="2248" priority="1931">
      <formula>$A23="Total"</formula>
    </cfRule>
  </conditionalFormatting>
  <conditionalFormatting sqref="C122:C124">
    <cfRule type="expression" dxfId="2247" priority="1930">
      <formula>$A69="Total"</formula>
    </cfRule>
  </conditionalFormatting>
  <conditionalFormatting sqref="C122:C124">
    <cfRule type="expression" dxfId="2246" priority="1929">
      <formula>$A24="Total"</formula>
    </cfRule>
  </conditionalFormatting>
  <conditionalFormatting sqref="C122:C124">
    <cfRule type="expression" dxfId="2245" priority="1928">
      <formula>$A20="Total"</formula>
    </cfRule>
  </conditionalFormatting>
  <conditionalFormatting sqref="C122:C124">
    <cfRule type="expression" dxfId="2244" priority="1927">
      <formula>$A88="Total"</formula>
    </cfRule>
  </conditionalFormatting>
  <conditionalFormatting sqref="C122:C124">
    <cfRule type="expression" dxfId="2243" priority="1926">
      <formula>$A115="Total"</formula>
    </cfRule>
  </conditionalFormatting>
  <conditionalFormatting sqref="C122:C124">
    <cfRule type="expression" dxfId="2242" priority="1925">
      <formula>$A110="Total"</formula>
    </cfRule>
  </conditionalFormatting>
  <conditionalFormatting sqref="C122:C124">
    <cfRule type="expression" dxfId="2241" priority="1924">
      <formula>$A114="Total"</formula>
    </cfRule>
  </conditionalFormatting>
  <conditionalFormatting sqref="C122:C124">
    <cfRule type="expression" dxfId="2240" priority="1923">
      <formula>$A111="Total"</formula>
    </cfRule>
  </conditionalFormatting>
  <conditionalFormatting sqref="C122:C124">
    <cfRule type="expression" dxfId="2239" priority="1922">
      <formula>$A89="Total"</formula>
    </cfRule>
  </conditionalFormatting>
  <conditionalFormatting sqref="C122:C124">
    <cfRule type="expression" dxfId="2238" priority="1921">
      <formula>$A100="Total"</formula>
    </cfRule>
  </conditionalFormatting>
  <conditionalFormatting sqref="C122:C124">
    <cfRule type="expression" dxfId="2237" priority="1920">
      <formula>$A95="Total"</formula>
    </cfRule>
  </conditionalFormatting>
  <conditionalFormatting sqref="C122:C124">
    <cfRule type="expression" dxfId="2236" priority="1919">
      <formula>$A90="Total"</formula>
    </cfRule>
  </conditionalFormatting>
  <conditionalFormatting sqref="C122:C124">
    <cfRule type="expression" dxfId="2235" priority="1918">
      <formula>$A97="Total"</formula>
    </cfRule>
  </conditionalFormatting>
  <conditionalFormatting sqref="C122:C124">
    <cfRule type="expression" dxfId="2234" priority="1917">
      <formula>$A96="Total"</formula>
    </cfRule>
  </conditionalFormatting>
  <conditionalFormatting sqref="C122:C124">
    <cfRule type="expression" dxfId="2233" priority="1916">
      <formula>$A87="Total"</formula>
    </cfRule>
  </conditionalFormatting>
  <conditionalFormatting sqref="C122:C124">
    <cfRule type="expression" dxfId="2232" priority="1915">
      <formula>$A93="Total"</formula>
    </cfRule>
  </conditionalFormatting>
  <conditionalFormatting sqref="C122:C124">
    <cfRule type="expression" dxfId="2231" priority="1914">
      <formula>$A94="Total"</formula>
    </cfRule>
  </conditionalFormatting>
  <conditionalFormatting sqref="C122:C124">
    <cfRule type="expression" dxfId="2230" priority="1913">
      <formula>$A91="Total"</formula>
    </cfRule>
  </conditionalFormatting>
  <conditionalFormatting sqref="C122:C124">
    <cfRule type="expression" dxfId="2229" priority="1912">
      <formula>$A174="Total"</formula>
    </cfRule>
  </conditionalFormatting>
  <conditionalFormatting sqref="C122:C124">
    <cfRule type="expression" dxfId="2228" priority="1911">
      <formula>$A98="Total"</formula>
    </cfRule>
  </conditionalFormatting>
  <conditionalFormatting sqref="C122:C124">
    <cfRule type="expression" dxfId="2227" priority="1910">
      <formula>$A86="Total"</formula>
    </cfRule>
  </conditionalFormatting>
  <conditionalFormatting sqref="C122:C124">
    <cfRule type="expression" dxfId="2226" priority="1908">
      <formula>$A120="Total"</formula>
    </cfRule>
  </conditionalFormatting>
  <conditionalFormatting sqref="C122:C124">
    <cfRule type="expression" dxfId="2225" priority="1907">
      <formula>$A119="Total"</formula>
    </cfRule>
  </conditionalFormatting>
  <conditionalFormatting sqref="C122:C124">
    <cfRule type="expression" dxfId="2224" priority="1906">
      <formula>$A93="Total"</formula>
    </cfRule>
  </conditionalFormatting>
  <conditionalFormatting sqref="C122:C124">
    <cfRule type="expression" dxfId="2223" priority="1905">
      <formula>$A96="Total"</formula>
    </cfRule>
  </conditionalFormatting>
  <conditionalFormatting sqref="C122:C124">
    <cfRule type="expression" dxfId="2222" priority="1904">
      <formula>$A99="Total"</formula>
    </cfRule>
  </conditionalFormatting>
  <conditionalFormatting sqref="C122:C124">
    <cfRule type="expression" dxfId="2221" priority="1903">
      <formula>$A35="Total"</formula>
    </cfRule>
  </conditionalFormatting>
  <conditionalFormatting sqref="C122:C124">
    <cfRule type="expression" dxfId="2220" priority="1902">
      <formula>$A38="Total"</formula>
    </cfRule>
  </conditionalFormatting>
  <conditionalFormatting sqref="C122:C124">
    <cfRule type="expression" dxfId="2219" priority="1901">
      <formula>$A36="Total"</formula>
    </cfRule>
  </conditionalFormatting>
  <conditionalFormatting sqref="C122:C124 C128:C130">
    <cfRule type="expression" dxfId="2218" priority="1900">
      <formula>$A131="Total"</formula>
    </cfRule>
  </conditionalFormatting>
  <conditionalFormatting sqref="C122:C124">
    <cfRule type="expression" dxfId="2217" priority="1899">
      <formula>$A37="Total"</formula>
    </cfRule>
  </conditionalFormatting>
  <conditionalFormatting sqref="C122:C124">
    <cfRule type="expression" dxfId="2216" priority="1898">
      <formula>$A93="Total"</formula>
    </cfRule>
  </conditionalFormatting>
  <conditionalFormatting sqref="C122:C124">
    <cfRule type="expression" dxfId="2215" priority="1897">
      <formula>$A175="Total"</formula>
    </cfRule>
  </conditionalFormatting>
  <conditionalFormatting sqref="C122:C124">
    <cfRule type="expression" dxfId="2214" priority="1896">
      <formula>$A33="Total"</formula>
    </cfRule>
  </conditionalFormatting>
  <conditionalFormatting sqref="C122:C124">
    <cfRule type="expression" dxfId="2213" priority="1894">
      <formula>$A120="Total"</formula>
    </cfRule>
  </conditionalFormatting>
  <conditionalFormatting sqref="C122:C124">
    <cfRule type="expression" dxfId="2212" priority="1893">
      <formula>$A119="Total"</formula>
    </cfRule>
  </conditionalFormatting>
  <conditionalFormatting sqref="C122:C124">
    <cfRule type="expression" dxfId="2211" priority="1892">
      <formula>$A118="Total"</formula>
    </cfRule>
  </conditionalFormatting>
  <conditionalFormatting sqref="C122:C124">
    <cfRule type="expression" dxfId="2210" priority="1891">
      <formula>$A114="Total"</formula>
    </cfRule>
  </conditionalFormatting>
  <conditionalFormatting sqref="C122:C124">
    <cfRule type="expression" dxfId="2209" priority="1890">
      <formula>$A76="Total"</formula>
    </cfRule>
  </conditionalFormatting>
  <conditionalFormatting sqref="C122:C124">
    <cfRule type="expression" dxfId="2208" priority="1889">
      <formula>$A62="Total"</formula>
    </cfRule>
  </conditionalFormatting>
  <conditionalFormatting sqref="C122:C124">
    <cfRule type="expression" dxfId="2207" priority="1888">
      <formula>$A58="Total"</formula>
    </cfRule>
  </conditionalFormatting>
  <conditionalFormatting sqref="C122:C124">
    <cfRule type="expression" dxfId="2206" priority="1886">
      <formula>$A120="Total"</formula>
    </cfRule>
  </conditionalFormatting>
  <conditionalFormatting sqref="C122:C124">
    <cfRule type="expression" dxfId="2205" priority="1885">
      <formula>$A119="Total"</formula>
    </cfRule>
  </conditionalFormatting>
  <conditionalFormatting sqref="C122:C124">
    <cfRule type="expression" dxfId="2204" priority="1884">
      <formula>$A116="Total"</formula>
    </cfRule>
  </conditionalFormatting>
  <conditionalFormatting sqref="C122:C124">
    <cfRule type="expression" dxfId="2203" priority="1883">
      <formula>$A74="Total"</formula>
    </cfRule>
  </conditionalFormatting>
  <conditionalFormatting sqref="C122:C124">
    <cfRule type="expression" dxfId="2202" priority="1882">
      <formula>$A115="Total"</formula>
    </cfRule>
  </conditionalFormatting>
  <conditionalFormatting sqref="C122:C124">
    <cfRule type="expression" dxfId="2201" priority="1881">
      <formula>$A110="Total"</formula>
    </cfRule>
  </conditionalFormatting>
  <conditionalFormatting sqref="C122:C124">
    <cfRule type="expression" dxfId="2200" priority="1880">
      <formula>$A114="Total"</formula>
    </cfRule>
  </conditionalFormatting>
  <conditionalFormatting sqref="C122:C124">
    <cfRule type="expression" dxfId="2199" priority="1879">
      <formula>$A112="Total"</formula>
    </cfRule>
  </conditionalFormatting>
  <conditionalFormatting sqref="C122:C124">
    <cfRule type="expression" dxfId="2198" priority="1878">
      <formula>$A56="Total"</formula>
    </cfRule>
  </conditionalFormatting>
  <conditionalFormatting sqref="C122:C124">
    <cfRule type="expression" dxfId="2197" priority="1877">
      <formula>$A111="Total"</formula>
    </cfRule>
  </conditionalFormatting>
  <conditionalFormatting sqref="C122:C124">
    <cfRule type="expression" dxfId="2196" priority="1876">
      <formula>$A72="Total"</formula>
    </cfRule>
  </conditionalFormatting>
  <conditionalFormatting sqref="C122:C124">
    <cfRule type="expression" dxfId="2195" priority="1875">
      <formula>$A79="Total"</formula>
    </cfRule>
  </conditionalFormatting>
  <conditionalFormatting sqref="C122:C124">
    <cfRule type="expression" dxfId="2194" priority="1873">
      <formula>$A77="Total"</formula>
    </cfRule>
  </conditionalFormatting>
  <conditionalFormatting sqref="C122:C124">
    <cfRule type="expression" dxfId="2193" priority="1872">
      <formula>$A71="Total"</formula>
    </cfRule>
  </conditionalFormatting>
  <conditionalFormatting sqref="C122:C124">
    <cfRule type="expression" dxfId="2192" priority="1871">
      <formula>$A75="Total"</formula>
    </cfRule>
  </conditionalFormatting>
  <conditionalFormatting sqref="C122:C124">
    <cfRule type="expression" dxfId="2191" priority="1870">
      <formula>$A76="Total"</formula>
    </cfRule>
  </conditionalFormatting>
  <conditionalFormatting sqref="C122:C124">
    <cfRule type="expression" dxfId="2190" priority="1869">
      <formula>$A106="Total"</formula>
    </cfRule>
  </conditionalFormatting>
  <conditionalFormatting sqref="C122:C124">
    <cfRule type="expression" dxfId="2189" priority="1868">
      <formula>$A104="Total"</formula>
    </cfRule>
  </conditionalFormatting>
  <conditionalFormatting sqref="C122:C124">
    <cfRule type="expression" dxfId="2188" priority="1867">
      <formula>$A103="Total"</formula>
    </cfRule>
  </conditionalFormatting>
  <conditionalFormatting sqref="C122:C124">
    <cfRule type="expression" dxfId="2187" priority="1866">
      <formula>$A81="Total"</formula>
    </cfRule>
  </conditionalFormatting>
  <conditionalFormatting sqref="C122:C124">
    <cfRule type="expression" dxfId="2186" priority="1865">
      <formula>$A80="Total"</formula>
    </cfRule>
  </conditionalFormatting>
  <conditionalFormatting sqref="C122:C124">
    <cfRule type="expression" dxfId="2185" priority="1864">
      <formula>$A78="Total"</formula>
    </cfRule>
  </conditionalFormatting>
  <conditionalFormatting sqref="C122:C124">
    <cfRule type="expression" dxfId="2184" priority="1863">
      <formula>$A62="Total"</formula>
    </cfRule>
  </conditionalFormatting>
  <conditionalFormatting sqref="C122:C124">
    <cfRule type="expression" dxfId="2183" priority="1862">
      <formula>$A73="Total"</formula>
    </cfRule>
  </conditionalFormatting>
  <conditionalFormatting sqref="C122:C124">
    <cfRule type="expression" dxfId="2182" priority="1861">
      <formula>$A102="Total"</formula>
    </cfRule>
  </conditionalFormatting>
  <conditionalFormatting sqref="C122:C124">
    <cfRule type="expression" dxfId="2181" priority="1860">
      <formula>$A82="Total"</formula>
    </cfRule>
  </conditionalFormatting>
  <conditionalFormatting sqref="C122:C124">
    <cfRule type="expression" dxfId="2180" priority="1859">
      <formula>$A63="Total"</formula>
    </cfRule>
  </conditionalFormatting>
  <conditionalFormatting sqref="C122:C124">
    <cfRule type="expression" dxfId="2179" priority="1858">
      <formula>$A105="Total"</formula>
    </cfRule>
  </conditionalFormatting>
  <conditionalFormatting sqref="C122:C124">
    <cfRule type="expression" dxfId="2178" priority="1857">
      <formula>$A132="Total"</formula>
    </cfRule>
  </conditionalFormatting>
  <conditionalFormatting sqref="C122:C124">
    <cfRule type="expression" dxfId="2177" priority="1856">
      <formula>$A65="Total"</formula>
    </cfRule>
  </conditionalFormatting>
  <conditionalFormatting sqref="C122:C124">
    <cfRule type="expression" dxfId="2176" priority="1855">
      <formula>$A64="Total"</formula>
    </cfRule>
  </conditionalFormatting>
  <conditionalFormatting sqref="C122:C124">
    <cfRule type="expression" dxfId="2175" priority="1854">
      <formula>$A66="Total"</formula>
    </cfRule>
  </conditionalFormatting>
  <conditionalFormatting sqref="C122:C124">
    <cfRule type="expression" dxfId="2174" priority="1853">
      <formula>$A70="Total"</formula>
    </cfRule>
  </conditionalFormatting>
  <conditionalFormatting sqref="C122:C124">
    <cfRule type="expression" dxfId="2173" priority="1852">
      <formula>$A68="Total"</formula>
    </cfRule>
  </conditionalFormatting>
  <conditionalFormatting sqref="C122:C124">
    <cfRule type="expression" dxfId="2172" priority="1851">
      <formula>$A55="Total"</formula>
    </cfRule>
  </conditionalFormatting>
  <conditionalFormatting sqref="C122:C124">
    <cfRule type="expression" dxfId="2171" priority="1850">
      <formula>$A125="Total"</formula>
    </cfRule>
  </conditionalFormatting>
  <conditionalFormatting sqref="C122:C124">
    <cfRule type="expression" dxfId="2170" priority="1849">
      <formula>$A107="Total"</formula>
    </cfRule>
  </conditionalFormatting>
  <conditionalFormatting sqref="C122:C124">
    <cfRule type="expression" dxfId="2169" priority="1848">
      <formula>$A59="Total"</formula>
    </cfRule>
  </conditionalFormatting>
  <conditionalFormatting sqref="C122:C124">
    <cfRule type="expression" dxfId="2168" priority="1847">
      <formula>$A60="Total"</formula>
    </cfRule>
  </conditionalFormatting>
  <conditionalFormatting sqref="C122:C124">
    <cfRule type="expression" dxfId="2167" priority="1846">
      <formula>$A25="Total"</formula>
    </cfRule>
  </conditionalFormatting>
  <conditionalFormatting sqref="C122:C124">
    <cfRule type="expression" dxfId="2166" priority="1845">
      <formula>$A26="Total"</formula>
    </cfRule>
  </conditionalFormatting>
  <conditionalFormatting sqref="C122:C124">
    <cfRule type="expression" dxfId="2165" priority="1844">
      <formula>$A138="Total"</formula>
    </cfRule>
  </conditionalFormatting>
  <conditionalFormatting sqref="C122">
    <cfRule type="expression" dxfId="2164" priority="1843">
      <formula>$A143="Total"</formula>
    </cfRule>
  </conditionalFormatting>
  <conditionalFormatting sqref="C122:C124">
    <cfRule type="expression" dxfId="2163" priority="1842">
      <formula>$A21="Total"</formula>
    </cfRule>
  </conditionalFormatting>
  <conditionalFormatting sqref="C122:C123 C128:C129">
    <cfRule type="expression" dxfId="2162" priority="1841">
      <formula>$A136="Total"</formula>
    </cfRule>
  </conditionalFormatting>
  <conditionalFormatting sqref="C122:C124">
    <cfRule type="expression" dxfId="2161" priority="1840">
      <formula>$A22="Total"</formula>
    </cfRule>
  </conditionalFormatting>
  <conditionalFormatting sqref="C122:C124">
    <cfRule type="expression" dxfId="2160" priority="1839">
      <formula>$A23="Total"</formula>
    </cfRule>
  </conditionalFormatting>
  <conditionalFormatting sqref="C122:C124">
    <cfRule type="expression" dxfId="2159" priority="1838">
      <formula>$A69="Total"</formula>
    </cfRule>
  </conditionalFormatting>
  <conditionalFormatting sqref="C122:C124">
    <cfRule type="expression" dxfId="2158" priority="1837">
      <formula>$A126="Total"</formula>
    </cfRule>
  </conditionalFormatting>
  <conditionalFormatting sqref="C122:C124">
    <cfRule type="expression" dxfId="2157" priority="1836">
      <formula>$A24="Total"</formula>
    </cfRule>
  </conditionalFormatting>
  <conditionalFormatting sqref="C122:C124">
    <cfRule type="expression" dxfId="2156" priority="1835">
      <formula>$A20="Total"</formula>
    </cfRule>
  </conditionalFormatting>
  <conditionalFormatting sqref="C122:C124">
    <cfRule type="expression" dxfId="2155" priority="1834">
      <formula>$A88="Total"</formula>
    </cfRule>
  </conditionalFormatting>
  <conditionalFormatting sqref="C122:C124">
    <cfRule type="expression" dxfId="2154" priority="1833">
      <formula>$A115="Total"</formula>
    </cfRule>
  </conditionalFormatting>
  <conditionalFormatting sqref="C122:C124">
    <cfRule type="expression" dxfId="2153" priority="1832">
      <formula>$A110="Total"</formula>
    </cfRule>
  </conditionalFormatting>
  <conditionalFormatting sqref="C122:C124">
    <cfRule type="expression" dxfId="2152" priority="1831">
      <formula>$A114="Total"</formula>
    </cfRule>
  </conditionalFormatting>
  <conditionalFormatting sqref="C122:C124">
    <cfRule type="expression" dxfId="2151" priority="1830">
      <formula>$A111="Total"</formula>
    </cfRule>
  </conditionalFormatting>
  <conditionalFormatting sqref="C122:C124">
    <cfRule type="expression" dxfId="2150" priority="1829">
      <formula>$A89="Total"</formula>
    </cfRule>
  </conditionalFormatting>
  <conditionalFormatting sqref="C122:C124">
    <cfRule type="expression" dxfId="2149" priority="1828">
      <formula>$A100="Total"</formula>
    </cfRule>
  </conditionalFormatting>
  <conditionalFormatting sqref="C122:C124">
    <cfRule type="expression" dxfId="2148" priority="1827">
      <formula>$A95="Total"</formula>
    </cfRule>
  </conditionalFormatting>
  <conditionalFormatting sqref="C122:C124">
    <cfRule type="expression" dxfId="2147" priority="1826">
      <formula>$A90="Total"</formula>
    </cfRule>
  </conditionalFormatting>
  <conditionalFormatting sqref="C122:C124">
    <cfRule type="expression" dxfId="2146" priority="1825">
      <formula>$A97="Total"</formula>
    </cfRule>
  </conditionalFormatting>
  <conditionalFormatting sqref="C122:C124">
    <cfRule type="expression" dxfId="2145" priority="1824">
      <formula>$A96="Total"</formula>
    </cfRule>
  </conditionalFormatting>
  <conditionalFormatting sqref="C122:C124">
    <cfRule type="expression" dxfId="2144" priority="1823">
      <formula>$A87="Total"</formula>
    </cfRule>
  </conditionalFormatting>
  <conditionalFormatting sqref="C122:C124">
    <cfRule type="expression" dxfId="2143" priority="1822">
      <formula>$A93="Total"</formula>
    </cfRule>
  </conditionalFormatting>
  <conditionalFormatting sqref="C122:C124">
    <cfRule type="expression" dxfId="2142" priority="1821">
      <formula>$A94="Total"</formula>
    </cfRule>
  </conditionalFormatting>
  <conditionalFormatting sqref="C122:C124">
    <cfRule type="expression" dxfId="2141" priority="1820">
      <formula>$A91="Total"</formula>
    </cfRule>
  </conditionalFormatting>
  <conditionalFormatting sqref="C122:C124">
    <cfRule type="expression" dxfId="2140" priority="1819">
      <formula>$A174="Total"</formula>
    </cfRule>
  </conditionalFormatting>
  <conditionalFormatting sqref="C122:C124">
    <cfRule type="expression" dxfId="2139" priority="1818">
      <formula>$A98="Total"</formula>
    </cfRule>
  </conditionalFormatting>
  <conditionalFormatting sqref="C122:C124">
    <cfRule type="expression" dxfId="2138" priority="1817">
      <formula>$A86="Total"</formula>
    </cfRule>
  </conditionalFormatting>
  <conditionalFormatting sqref="C122:C124">
    <cfRule type="expression" dxfId="2137" priority="1815">
      <formula>$A120="Total"</formula>
    </cfRule>
  </conditionalFormatting>
  <conditionalFormatting sqref="C122:C124">
    <cfRule type="expression" dxfId="2136" priority="1814">
      <formula>$A119="Total"</formula>
    </cfRule>
  </conditionalFormatting>
  <conditionalFormatting sqref="C122:C124">
    <cfRule type="expression" dxfId="2135" priority="1813">
      <formula>$A93="Total"</formula>
    </cfRule>
  </conditionalFormatting>
  <conditionalFormatting sqref="C122:C124">
    <cfRule type="expression" dxfId="2134" priority="1812">
      <formula>$A96="Total"</formula>
    </cfRule>
  </conditionalFormatting>
  <conditionalFormatting sqref="C122:C124">
    <cfRule type="expression" dxfId="2133" priority="1811">
      <formula>$A99="Total"</formula>
    </cfRule>
  </conditionalFormatting>
  <conditionalFormatting sqref="C122:C124">
    <cfRule type="expression" dxfId="2132" priority="1810">
      <formula>$A35="Total"</formula>
    </cfRule>
  </conditionalFormatting>
  <conditionalFormatting sqref="C122:C124">
    <cfRule type="expression" dxfId="2131" priority="1809">
      <formula>$A38="Total"</formula>
    </cfRule>
  </conditionalFormatting>
  <conditionalFormatting sqref="C122:C124">
    <cfRule type="expression" dxfId="2130" priority="1808">
      <formula>$A36="Total"</formula>
    </cfRule>
  </conditionalFormatting>
  <conditionalFormatting sqref="C122 C128:C130">
    <cfRule type="expression" dxfId="2129" priority="1807">
      <formula>$A130="Total"</formula>
    </cfRule>
  </conditionalFormatting>
  <conditionalFormatting sqref="C122:C124">
    <cfRule type="expression" dxfId="2128" priority="1806">
      <formula>$A37="Total"</formula>
    </cfRule>
  </conditionalFormatting>
  <conditionalFormatting sqref="C122:C124">
    <cfRule type="expression" dxfId="2127" priority="1805">
      <formula>$A93="Total"</formula>
    </cfRule>
  </conditionalFormatting>
  <conditionalFormatting sqref="C122:C124">
    <cfRule type="expression" dxfId="2126" priority="1804">
      <formula>$A175="Total"</formula>
    </cfRule>
  </conditionalFormatting>
  <conditionalFormatting sqref="C122:C124">
    <cfRule type="expression" dxfId="2125" priority="1803">
      <formula>$A33="Total"</formula>
    </cfRule>
  </conditionalFormatting>
  <conditionalFormatting sqref="C122:C124">
    <cfRule type="expression" dxfId="2124" priority="1801">
      <formula>$A120="Total"</formula>
    </cfRule>
  </conditionalFormatting>
  <conditionalFormatting sqref="C122:C124">
    <cfRule type="expression" dxfId="2123" priority="1800">
      <formula>$A119="Total"</formula>
    </cfRule>
  </conditionalFormatting>
  <conditionalFormatting sqref="C122:C124">
    <cfRule type="expression" dxfId="2122" priority="1799">
      <formula>$A118="Total"</formula>
    </cfRule>
  </conditionalFormatting>
  <conditionalFormatting sqref="C122:C124">
    <cfRule type="expression" dxfId="2121" priority="1798">
      <formula>$A114="Total"</formula>
    </cfRule>
  </conditionalFormatting>
  <conditionalFormatting sqref="C122:C124">
    <cfRule type="expression" dxfId="2120" priority="1797">
      <formula>$A76="Total"</formula>
    </cfRule>
  </conditionalFormatting>
  <conditionalFormatting sqref="C122:C124">
    <cfRule type="expression" dxfId="2119" priority="1796">
      <formula>$A62="Total"</formula>
    </cfRule>
  </conditionalFormatting>
  <conditionalFormatting sqref="C122:C124">
    <cfRule type="expression" dxfId="2118" priority="1795">
      <formula>$A58="Total"</formula>
    </cfRule>
  </conditionalFormatting>
  <conditionalFormatting sqref="C122">
    <cfRule type="expression" dxfId="2117" priority="1790">
      <formula>#REF!="Total"</formula>
    </cfRule>
  </conditionalFormatting>
  <conditionalFormatting sqref="C122">
    <cfRule type="expression" dxfId="2116" priority="1789" stopIfTrue="1">
      <formula>#REF!="Total"</formula>
    </cfRule>
  </conditionalFormatting>
  <conditionalFormatting sqref="C123">
    <cfRule type="expression" dxfId="2115" priority="1788" stopIfTrue="1">
      <formula>#REF!="Total"</formula>
    </cfRule>
  </conditionalFormatting>
  <conditionalFormatting sqref="C122">
    <cfRule type="expression" dxfId="2114" priority="1787">
      <formula>$A125="Total"</formula>
    </cfRule>
  </conditionalFormatting>
  <conditionalFormatting sqref="C122">
    <cfRule type="expression" dxfId="2113" priority="1786" stopIfTrue="1">
      <formula>$C125="Total"</formula>
    </cfRule>
  </conditionalFormatting>
  <conditionalFormatting sqref="C122">
    <cfRule type="expression" dxfId="2112" priority="1785">
      <formula>$A122="Total"</formula>
    </cfRule>
  </conditionalFormatting>
  <conditionalFormatting sqref="C122">
    <cfRule type="expression" dxfId="2111" priority="1784" stopIfTrue="1">
      <formula>$C126="Total"</formula>
    </cfRule>
  </conditionalFormatting>
  <conditionalFormatting sqref="C122">
    <cfRule type="expression" dxfId="2110" priority="1783">
      <formula>$A113="Total"</formula>
    </cfRule>
  </conditionalFormatting>
  <conditionalFormatting sqref="C122">
    <cfRule type="expression" dxfId="2109" priority="1782">
      <formula>$A147="Total"</formula>
    </cfRule>
  </conditionalFormatting>
  <conditionalFormatting sqref="C122">
    <cfRule type="expression" dxfId="2108" priority="1781">
      <formula>$A121="Total"</formula>
    </cfRule>
  </conditionalFormatting>
  <conditionalFormatting sqref="C122">
    <cfRule type="expression" dxfId="2107" priority="1780">
      <formula>$A120="Total"</formula>
    </cfRule>
  </conditionalFormatting>
  <conditionalFormatting sqref="C122">
    <cfRule type="expression" dxfId="2106" priority="1779">
      <formula>$A119="Total"</formula>
    </cfRule>
  </conditionalFormatting>
  <conditionalFormatting sqref="C122">
    <cfRule type="expression" dxfId="2105" priority="1778" stopIfTrue="1">
      <formula>$C148="Total"</formula>
    </cfRule>
  </conditionalFormatting>
  <conditionalFormatting sqref="C122">
    <cfRule type="expression" dxfId="2104" priority="1777">
      <formula>$A121="Total"</formula>
    </cfRule>
  </conditionalFormatting>
  <conditionalFormatting sqref="C122">
    <cfRule type="expression" dxfId="2103" priority="1776">
      <formula>$A120="Total"</formula>
    </cfRule>
  </conditionalFormatting>
  <conditionalFormatting sqref="C122">
    <cfRule type="expression" dxfId="2102" priority="1775">
      <formula>$A119="Total"</formula>
    </cfRule>
  </conditionalFormatting>
  <conditionalFormatting sqref="C122">
    <cfRule type="expression" dxfId="2101" priority="1774">
      <formula>$A122="Total"</formula>
    </cfRule>
  </conditionalFormatting>
  <conditionalFormatting sqref="C122">
    <cfRule type="expression" dxfId="2100" priority="1773">
      <formula>$A116="Total"</formula>
    </cfRule>
  </conditionalFormatting>
  <conditionalFormatting sqref="C122">
    <cfRule type="expression" dxfId="2099" priority="1772">
      <formula>$A74="Total"</formula>
    </cfRule>
  </conditionalFormatting>
  <conditionalFormatting sqref="C122">
    <cfRule type="expression" dxfId="2098" priority="1771">
      <formula>$A56="Total"</formula>
    </cfRule>
  </conditionalFormatting>
  <conditionalFormatting sqref="C122">
    <cfRule type="expression" dxfId="2097" priority="1770">
      <formula>$A72="Total"</formula>
    </cfRule>
  </conditionalFormatting>
  <conditionalFormatting sqref="C122">
    <cfRule type="expression" dxfId="2096" priority="1769">
      <formula>$A79="Total"</formula>
    </cfRule>
  </conditionalFormatting>
  <conditionalFormatting sqref="C122">
    <cfRule type="expression" dxfId="2095" priority="1768">
      <formula>$A133="Total"</formula>
    </cfRule>
  </conditionalFormatting>
  <conditionalFormatting sqref="C122">
    <cfRule type="expression" dxfId="2094" priority="1767">
      <formula>$A127="Total"</formula>
    </cfRule>
  </conditionalFormatting>
  <conditionalFormatting sqref="C122">
    <cfRule type="expression" dxfId="2093" priority="1766">
      <formula>$A77="Total"</formula>
    </cfRule>
  </conditionalFormatting>
  <conditionalFormatting sqref="C122">
    <cfRule type="expression" dxfId="2092" priority="1765">
      <formula>$A71="Total"</formula>
    </cfRule>
  </conditionalFormatting>
  <conditionalFormatting sqref="C122">
    <cfRule type="expression" dxfId="2091" priority="1764">
      <formula>$A75="Total"</formula>
    </cfRule>
  </conditionalFormatting>
  <conditionalFormatting sqref="C122">
    <cfRule type="expression" dxfId="2090" priority="1763">
      <formula>$A76="Total"</formula>
    </cfRule>
  </conditionalFormatting>
  <conditionalFormatting sqref="C122">
    <cfRule type="expression" dxfId="2089" priority="1762">
      <formula>$A81="Total"</formula>
    </cfRule>
  </conditionalFormatting>
  <conditionalFormatting sqref="C122">
    <cfRule type="expression" dxfId="2088" priority="1761">
      <formula>$A80="Total"</formula>
    </cfRule>
  </conditionalFormatting>
  <conditionalFormatting sqref="C122">
    <cfRule type="expression" dxfId="2087" priority="1760">
      <formula>$A78="Total"</formula>
    </cfRule>
  </conditionalFormatting>
  <conditionalFormatting sqref="C122">
    <cfRule type="expression" dxfId="2086" priority="1759">
      <formula>$A73="Total"</formula>
    </cfRule>
  </conditionalFormatting>
  <conditionalFormatting sqref="C122">
    <cfRule type="expression" dxfId="2085" priority="1758">
      <formula>$A82="Total"</formula>
    </cfRule>
  </conditionalFormatting>
  <conditionalFormatting sqref="C122">
    <cfRule type="expression" dxfId="2084" priority="1757">
      <formula>$A143="Total"</formula>
    </cfRule>
  </conditionalFormatting>
  <conditionalFormatting sqref="C122">
    <cfRule type="expression" dxfId="2083" priority="1756" stopIfTrue="1">
      <formula>$C127="Total"</formula>
    </cfRule>
  </conditionalFormatting>
  <conditionalFormatting sqref="C122">
    <cfRule type="expression" dxfId="2082" priority="1755">
      <formula>$A70="Total"</formula>
    </cfRule>
  </conditionalFormatting>
  <conditionalFormatting sqref="C122">
    <cfRule type="expression" dxfId="2081" priority="1754">
      <formula>$A55="Total"</formula>
    </cfRule>
  </conditionalFormatting>
  <conditionalFormatting sqref="C122">
    <cfRule type="expression" dxfId="2080" priority="1753" stopIfTrue="1">
      <formula>$C140="Total"</formula>
    </cfRule>
  </conditionalFormatting>
  <conditionalFormatting sqref="C122">
    <cfRule type="expression" dxfId="2079" priority="1751">
      <formula>$A25="Total"</formula>
    </cfRule>
  </conditionalFormatting>
  <conditionalFormatting sqref="C122">
    <cfRule type="expression" dxfId="2078" priority="1750">
      <formula>$A26="Total"</formula>
    </cfRule>
  </conditionalFormatting>
  <conditionalFormatting sqref="C122">
    <cfRule type="expression" dxfId="2077" priority="1749">
      <formula>$A21="Total"</formula>
    </cfRule>
  </conditionalFormatting>
  <conditionalFormatting sqref="C122">
    <cfRule type="expression" dxfId="2076" priority="1748">
      <formula>$A22="Total"</formula>
    </cfRule>
  </conditionalFormatting>
  <conditionalFormatting sqref="C122">
    <cfRule type="expression" dxfId="2075" priority="1747">
      <formula>$A23="Total"</formula>
    </cfRule>
  </conditionalFormatting>
  <conditionalFormatting sqref="C122">
    <cfRule type="expression" dxfId="2074" priority="1746">
      <formula>$A69="Total"</formula>
    </cfRule>
  </conditionalFormatting>
  <conditionalFormatting sqref="C122">
    <cfRule type="expression" dxfId="2073" priority="1745">
      <formula>$A24="Total"</formula>
    </cfRule>
  </conditionalFormatting>
  <conditionalFormatting sqref="C122">
    <cfRule type="expression" dxfId="2072" priority="1744">
      <formula>$A20="Total"</formula>
    </cfRule>
  </conditionalFormatting>
  <conditionalFormatting sqref="C122">
    <cfRule type="expression" dxfId="2071" priority="1743">
      <formula>$A88="Total"</formula>
    </cfRule>
  </conditionalFormatting>
  <conditionalFormatting sqref="C122">
    <cfRule type="expression" dxfId="2070" priority="1742">
      <formula>$A115="Total"</formula>
    </cfRule>
  </conditionalFormatting>
  <conditionalFormatting sqref="C122">
    <cfRule type="expression" dxfId="2069" priority="1741">
      <formula>$A110="Total"</formula>
    </cfRule>
  </conditionalFormatting>
  <conditionalFormatting sqref="C122">
    <cfRule type="expression" dxfId="2068" priority="1740">
      <formula>$A114="Total"</formula>
    </cfRule>
  </conditionalFormatting>
  <conditionalFormatting sqref="C122">
    <cfRule type="expression" dxfId="2067" priority="1739">
      <formula>$A111="Total"</formula>
    </cfRule>
  </conditionalFormatting>
  <conditionalFormatting sqref="C122">
    <cfRule type="expression" dxfId="2066" priority="1738">
      <formula>$A89="Total"</formula>
    </cfRule>
  </conditionalFormatting>
  <conditionalFormatting sqref="C122">
    <cfRule type="expression" dxfId="2065" priority="1737">
      <formula>$A100="Total"</formula>
    </cfRule>
  </conditionalFormatting>
  <conditionalFormatting sqref="C122">
    <cfRule type="expression" dxfId="2064" priority="1736">
      <formula>$A95="Total"</formula>
    </cfRule>
  </conditionalFormatting>
  <conditionalFormatting sqref="C122">
    <cfRule type="expression" dxfId="2063" priority="1735">
      <formula>$A90="Total"</formula>
    </cfRule>
  </conditionalFormatting>
  <conditionalFormatting sqref="C122">
    <cfRule type="expression" dxfId="2062" priority="1734">
      <formula>$A97="Total"</formula>
    </cfRule>
  </conditionalFormatting>
  <conditionalFormatting sqref="C122">
    <cfRule type="expression" dxfId="2061" priority="1733">
      <formula>$A96="Total"</formula>
    </cfRule>
  </conditionalFormatting>
  <conditionalFormatting sqref="C122">
    <cfRule type="expression" dxfId="2060" priority="1732">
      <formula>$A87="Total"</formula>
    </cfRule>
  </conditionalFormatting>
  <conditionalFormatting sqref="C122">
    <cfRule type="expression" dxfId="2059" priority="1731">
      <formula>$A93="Total"</formula>
    </cfRule>
  </conditionalFormatting>
  <conditionalFormatting sqref="C122">
    <cfRule type="expression" dxfId="2058" priority="1730">
      <formula>$A94="Total"</formula>
    </cfRule>
  </conditionalFormatting>
  <conditionalFormatting sqref="C122">
    <cfRule type="expression" dxfId="2057" priority="1729">
      <formula>$A91="Total"</formula>
    </cfRule>
  </conditionalFormatting>
  <conditionalFormatting sqref="C122">
    <cfRule type="expression" dxfId="2056" priority="1728">
      <formula>$A175="Total"</formula>
    </cfRule>
  </conditionalFormatting>
  <conditionalFormatting sqref="C122">
    <cfRule type="expression" dxfId="2055" priority="1727">
      <formula>$A98="Total"</formula>
    </cfRule>
  </conditionalFormatting>
  <conditionalFormatting sqref="C122">
    <cfRule type="expression" dxfId="2054" priority="1726">
      <formula>$A86="Total"</formula>
    </cfRule>
  </conditionalFormatting>
  <conditionalFormatting sqref="C122">
    <cfRule type="expression" dxfId="2053" priority="1725">
      <formula>$A121="Total"</formula>
    </cfRule>
  </conditionalFormatting>
  <conditionalFormatting sqref="C122">
    <cfRule type="expression" dxfId="2052" priority="1724">
      <formula>$A120="Total"</formula>
    </cfRule>
  </conditionalFormatting>
  <conditionalFormatting sqref="C122">
    <cfRule type="expression" dxfId="2051" priority="1723">
      <formula>$A119="Total"</formula>
    </cfRule>
  </conditionalFormatting>
  <conditionalFormatting sqref="C122">
    <cfRule type="expression" dxfId="2050" priority="1722">
      <formula>$A93="Total"</formula>
    </cfRule>
  </conditionalFormatting>
  <conditionalFormatting sqref="C122">
    <cfRule type="expression" dxfId="2049" priority="1721">
      <formula>$A96="Total"</formula>
    </cfRule>
  </conditionalFormatting>
  <conditionalFormatting sqref="C122">
    <cfRule type="expression" dxfId="2048" priority="1720">
      <formula>$A99="Total"</formula>
    </cfRule>
  </conditionalFormatting>
  <conditionalFormatting sqref="C122">
    <cfRule type="expression" dxfId="2047" priority="1719">
      <formula>$A35="Total"</formula>
    </cfRule>
  </conditionalFormatting>
  <conditionalFormatting sqref="C122">
    <cfRule type="expression" dxfId="2046" priority="1718">
      <formula>$A38="Total"</formula>
    </cfRule>
  </conditionalFormatting>
  <conditionalFormatting sqref="C122">
    <cfRule type="expression" dxfId="2045" priority="1717">
      <formula>$A36="Total"</formula>
    </cfRule>
  </conditionalFormatting>
  <conditionalFormatting sqref="C122">
    <cfRule type="expression" dxfId="2044" priority="1716">
      <formula>$A132="Total"</formula>
    </cfRule>
  </conditionalFormatting>
  <conditionalFormatting sqref="C122">
    <cfRule type="expression" dxfId="2043" priority="1715">
      <formula>$A37="Total"</formula>
    </cfRule>
  </conditionalFormatting>
  <conditionalFormatting sqref="C122">
    <cfRule type="expression" dxfId="2042" priority="1714">
      <formula>$A93="Total"</formula>
    </cfRule>
  </conditionalFormatting>
  <conditionalFormatting sqref="C122">
    <cfRule type="expression" dxfId="2041" priority="1713">
      <formula>$A176="Total"</formula>
    </cfRule>
  </conditionalFormatting>
  <conditionalFormatting sqref="C122">
    <cfRule type="expression" dxfId="2040" priority="1712">
      <formula>$A33="Total"</formula>
    </cfRule>
  </conditionalFormatting>
  <conditionalFormatting sqref="C122">
    <cfRule type="expression" dxfId="2039" priority="1711">
      <formula>$A121="Total"</formula>
    </cfRule>
  </conditionalFormatting>
  <conditionalFormatting sqref="C122">
    <cfRule type="expression" dxfId="2038" priority="1710">
      <formula>$A120="Total"</formula>
    </cfRule>
  </conditionalFormatting>
  <conditionalFormatting sqref="C122">
    <cfRule type="expression" dxfId="2037" priority="1709">
      <formula>$A119="Total"</formula>
    </cfRule>
  </conditionalFormatting>
  <conditionalFormatting sqref="C122">
    <cfRule type="expression" dxfId="2036" priority="1708">
      <formula>$A118="Total"</formula>
    </cfRule>
  </conditionalFormatting>
  <conditionalFormatting sqref="C122">
    <cfRule type="expression" dxfId="2035" priority="1707">
      <formula>$A114="Total"</formula>
    </cfRule>
  </conditionalFormatting>
  <conditionalFormatting sqref="C122">
    <cfRule type="expression" dxfId="2034" priority="1706">
      <formula>$A76="Total"</formula>
    </cfRule>
  </conditionalFormatting>
  <conditionalFormatting sqref="C122">
    <cfRule type="expression" dxfId="2033" priority="1705">
      <formula>$A62="Total"</formula>
    </cfRule>
  </conditionalFormatting>
  <conditionalFormatting sqref="C122">
    <cfRule type="expression" dxfId="2032" priority="1704">
      <formula>$A58="Total"</formula>
    </cfRule>
  </conditionalFormatting>
  <conditionalFormatting sqref="C122">
    <cfRule type="expression" dxfId="2031" priority="1703">
      <formula>$A121="Total"</formula>
    </cfRule>
  </conditionalFormatting>
  <conditionalFormatting sqref="C122">
    <cfRule type="expression" dxfId="2030" priority="1702">
      <formula>$A120="Total"</formula>
    </cfRule>
  </conditionalFormatting>
  <conditionalFormatting sqref="C122">
    <cfRule type="expression" dxfId="2029" priority="1701">
      <formula>$A119="Total"</formula>
    </cfRule>
  </conditionalFormatting>
  <conditionalFormatting sqref="C122">
    <cfRule type="expression" dxfId="2028" priority="1700">
      <formula>$A122="Total"</formula>
    </cfRule>
  </conditionalFormatting>
  <conditionalFormatting sqref="C122">
    <cfRule type="expression" dxfId="2027" priority="1699">
      <formula>$A116="Total"</formula>
    </cfRule>
  </conditionalFormatting>
  <conditionalFormatting sqref="C122">
    <cfRule type="expression" dxfId="2026" priority="1698">
      <formula>$A74="Total"</formula>
    </cfRule>
  </conditionalFormatting>
  <conditionalFormatting sqref="C122">
    <cfRule type="expression" dxfId="2025" priority="1697">
      <formula>$A115="Total"</formula>
    </cfRule>
  </conditionalFormatting>
  <conditionalFormatting sqref="C122">
    <cfRule type="expression" dxfId="2024" priority="1696">
      <formula>$A110="Total"</formula>
    </cfRule>
  </conditionalFormatting>
  <conditionalFormatting sqref="C122">
    <cfRule type="expression" dxfId="2023" priority="1695">
      <formula>$A114="Total"</formula>
    </cfRule>
  </conditionalFormatting>
  <conditionalFormatting sqref="C122">
    <cfRule type="expression" dxfId="2022" priority="1694">
      <formula>$A112="Total"</formula>
    </cfRule>
  </conditionalFormatting>
  <conditionalFormatting sqref="C122">
    <cfRule type="expression" dxfId="2021" priority="1693">
      <formula>$A56="Total"</formula>
    </cfRule>
  </conditionalFormatting>
  <conditionalFormatting sqref="C122">
    <cfRule type="expression" dxfId="2020" priority="1692">
      <formula>$A111="Total"</formula>
    </cfRule>
  </conditionalFormatting>
  <conditionalFormatting sqref="C122">
    <cfRule type="expression" dxfId="2019" priority="1691">
      <formula>$A72="Total"</formula>
    </cfRule>
  </conditionalFormatting>
  <conditionalFormatting sqref="C122">
    <cfRule type="expression" dxfId="2018" priority="1690">
      <formula>$A79="Total"</formula>
    </cfRule>
  </conditionalFormatting>
  <conditionalFormatting sqref="C122">
    <cfRule type="expression" dxfId="2017" priority="1688">
      <formula>$A77="Total"</formula>
    </cfRule>
  </conditionalFormatting>
  <conditionalFormatting sqref="C122">
    <cfRule type="expression" dxfId="2016" priority="1687">
      <formula>$A71="Total"</formula>
    </cfRule>
  </conditionalFormatting>
  <conditionalFormatting sqref="C122">
    <cfRule type="expression" dxfId="2015" priority="1686">
      <formula>$A75="Total"</formula>
    </cfRule>
  </conditionalFormatting>
  <conditionalFormatting sqref="C122">
    <cfRule type="expression" dxfId="2014" priority="1685">
      <formula>$A76="Total"</formula>
    </cfRule>
  </conditionalFormatting>
  <conditionalFormatting sqref="C122">
    <cfRule type="expression" dxfId="2013" priority="1684">
      <formula>$A106="Total"</formula>
    </cfRule>
  </conditionalFormatting>
  <conditionalFormatting sqref="C122">
    <cfRule type="expression" dxfId="2012" priority="1683">
      <formula>$A104="Total"</formula>
    </cfRule>
  </conditionalFormatting>
  <conditionalFormatting sqref="C122">
    <cfRule type="expression" dxfId="2011" priority="1682">
      <formula>$A103="Total"</formula>
    </cfRule>
  </conditionalFormatting>
  <conditionalFormatting sqref="C122">
    <cfRule type="expression" dxfId="2010" priority="1681">
      <formula>$A81="Total"</formula>
    </cfRule>
  </conditionalFormatting>
  <conditionalFormatting sqref="C122">
    <cfRule type="expression" dxfId="2009" priority="1680">
      <formula>$A80="Total"</formula>
    </cfRule>
  </conditionalFormatting>
  <conditionalFormatting sqref="C122">
    <cfRule type="expression" dxfId="2008" priority="1679">
      <formula>$A78="Total"</formula>
    </cfRule>
  </conditionalFormatting>
  <conditionalFormatting sqref="C122">
    <cfRule type="expression" dxfId="2007" priority="1678">
      <formula>$A62="Total"</formula>
    </cfRule>
  </conditionalFormatting>
  <conditionalFormatting sqref="C122">
    <cfRule type="expression" dxfId="2006" priority="1677">
      <formula>$A73="Total"</formula>
    </cfRule>
  </conditionalFormatting>
  <conditionalFormatting sqref="C122">
    <cfRule type="expression" dxfId="2005" priority="1676">
      <formula>$A102="Total"</formula>
    </cfRule>
  </conditionalFormatting>
  <conditionalFormatting sqref="C122">
    <cfRule type="expression" dxfId="2004" priority="1675">
      <formula>$A82="Total"</formula>
    </cfRule>
  </conditionalFormatting>
  <conditionalFormatting sqref="C122">
    <cfRule type="expression" dxfId="2003" priority="1674">
      <formula>$A63="Total"</formula>
    </cfRule>
  </conditionalFormatting>
  <conditionalFormatting sqref="C122">
    <cfRule type="expression" dxfId="2002" priority="1673">
      <formula>$A105="Total"</formula>
    </cfRule>
  </conditionalFormatting>
  <conditionalFormatting sqref="C122">
    <cfRule type="expression" dxfId="2001" priority="1672">
      <formula>$A133="Total"</formula>
    </cfRule>
  </conditionalFormatting>
  <conditionalFormatting sqref="C122">
    <cfRule type="expression" dxfId="2000" priority="1671">
      <formula>$A65="Total"</formula>
    </cfRule>
  </conditionalFormatting>
  <conditionalFormatting sqref="C122">
    <cfRule type="expression" dxfId="1999" priority="1670">
      <formula>$A64="Total"</formula>
    </cfRule>
  </conditionalFormatting>
  <conditionalFormatting sqref="C122">
    <cfRule type="expression" dxfId="1998" priority="1669">
      <formula>$A66="Total"</formula>
    </cfRule>
  </conditionalFormatting>
  <conditionalFormatting sqref="C122">
    <cfRule type="expression" dxfId="1997" priority="1668">
      <formula>$A70="Total"</formula>
    </cfRule>
  </conditionalFormatting>
  <conditionalFormatting sqref="C122">
    <cfRule type="expression" dxfId="1996" priority="1667">
      <formula>$A68="Total"</formula>
    </cfRule>
  </conditionalFormatting>
  <conditionalFormatting sqref="C122">
    <cfRule type="expression" dxfId="1995" priority="1666">
      <formula>$A55="Total"</formula>
    </cfRule>
  </conditionalFormatting>
  <conditionalFormatting sqref="C122">
    <cfRule type="expression" dxfId="1994" priority="1665">
      <formula>$A126="Total"</formula>
    </cfRule>
  </conditionalFormatting>
  <conditionalFormatting sqref="C122">
    <cfRule type="expression" dxfId="1993" priority="1664">
      <formula>$A107="Total"</formula>
    </cfRule>
  </conditionalFormatting>
  <conditionalFormatting sqref="C122">
    <cfRule type="expression" dxfId="1992" priority="1663">
      <formula>$A59="Total"</formula>
    </cfRule>
  </conditionalFormatting>
  <conditionalFormatting sqref="C122">
    <cfRule type="expression" dxfId="1991" priority="1662">
      <formula>$A60="Total"</formula>
    </cfRule>
  </conditionalFormatting>
  <conditionalFormatting sqref="C122">
    <cfRule type="expression" dxfId="1990" priority="1661">
      <formula>$A25="Total"</formula>
    </cfRule>
  </conditionalFormatting>
  <conditionalFormatting sqref="C122">
    <cfRule type="expression" dxfId="1989" priority="1660">
      <formula>$A26="Total"</formula>
    </cfRule>
  </conditionalFormatting>
  <conditionalFormatting sqref="C122">
    <cfRule type="expression" dxfId="1988" priority="1659">
      <formula>$A139="Total"</formula>
    </cfRule>
  </conditionalFormatting>
  <conditionalFormatting sqref="C122">
    <cfRule type="expression" dxfId="1987" priority="1657">
      <formula>$A21="Total"</formula>
    </cfRule>
  </conditionalFormatting>
  <conditionalFormatting sqref="C122">
    <cfRule type="expression" dxfId="1986" priority="1656">
      <formula>$A137="Total"</formula>
    </cfRule>
  </conditionalFormatting>
  <conditionalFormatting sqref="C122">
    <cfRule type="expression" dxfId="1985" priority="1655">
      <formula>$A22="Total"</formula>
    </cfRule>
  </conditionalFormatting>
  <conditionalFormatting sqref="C122">
    <cfRule type="expression" dxfId="1984" priority="1654">
      <formula>$A23="Total"</formula>
    </cfRule>
  </conditionalFormatting>
  <conditionalFormatting sqref="C122">
    <cfRule type="expression" dxfId="1983" priority="1653">
      <formula>$A69="Total"</formula>
    </cfRule>
  </conditionalFormatting>
  <conditionalFormatting sqref="C122">
    <cfRule type="expression" dxfId="1982" priority="1652">
      <formula>$A127="Total"</formula>
    </cfRule>
  </conditionalFormatting>
  <conditionalFormatting sqref="C122">
    <cfRule type="expression" dxfId="1981" priority="1651">
      <formula>$A24="Total"</formula>
    </cfRule>
  </conditionalFormatting>
  <conditionalFormatting sqref="C122">
    <cfRule type="expression" dxfId="1980" priority="1650">
      <formula>$A20="Total"</formula>
    </cfRule>
  </conditionalFormatting>
  <conditionalFormatting sqref="C122">
    <cfRule type="expression" dxfId="1979" priority="1649">
      <formula>$A88="Total"</formula>
    </cfRule>
  </conditionalFormatting>
  <conditionalFormatting sqref="C122">
    <cfRule type="expression" dxfId="1978" priority="1648">
      <formula>$A115="Total"</formula>
    </cfRule>
  </conditionalFormatting>
  <conditionalFormatting sqref="C122">
    <cfRule type="expression" dxfId="1977" priority="1647">
      <formula>$A110="Total"</formula>
    </cfRule>
  </conditionalFormatting>
  <conditionalFormatting sqref="C122">
    <cfRule type="expression" dxfId="1976" priority="1646">
      <formula>$A114="Total"</formula>
    </cfRule>
  </conditionalFormatting>
  <conditionalFormatting sqref="C122">
    <cfRule type="expression" dxfId="1975" priority="1645">
      <formula>$A111="Total"</formula>
    </cfRule>
  </conditionalFormatting>
  <conditionalFormatting sqref="C122">
    <cfRule type="expression" dxfId="1974" priority="1644">
      <formula>$A89="Total"</formula>
    </cfRule>
  </conditionalFormatting>
  <conditionalFormatting sqref="C122">
    <cfRule type="expression" dxfId="1973" priority="1643">
      <formula>$A100="Total"</formula>
    </cfRule>
  </conditionalFormatting>
  <conditionalFormatting sqref="C122">
    <cfRule type="expression" dxfId="1972" priority="1642">
      <formula>$A95="Total"</formula>
    </cfRule>
  </conditionalFormatting>
  <conditionalFormatting sqref="C122">
    <cfRule type="expression" dxfId="1971" priority="1641">
      <formula>$A90="Total"</formula>
    </cfRule>
  </conditionalFormatting>
  <conditionalFormatting sqref="C122">
    <cfRule type="expression" dxfId="1970" priority="1640">
      <formula>$A97="Total"</formula>
    </cfRule>
  </conditionalFormatting>
  <conditionalFormatting sqref="C122">
    <cfRule type="expression" dxfId="1969" priority="1639">
      <formula>$A96="Total"</formula>
    </cfRule>
  </conditionalFormatting>
  <conditionalFormatting sqref="C122">
    <cfRule type="expression" dxfId="1968" priority="1638">
      <formula>$A87="Total"</formula>
    </cfRule>
  </conditionalFormatting>
  <conditionalFormatting sqref="C122">
    <cfRule type="expression" dxfId="1967" priority="1637">
      <formula>$A93="Total"</formula>
    </cfRule>
  </conditionalFormatting>
  <conditionalFormatting sqref="C122">
    <cfRule type="expression" dxfId="1966" priority="1636">
      <formula>$A94="Total"</formula>
    </cfRule>
  </conditionalFormatting>
  <conditionalFormatting sqref="C122">
    <cfRule type="expression" dxfId="1965" priority="1635">
      <formula>$A91="Total"</formula>
    </cfRule>
  </conditionalFormatting>
  <conditionalFormatting sqref="C122">
    <cfRule type="expression" dxfId="1964" priority="1634">
      <formula>$A175="Total"</formula>
    </cfRule>
  </conditionalFormatting>
  <conditionalFormatting sqref="C122">
    <cfRule type="expression" dxfId="1963" priority="1633">
      <formula>$A98="Total"</formula>
    </cfRule>
  </conditionalFormatting>
  <conditionalFormatting sqref="C122">
    <cfRule type="expression" dxfId="1962" priority="1632">
      <formula>$A86="Total"</formula>
    </cfRule>
  </conditionalFormatting>
  <conditionalFormatting sqref="C122">
    <cfRule type="expression" dxfId="1961" priority="1631">
      <formula>$A121="Total"</formula>
    </cfRule>
  </conditionalFormatting>
  <conditionalFormatting sqref="C122">
    <cfRule type="expression" dxfId="1960" priority="1630">
      <formula>$A120="Total"</formula>
    </cfRule>
  </conditionalFormatting>
  <conditionalFormatting sqref="C122">
    <cfRule type="expression" dxfId="1959" priority="1629">
      <formula>$A119="Total"</formula>
    </cfRule>
  </conditionalFormatting>
  <conditionalFormatting sqref="C122">
    <cfRule type="expression" dxfId="1958" priority="1628">
      <formula>$A93="Total"</formula>
    </cfRule>
  </conditionalFormatting>
  <conditionalFormatting sqref="C122">
    <cfRule type="expression" dxfId="1957" priority="1627">
      <formula>$A96="Total"</formula>
    </cfRule>
  </conditionalFormatting>
  <conditionalFormatting sqref="C122">
    <cfRule type="expression" dxfId="1956" priority="1626">
      <formula>$A99="Total"</formula>
    </cfRule>
  </conditionalFormatting>
  <conditionalFormatting sqref="C122">
    <cfRule type="expression" dxfId="1955" priority="1625">
      <formula>$A35="Total"</formula>
    </cfRule>
  </conditionalFormatting>
  <conditionalFormatting sqref="C122">
    <cfRule type="expression" dxfId="1954" priority="1624">
      <formula>$A38="Total"</formula>
    </cfRule>
  </conditionalFormatting>
  <conditionalFormatting sqref="C122">
    <cfRule type="expression" dxfId="1953" priority="1623">
      <formula>$A36="Total"</formula>
    </cfRule>
  </conditionalFormatting>
  <conditionalFormatting sqref="C122">
    <cfRule type="expression" dxfId="1952" priority="1621">
      <formula>$A37="Total"</formula>
    </cfRule>
  </conditionalFormatting>
  <conditionalFormatting sqref="C122">
    <cfRule type="expression" dxfId="1951" priority="1620">
      <formula>$A93="Total"</formula>
    </cfRule>
  </conditionalFormatting>
  <conditionalFormatting sqref="C122">
    <cfRule type="expression" dxfId="1950" priority="1619">
      <formula>$A176="Total"</formula>
    </cfRule>
  </conditionalFormatting>
  <conditionalFormatting sqref="C122">
    <cfRule type="expression" dxfId="1949" priority="1618">
      <formula>$A33="Total"</formula>
    </cfRule>
  </conditionalFormatting>
  <conditionalFormatting sqref="C122">
    <cfRule type="expression" dxfId="1948" priority="1617">
      <formula>$A121="Total"</formula>
    </cfRule>
  </conditionalFormatting>
  <conditionalFormatting sqref="C122">
    <cfRule type="expression" dxfId="1947" priority="1616">
      <formula>$A120="Total"</formula>
    </cfRule>
  </conditionalFormatting>
  <conditionalFormatting sqref="C122">
    <cfRule type="expression" dxfId="1946" priority="1615">
      <formula>$A119="Total"</formula>
    </cfRule>
  </conditionalFormatting>
  <conditionalFormatting sqref="C122">
    <cfRule type="expression" dxfId="1945" priority="1614">
      <formula>$A118="Total"</formula>
    </cfRule>
  </conditionalFormatting>
  <conditionalFormatting sqref="C122">
    <cfRule type="expression" dxfId="1944" priority="1613">
      <formula>$A114="Total"</formula>
    </cfRule>
  </conditionalFormatting>
  <conditionalFormatting sqref="C122">
    <cfRule type="expression" dxfId="1943" priority="1612">
      <formula>$A76="Total"</formula>
    </cfRule>
  </conditionalFormatting>
  <conditionalFormatting sqref="C122">
    <cfRule type="expression" dxfId="1942" priority="1611">
      <formula>$A62="Total"</formula>
    </cfRule>
  </conditionalFormatting>
  <conditionalFormatting sqref="C122">
    <cfRule type="expression" dxfId="1941" priority="1610">
      <formula>$A58="Total"</formula>
    </cfRule>
  </conditionalFormatting>
  <conditionalFormatting sqref="C122">
    <cfRule type="expression" dxfId="1940" priority="1609" stopIfTrue="1">
      <formula>$C138="Total"</formula>
    </cfRule>
  </conditionalFormatting>
  <conditionalFormatting sqref="C123:C124">
    <cfRule type="expression" dxfId="1939" priority="1607" stopIfTrue="1">
      <formula>$C125="Total"</formula>
    </cfRule>
  </conditionalFormatting>
  <conditionalFormatting sqref="C123:C124">
    <cfRule type="expression" dxfId="1938" priority="1606">
      <formula>#REF!="Total"</formula>
    </cfRule>
  </conditionalFormatting>
  <conditionalFormatting sqref="C123:C124">
    <cfRule type="expression" dxfId="1937" priority="1605" stopIfTrue="1">
      <formula>#REF!="Total"</formula>
    </cfRule>
  </conditionalFormatting>
  <conditionalFormatting sqref="C123:C124">
    <cfRule type="expression" dxfId="1936" priority="1604">
      <formula>$A126="Total"</formula>
    </cfRule>
  </conditionalFormatting>
  <conditionalFormatting sqref="C123:C124">
    <cfRule type="expression" dxfId="1935" priority="1603" stopIfTrue="1">
      <formula>$C126="Total"</formula>
    </cfRule>
  </conditionalFormatting>
  <conditionalFormatting sqref="C123:C124">
    <cfRule type="expression" dxfId="1934" priority="1601" stopIfTrue="1">
      <formula>$C127="Total"</formula>
    </cfRule>
  </conditionalFormatting>
  <conditionalFormatting sqref="C123:C124">
    <cfRule type="expression" dxfId="1933" priority="1600">
      <formula>$A114="Total"</formula>
    </cfRule>
  </conditionalFormatting>
  <conditionalFormatting sqref="C123:C124">
    <cfRule type="expression" dxfId="1932" priority="1599">
      <formula>$A148="Total"</formula>
    </cfRule>
  </conditionalFormatting>
  <conditionalFormatting sqref="C123:C124">
    <cfRule type="expression" dxfId="1931" priority="1597">
      <formula>$A121="Total"</formula>
    </cfRule>
  </conditionalFormatting>
  <conditionalFormatting sqref="C123:C124">
    <cfRule type="expression" dxfId="1930" priority="1596">
      <formula>$A120="Total"</formula>
    </cfRule>
  </conditionalFormatting>
  <conditionalFormatting sqref="C123:C124">
    <cfRule type="expression" dxfId="1929" priority="1595" stopIfTrue="1">
      <formula>$C149="Total"</formula>
    </cfRule>
  </conditionalFormatting>
  <conditionalFormatting sqref="C123:C124">
    <cfRule type="expression" dxfId="1928" priority="1593">
      <formula>$A121="Total"</formula>
    </cfRule>
  </conditionalFormatting>
  <conditionalFormatting sqref="C123:C124">
    <cfRule type="expression" dxfId="1927" priority="1592">
      <formula>$A120="Total"</formula>
    </cfRule>
  </conditionalFormatting>
  <conditionalFormatting sqref="C123:C124">
    <cfRule type="expression" dxfId="1926" priority="1590">
      <formula>$A117="Total"</formula>
    </cfRule>
  </conditionalFormatting>
  <conditionalFormatting sqref="C123:C124">
    <cfRule type="expression" dxfId="1925" priority="1589">
      <formula>$A75="Total"</formula>
    </cfRule>
  </conditionalFormatting>
  <conditionalFormatting sqref="C123:C124">
    <cfRule type="expression" dxfId="1924" priority="1588">
      <formula>$A57="Total"</formula>
    </cfRule>
  </conditionalFormatting>
  <conditionalFormatting sqref="C123:C124">
    <cfRule type="expression" dxfId="1923" priority="1587">
      <formula>$A73="Total"</formula>
    </cfRule>
  </conditionalFormatting>
  <conditionalFormatting sqref="C123:C124">
    <cfRule type="expression" dxfId="1922" priority="1586">
      <formula>$A80="Total"</formula>
    </cfRule>
  </conditionalFormatting>
  <conditionalFormatting sqref="C123:C124">
    <cfRule type="expression" dxfId="1921" priority="1585">
      <formula>$A134="Total"</formula>
    </cfRule>
  </conditionalFormatting>
  <conditionalFormatting sqref="C123:C124">
    <cfRule type="expression" dxfId="1920" priority="1584">
      <formula>$A128="Total"</formula>
    </cfRule>
  </conditionalFormatting>
  <conditionalFormatting sqref="C123:C124">
    <cfRule type="expression" dxfId="1919" priority="1583">
      <formula>$A78="Total"</formula>
    </cfRule>
  </conditionalFormatting>
  <conditionalFormatting sqref="C123:C124">
    <cfRule type="expression" dxfId="1918" priority="1582">
      <formula>$A72="Total"</formula>
    </cfRule>
  </conditionalFormatting>
  <conditionalFormatting sqref="C123:C124">
    <cfRule type="expression" dxfId="1917" priority="1581">
      <formula>$A76="Total"</formula>
    </cfRule>
  </conditionalFormatting>
  <conditionalFormatting sqref="C123:C124">
    <cfRule type="expression" dxfId="1916" priority="1580">
      <formula>$A77="Total"</formula>
    </cfRule>
  </conditionalFormatting>
  <conditionalFormatting sqref="C123:C124">
    <cfRule type="expression" dxfId="1915" priority="1579">
      <formula>$A82="Total"</formula>
    </cfRule>
  </conditionalFormatting>
  <conditionalFormatting sqref="C123:C124">
    <cfRule type="expression" dxfId="1914" priority="1578">
      <formula>$A81="Total"</formula>
    </cfRule>
  </conditionalFormatting>
  <conditionalFormatting sqref="C123:C124">
    <cfRule type="expression" dxfId="1913" priority="1577">
      <formula>$A79="Total"</formula>
    </cfRule>
  </conditionalFormatting>
  <conditionalFormatting sqref="C123:C124">
    <cfRule type="expression" dxfId="1912" priority="1576">
      <formula>$A74="Total"</formula>
    </cfRule>
  </conditionalFormatting>
  <conditionalFormatting sqref="C123:C124">
    <cfRule type="expression" dxfId="1911" priority="1575">
      <formula>$A83="Total"</formula>
    </cfRule>
  </conditionalFormatting>
  <conditionalFormatting sqref="C123:C124">
    <cfRule type="expression" dxfId="1910" priority="1573" stopIfTrue="1">
      <formula>$C128="Total"</formula>
    </cfRule>
  </conditionalFormatting>
  <conditionalFormatting sqref="C123:C124">
    <cfRule type="expression" dxfId="1909" priority="1572">
      <formula>$A71="Total"</formula>
    </cfRule>
  </conditionalFormatting>
  <conditionalFormatting sqref="C123:C124">
    <cfRule type="expression" dxfId="1908" priority="1571">
      <formula>$A56="Total"</formula>
    </cfRule>
  </conditionalFormatting>
  <conditionalFormatting sqref="C123:C124">
    <cfRule type="expression" dxfId="1907" priority="1570" stopIfTrue="1">
      <formula>$C141="Total"</formula>
    </cfRule>
  </conditionalFormatting>
  <conditionalFormatting sqref="C123:C124">
    <cfRule type="expression" dxfId="1906" priority="1568">
      <formula>$A26="Total"</formula>
    </cfRule>
  </conditionalFormatting>
  <conditionalFormatting sqref="C123:C124">
    <cfRule type="expression" dxfId="1905" priority="1567">
      <formula>$A27="Total"</formula>
    </cfRule>
  </conditionalFormatting>
  <conditionalFormatting sqref="C123:C124">
    <cfRule type="expression" dxfId="1904" priority="1566">
      <formula>$A22="Total"</formula>
    </cfRule>
  </conditionalFormatting>
  <conditionalFormatting sqref="C123:C124">
    <cfRule type="expression" dxfId="1903" priority="1565">
      <formula>$A23="Total"</formula>
    </cfRule>
  </conditionalFormatting>
  <conditionalFormatting sqref="C123:C124">
    <cfRule type="expression" dxfId="1902" priority="1564">
      <formula>$A24="Total"</formula>
    </cfRule>
  </conditionalFormatting>
  <conditionalFormatting sqref="C123:C124">
    <cfRule type="expression" dxfId="1901" priority="1563">
      <formula>$A70="Total"</formula>
    </cfRule>
  </conditionalFormatting>
  <conditionalFormatting sqref="C123:C124">
    <cfRule type="expression" dxfId="1900" priority="1562">
      <formula>$A25="Total"</formula>
    </cfRule>
  </conditionalFormatting>
  <conditionalFormatting sqref="C123:C124">
    <cfRule type="expression" dxfId="1899" priority="1561">
      <formula>$A21="Total"</formula>
    </cfRule>
  </conditionalFormatting>
  <conditionalFormatting sqref="C123:C124">
    <cfRule type="expression" dxfId="1898" priority="1560">
      <formula>$A89="Total"</formula>
    </cfRule>
  </conditionalFormatting>
  <conditionalFormatting sqref="C123:C124">
    <cfRule type="expression" dxfId="1897" priority="1559">
      <formula>$A116="Total"</formula>
    </cfRule>
  </conditionalFormatting>
  <conditionalFormatting sqref="C123:C124">
    <cfRule type="expression" dxfId="1896" priority="1558">
      <formula>$A111="Total"</formula>
    </cfRule>
  </conditionalFormatting>
  <conditionalFormatting sqref="C123:C124">
    <cfRule type="expression" dxfId="1895" priority="1557">
      <formula>$A115="Total"</formula>
    </cfRule>
  </conditionalFormatting>
  <conditionalFormatting sqref="C123:C124">
    <cfRule type="expression" dxfId="1894" priority="1556">
      <formula>$A112="Total"</formula>
    </cfRule>
  </conditionalFormatting>
  <conditionalFormatting sqref="C123:C124">
    <cfRule type="expression" dxfId="1893" priority="1555">
      <formula>$A90="Total"</formula>
    </cfRule>
  </conditionalFormatting>
  <conditionalFormatting sqref="C123:C124">
    <cfRule type="expression" dxfId="1892" priority="1554">
      <formula>$A101="Total"</formula>
    </cfRule>
  </conditionalFormatting>
  <conditionalFormatting sqref="C123:C124">
    <cfRule type="expression" dxfId="1891" priority="1553">
      <formula>$A96="Total"</formula>
    </cfRule>
  </conditionalFormatting>
  <conditionalFormatting sqref="C123:C124">
    <cfRule type="expression" dxfId="1890" priority="1552">
      <formula>$A91="Total"</formula>
    </cfRule>
  </conditionalFormatting>
  <conditionalFormatting sqref="C123:C124">
    <cfRule type="expression" dxfId="1889" priority="1551">
      <formula>$A98="Total"</formula>
    </cfRule>
  </conditionalFormatting>
  <conditionalFormatting sqref="C123:C124">
    <cfRule type="expression" dxfId="1888" priority="1550">
      <formula>$A97="Total"</formula>
    </cfRule>
  </conditionalFormatting>
  <conditionalFormatting sqref="C123:C124">
    <cfRule type="expression" dxfId="1887" priority="1549">
      <formula>$A88="Total"</formula>
    </cfRule>
  </conditionalFormatting>
  <conditionalFormatting sqref="C123:C124">
    <cfRule type="expression" dxfId="1886" priority="1548">
      <formula>$A94="Total"</formula>
    </cfRule>
  </conditionalFormatting>
  <conditionalFormatting sqref="C123:C124">
    <cfRule type="expression" dxfId="1885" priority="1547">
      <formula>$A95="Total"</formula>
    </cfRule>
  </conditionalFormatting>
  <conditionalFormatting sqref="C123:C124">
    <cfRule type="expression" dxfId="1884" priority="1546">
      <formula>$A92="Total"</formula>
    </cfRule>
  </conditionalFormatting>
  <conditionalFormatting sqref="C123:C124">
    <cfRule type="expression" dxfId="1883" priority="1545">
      <formula>$A176="Total"</formula>
    </cfRule>
  </conditionalFormatting>
  <conditionalFormatting sqref="C123:C124">
    <cfRule type="expression" dxfId="1882" priority="1544">
      <formula>$A99="Total"</formula>
    </cfRule>
  </conditionalFormatting>
  <conditionalFormatting sqref="C123:C124">
    <cfRule type="expression" dxfId="1881" priority="1543">
      <formula>$A87="Total"</formula>
    </cfRule>
  </conditionalFormatting>
  <conditionalFormatting sqref="C123:C124">
    <cfRule type="expression" dxfId="1880" priority="1541">
      <formula>$A121="Total"</formula>
    </cfRule>
  </conditionalFormatting>
  <conditionalFormatting sqref="C123:C124">
    <cfRule type="expression" dxfId="1879" priority="1540">
      <formula>$A120="Total"</formula>
    </cfRule>
  </conditionalFormatting>
  <conditionalFormatting sqref="C123:C124">
    <cfRule type="expression" dxfId="1878" priority="1539">
      <formula>$A94="Total"</formula>
    </cfRule>
  </conditionalFormatting>
  <conditionalFormatting sqref="C123:C124">
    <cfRule type="expression" dxfId="1877" priority="1538">
      <formula>$A97="Total"</formula>
    </cfRule>
  </conditionalFormatting>
  <conditionalFormatting sqref="C123:C124">
    <cfRule type="expression" dxfId="1876" priority="1537">
      <formula>$A100="Total"</formula>
    </cfRule>
  </conditionalFormatting>
  <conditionalFormatting sqref="C123:C124">
    <cfRule type="expression" dxfId="1875" priority="1536">
      <formula>$A36="Total"</formula>
    </cfRule>
  </conditionalFormatting>
  <conditionalFormatting sqref="C123:C124">
    <cfRule type="expression" dxfId="1874" priority="1535">
      <formula>$A39="Total"</formula>
    </cfRule>
  </conditionalFormatting>
  <conditionalFormatting sqref="C123:C124">
    <cfRule type="expression" dxfId="1873" priority="1534">
      <formula>$A37="Total"</formula>
    </cfRule>
  </conditionalFormatting>
  <conditionalFormatting sqref="C123:C124">
    <cfRule type="expression" dxfId="1872" priority="1533">
      <formula>$A133="Total"</formula>
    </cfRule>
  </conditionalFormatting>
  <conditionalFormatting sqref="C123:C124">
    <cfRule type="expression" dxfId="1871" priority="1532">
      <formula>$A38="Total"</formula>
    </cfRule>
  </conditionalFormatting>
  <conditionalFormatting sqref="C123:C124">
    <cfRule type="expression" dxfId="1870" priority="1531">
      <formula>$A94="Total"</formula>
    </cfRule>
  </conditionalFormatting>
  <conditionalFormatting sqref="C123:C124">
    <cfRule type="expression" dxfId="1869" priority="1530">
      <formula>$A177="Total"</formula>
    </cfRule>
  </conditionalFormatting>
  <conditionalFormatting sqref="C123:C124">
    <cfRule type="expression" dxfId="1868" priority="1529">
      <formula>$A34="Total"</formula>
    </cfRule>
  </conditionalFormatting>
  <conditionalFormatting sqref="C123:C124">
    <cfRule type="expression" dxfId="1867" priority="1527">
      <formula>$A121="Total"</formula>
    </cfRule>
  </conditionalFormatting>
  <conditionalFormatting sqref="C123:C124">
    <cfRule type="expression" dxfId="1866" priority="1526">
      <formula>$A120="Total"</formula>
    </cfRule>
  </conditionalFormatting>
  <conditionalFormatting sqref="C123:C124">
    <cfRule type="expression" dxfId="1865" priority="1525">
      <formula>$A119="Total"</formula>
    </cfRule>
  </conditionalFormatting>
  <conditionalFormatting sqref="C123:C124">
    <cfRule type="expression" dxfId="1864" priority="1524">
      <formula>$A115="Total"</formula>
    </cfRule>
  </conditionalFormatting>
  <conditionalFormatting sqref="C123:C124">
    <cfRule type="expression" dxfId="1863" priority="1523">
      <formula>$A77="Total"</formula>
    </cfRule>
  </conditionalFormatting>
  <conditionalFormatting sqref="C123:C124">
    <cfRule type="expression" dxfId="1862" priority="1522">
      <formula>$A63="Total"</formula>
    </cfRule>
  </conditionalFormatting>
  <conditionalFormatting sqref="C123:C124">
    <cfRule type="expression" dxfId="1861" priority="1521">
      <formula>$A59="Total"</formula>
    </cfRule>
  </conditionalFormatting>
  <conditionalFormatting sqref="C123:C124">
    <cfRule type="expression" dxfId="1860" priority="1519">
      <formula>$A121="Total"</formula>
    </cfRule>
  </conditionalFormatting>
  <conditionalFormatting sqref="C123:C124">
    <cfRule type="expression" dxfId="1859" priority="1518">
      <formula>$A120="Total"</formula>
    </cfRule>
  </conditionalFormatting>
  <conditionalFormatting sqref="C123:C124">
    <cfRule type="expression" dxfId="1858" priority="1516">
      <formula>$A117="Total"</formula>
    </cfRule>
  </conditionalFormatting>
  <conditionalFormatting sqref="C123:C124">
    <cfRule type="expression" dxfId="1857" priority="1515">
      <formula>$A75="Total"</formula>
    </cfRule>
  </conditionalFormatting>
  <conditionalFormatting sqref="C123:C124">
    <cfRule type="expression" dxfId="1856" priority="1514">
      <formula>$A116="Total"</formula>
    </cfRule>
  </conditionalFormatting>
  <conditionalFormatting sqref="C123:C124">
    <cfRule type="expression" dxfId="1855" priority="1513">
      <formula>$A111="Total"</formula>
    </cfRule>
  </conditionalFormatting>
  <conditionalFormatting sqref="C123:C124">
    <cfRule type="expression" dxfId="1854" priority="1512">
      <formula>$A115="Total"</formula>
    </cfRule>
  </conditionalFormatting>
  <conditionalFormatting sqref="C123:C124">
    <cfRule type="expression" dxfId="1853" priority="1511">
      <formula>$A113="Total"</formula>
    </cfRule>
  </conditionalFormatting>
  <conditionalFormatting sqref="C123:C124">
    <cfRule type="expression" dxfId="1852" priority="1510">
      <formula>$A57="Total"</formula>
    </cfRule>
  </conditionalFormatting>
  <conditionalFormatting sqref="C123:C124">
    <cfRule type="expression" dxfId="1851" priority="1509">
      <formula>$A112="Total"</formula>
    </cfRule>
  </conditionalFormatting>
  <conditionalFormatting sqref="C123:C124">
    <cfRule type="expression" dxfId="1850" priority="1508">
      <formula>$A73="Total"</formula>
    </cfRule>
  </conditionalFormatting>
  <conditionalFormatting sqref="C123:C124">
    <cfRule type="expression" dxfId="1849" priority="1507">
      <formula>$A80="Total"</formula>
    </cfRule>
  </conditionalFormatting>
  <conditionalFormatting sqref="C123:C124">
    <cfRule type="expression" dxfId="1848" priority="1506">
      <formula>$A131="Total"</formula>
    </cfRule>
  </conditionalFormatting>
  <conditionalFormatting sqref="C123:C124">
    <cfRule type="expression" dxfId="1847" priority="1505">
      <formula>$A78="Total"</formula>
    </cfRule>
  </conditionalFormatting>
  <conditionalFormatting sqref="C123:C124">
    <cfRule type="expression" dxfId="1846" priority="1504">
      <formula>$A72="Total"</formula>
    </cfRule>
  </conditionalFormatting>
  <conditionalFormatting sqref="C123:C124">
    <cfRule type="expression" dxfId="1845" priority="1503">
      <formula>$A76="Total"</formula>
    </cfRule>
  </conditionalFormatting>
  <conditionalFormatting sqref="C123:C124">
    <cfRule type="expression" dxfId="1844" priority="1502">
      <formula>$A77="Total"</formula>
    </cfRule>
  </conditionalFormatting>
  <conditionalFormatting sqref="C123:C124">
    <cfRule type="expression" dxfId="1843" priority="1501">
      <formula>$A107="Total"</formula>
    </cfRule>
  </conditionalFormatting>
  <conditionalFormatting sqref="C123:C124">
    <cfRule type="expression" dxfId="1842" priority="1500">
      <formula>$A105="Total"</formula>
    </cfRule>
  </conditionalFormatting>
  <conditionalFormatting sqref="C123:C124">
    <cfRule type="expression" dxfId="1841" priority="1499">
      <formula>$A104="Total"</formula>
    </cfRule>
  </conditionalFormatting>
  <conditionalFormatting sqref="C123:C124">
    <cfRule type="expression" dxfId="1840" priority="1498">
      <formula>$A82="Total"</formula>
    </cfRule>
  </conditionalFormatting>
  <conditionalFormatting sqref="C123:C124">
    <cfRule type="expression" dxfId="1839" priority="1497">
      <formula>$A81="Total"</formula>
    </cfRule>
  </conditionalFormatting>
  <conditionalFormatting sqref="C123:C124">
    <cfRule type="expression" dxfId="1838" priority="1496">
      <formula>$A79="Total"</formula>
    </cfRule>
  </conditionalFormatting>
  <conditionalFormatting sqref="C123:C124">
    <cfRule type="expression" dxfId="1837" priority="1495">
      <formula>$A63="Total"</formula>
    </cfRule>
  </conditionalFormatting>
  <conditionalFormatting sqref="C123:C124">
    <cfRule type="expression" dxfId="1836" priority="1494">
      <formula>$A74="Total"</formula>
    </cfRule>
  </conditionalFormatting>
  <conditionalFormatting sqref="C123:C124">
    <cfRule type="expression" dxfId="1835" priority="1493">
      <formula>$A103="Total"</formula>
    </cfRule>
  </conditionalFormatting>
  <conditionalFormatting sqref="C123:C124">
    <cfRule type="expression" dxfId="1834" priority="1492">
      <formula>$A83="Total"</formula>
    </cfRule>
  </conditionalFormatting>
  <conditionalFormatting sqref="C123:C124">
    <cfRule type="expression" dxfId="1833" priority="1491">
      <formula>$A64="Total"</formula>
    </cfRule>
  </conditionalFormatting>
  <conditionalFormatting sqref="C123:C124">
    <cfRule type="expression" dxfId="1832" priority="1490">
      <formula>$A106="Total"</formula>
    </cfRule>
  </conditionalFormatting>
  <conditionalFormatting sqref="C123:C124">
    <cfRule type="expression" dxfId="1831" priority="1489">
      <formula>$A134="Total"</formula>
    </cfRule>
  </conditionalFormatting>
  <conditionalFormatting sqref="C123:C124">
    <cfRule type="expression" dxfId="1830" priority="1488">
      <formula>$A66="Total"</formula>
    </cfRule>
  </conditionalFormatting>
  <conditionalFormatting sqref="C123:C124">
    <cfRule type="expression" dxfId="1829" priority="1487">
      <formula>$A65="Total"</formula>
    </cfRule>
  </conditionalFormatting>
  <conditionalFormatting sqref="C123:C124">
    <cfRule type="expression" dxfId="1828" priority="1486">
      <formula>$A67="Total"</formula>
    </cfRule>
  </conditionalFormatting>
  <conditionalFormatting sqref="C123:C124">
    <cfRule type="expression" dxfId="1827" priority="1485">
      <formula>$A71="Total"</formula>
    </cfRule>
  </conditionalFormatting>
  <conditionalFormatting sqref="C123:C124">
    <cfRule type="expression" dxfId="1826" priority="1484">
      <formula>$A69="Total"</formula>
    </cfRule>
  </conditionalFormatting>
  <conditionalFormatting sqref="C123:C124">
    <cfRule type="expression" dxfId="1825" priority="1483">
      <formula>$A56="Total"</formula>
    </cfRule>
  </conditionalFormatting>
  <conditionalFormatting sqref="C123:C124">
    <cfRule type="expression" dxfId="1824" priority="1482">
      <formula>$A127="Total"</formula>
    </cfRule>
  </conditionalFormatting>
  <conditionalFormatting sqref="C123:C124">
    <cfRule type="expression" dxfId="1823" priority="1481">
      <formula>$A108="Total"</formula>
    </cfRule>
  </conditionalFormatting>
  <conditionalFormatting sqref="C123:C124">
    <cfRule type="expression" dxfId="1822" priority="1480">
      <formula>$A60="Total"</formula>
    </cfRule>
  </conditionalFormatting>
  <conditionalFormatting sqref="C123:C124">
    <cfRule type="expression" dxfId="1821" priority="1479">
      <formula>$A61="Total"</formula>
    </cfRule>
  </conditionalFormatting>
  <conditionalFormatting sqref="C123:C124">
    <cfRule type="expression" dxfId="1820" priority="1478">
      <formula>$A26="Total"</formula>
    </cfRule>
  </conditionalFormatting>
  <conditionalFormatting sqref="C123:C124">
    <cfRule type="expression" dxfId="1819" priority="1477">
      <formula>$A27="Total"</formula>
    </cfRule>
  </conditionalFormatting>
  <conditionalFormatting sqref="C123:C124">
    <cfRule type="expression" dxfId="1818" priority="1476">
      <formula>$A140="Total"</formula>
    </cfRule>
  </conditionalFormatting>
  <conditionalFormatting sqref="C123:C124">
    <cfRule type="expression" dxfId="1817" priority="1474">
      <formula>$A22="Total"</formula>
    </cfRule>
  </conditionalFormatting>
  <conditionalFormatting sqref="C123:C124">
    <cfRule type="expression" dxfId="1816" priority="1472">
      <formula>$A23="Total"</formula>
    </cfRule>
  </conditionalFormatting>
  <conditionalFormatting sqref="C123:C124">
    <cfRule type="expression" dxfId="1815" priority="1471">
      <formula>$A24="Total"</formula>
    </cfRule>
  </conditionalFormatting>
  <conditionalFormatting sqref="C123:C124">
    <cfRule type="expression" dxfId="1814" priority="1470">
      <formula>$A70="Total"</formula>
    </cfRule>
  </conditionalFormatting>
  <conditionalFormatting sqref="C123:C124">
    <cfRule type="expression" dxfId="1813" priority="1469">
      <formula>$A128="Total"</formula>
    </cfRule>
  </conditionalFormatting>
  <conditionalFormatting sqref="C123:C124">
    <cfRule type="expression" dxfId="1812" priority="1468">
      <formula>$A25="Total"</formula>
    </cfRule>
  </conditionalFormatting>
  <conditionalFormatting sqref="C123:C124">
    <cfRule type="expression" dxfId="1811" priority="1467">
      <formula>$A21="Total"</formula>
    </cfRule>
  </conditionalFormatting>
  <conditionalFormatting sqref="C123:C124">
    <cfRule type="expression" dxfId="1810" priority="1466">
      <formula>$A89="Total"</formula>
    </cfRule>
  </conditionalFormatting>
  <conditionalFormatting sqref="C123:C124">
    <cfRule type="expression" dxfId="1809" priority="1465">
      <formula>$A116="Total"</formula>
    </cfRule>
  </conditionalFormatting>
  <conditionalFormatting sqref="C123:C124">
    <cfRule type="expression" dxfId="1808" priority="1464">
      <formula>$A111="Total"</formula>
    </cfRule>
  </conditionalFormatting>
  <conditionalFormatting sqref="C123:C124">
    <cfRule type="expression" dxfId="1807" priority="1463">
      <formula>$A115="Total"</formula>
    </cfRule>
  </conditionalFormatting>
  <conditionalFormatting sqref="C123:C124">
    <cfRule type="expression" dxfId="1806" priority="1462">
      <formula>$A112="Total"</formula>
    </cfRule>
  </conditionalFormatting>
  <conditionalFormatting sqref="C123:C124">
    <cfRule type="expression" dxfId="1805" priority="1461">
      <formula>$A90="Total"</formula>
    </cfRule>
  </conditionalFormatting>
  <conditionalFormatting sqref="C123:C124">
    <cfRule type="expression" dxfId="1804" priority="1460">
      <formula>$A101="Total"</formula>
    </cfRule>
  </conditionalFormatting>
  <conditionalFormatting sqref="C123:C124">
    <cfRule type="expression" dxfId="1803" priority="1459">
      <formula>$A96="Total"</formula>
    </cfRule>
  </conditionalFormatting>
  <conditionalFormatting sqref="C123:C124">
    <cfRule type="expression" dxfId="1802" priority="1458">
      <formula>$A91="Total"</formula>
    </cfRule>
  </conditionalFormatting>
  <conditionalFormatting sqref="C123:C124">
    <cfRule type="expression" dxfId="1801" priority="1457">
      <formula>$A98="Total"</formula>
    </cfRule>
  </conditionalFormatting>
  <conditionalFormatting sqref="C123:C124">
    <cfRule type="expression" dxfId="1800" priority="1456">
      <formula>$A97="Total"</formula>
    </cfRule>
  </conditionalFormatting>
  <conditionalFormatting sqref="C123:C124">
    <cfRule type="expression" dxfId="1799" priority="1455">
      <formula>$A88="Total"</formula>
    </cfRule>
  </conditionalFormatting>
  <conditionalFormatting sqref="C123:C124">
    <cfRule type="expression" dxfId="1798" priority="1454">
      <formula>$A94="Total"</formula>
    </cfRule>
  </conditionalFormatting>
  <conditionalFormatting sqref="C123:C124">
    <cfRule type="expression" dxfId="1797" priority="1453">
      <formula>$A95="Total"</formula>
    </cfRule>
  </conditionalFormatting>
  <conditionalFormatting sqref="C123:C124">
    <cfRule type="expression" dxfId="1796" priority="1452">
      <formula>$A92="Total"</formula>
    </cfRule>
  </conditionalFormatting>
  <conditionalFormatting sqref="C123:C124">
    <cfRule type="expression" dxfId="1795" priority="1451">
      <formula>$A176="Total"</formula>
    </cfRule>
  </conditionalFormatting>
  <conditionalFormatting sqref="C123:C124">
    <cfRule type="expression" dxfId="1794" priority="1450">
      <formula>$A99="Total"</formula>
    </cfRule>
  </conditionalFormatting>
  <conditionalFormatting sqref="C123:C124">
    <cfRule type="expression" dxfId="1793" priority="1449">
      <formula>$A87="Total"</formula>
    </cfRule>
  </conditionalFormatting>
  <conditionalFormatting sqref="C123:C124">
    <cfRule type="expression" dxfId="1792" priority="1447">
      <formula>$A121="Total"</formula>
    </cfRule>
  </conditionalFormatting>
  <conditionalFormatting sqref="C123:C124">
    <cfRule type="expression" dxfId="1791" priority="1446">
      <formula>$A120="Total"</formula>
    </cfRule>
  </conditionalFormatting>
  <conditionalFormatting sqref="C123:C124">
    <cfRule type="expression" dxfId="1790" priority="1445">
      <formula>$A94="Total"</formula>
    </cfRule>
  </conditionalFormatting>
  <conditionalFormatting sqref="C123:C124">
    <cfRule type="expression" dxfId="1789" priority="1444">
      <formula>$A97="Total"</formula>
    </cfRule>
  </conditionalFormatting>
  <conditionalFormatting sqref="C123:C124">
    <cfRule type="expression" dxfId="1788" priority="1443">
      <formula>$A100="Total"</formula>
    </cfRule>
  </conditionalFormatting>
  <conditionalFormatting sqref="C123:C124">
    <cfRule type="expression" dxfId="1787" priority="1442">
      <formula>$A36="Total"</formula>
    </cfRule>
  </conditionalFormatting>
  <conditionalFormatting sqref="C123:C124">
    <cfRule type="expression" dxfId="1786" priority="1441">
      <formula>$A39="Total"</formula>
    </cfRule>
  </conditionalFormatting>
  <conditionalFormatting sqref="C123:C124">
    <cfRule type="expression" dxfId="1785" priority="1440">
      <formula>$A37="Total"</formula>
    </cfRule>
  </conditionalFormatting>
  <conditionalFormatting sqref="C123:C124">
    <cfRule type="expression" dxfId="1784" priority="1438">
      <formula>$A38="Total"</formula>
    </cfRule>
  </conditionalFormatting>
  <conditionalFormatting sqref="C123:C124">
    <cfRule type="expression" dxfId="1783" priority="1437">
      <formula>$A94="Total"</formula>
    </cfRule>
  </conditionalFormatting>
  <conditionalFormatting sqref="C123:C124">
    <cfRule type="expression" dxfId="1782" priority="1436">
      <formula>$A177="Total"</formula>
    </cfRule>
  </conditionalFormatting>
  <conditionalFormatting sqref="C123:C124">
    <cfRule type="expression" dxfId="1781" priority="1435">
      <formula>$A34="Total"</formula>
    </cfRule>
  </conditionalFormatting>
  <conditionalFormatting sqref="C123:C124">
    <cfRule type="expression" dxfId="1780" priority="1433">
      <formula>$A121="Total"</formula>
    </cfRule>
  </conditionalFormatting>
  <conditionalFormatting sqref="C123:C124">
    <cfRule type="expression" dxfId="1779" priority="1432">
      <formula>$A120="Total"</formula>
    </cfRule>
  </conditionalFormatting>
  <conditionalFormatting sqref="C123:C124">
    <cfRule type="expression" dxfId="1778" priority="1431">
      <formula>$A119="Total"</formula>
    </cfRule>
  </conditionalFormatting>
  <conditionalFormatting sqref="C123:C124">
    <cfRule type="expression" dxfId="1777" priority="1430">
      <formula>$A115="Total"</formula>
    </cfRule>
  </conditionalFormatting>
  <conditionalFormatting sqref="C123:C124">
    <cfRule type="expression" dxfId="1776" priority="1429">
      <formula>$A77="Total"</formula>
    </cfRule>
  </conditionalFormatting>
  <conditionalFormatting sqref="C123:C124">
    <cfRule type="expression" dxfId="1775" priority="1428">
      <formula>$A63="Total"</formula>
    </cfRule>
  </conditionalFormatting>
  <conditionalFormatting sqref="C123:C124">
    <cfRule type="expression" dxfId="1774" priority="1427">
      <formula>$A59="Total"</formula>
    </cfRule>
  </conditionalFormatting>
  <conditionalFormatting sqref="C123:C124">
    <cfRule type="expression" dxfId="1773" priority="1426" stopIfTrue="1">
      <formula>$C139="Total"</formula>
    </cfRule>
  </conditionalFormatting>
  <conditionalFormatting sqref="C123:C124">
    <cfRule type="expression" dxfId="1772" priority="1425" stopIfTrue="1">
      <formula>$C144="Total"</formula>
    </cfRule>
  </conditionalFormatting>
  <conditionalFormatting sqref="C123:C124">
    <cfRule type="expression" dxfId="1771" priority="1424" stopIfTrue="1">
      <formula>$C125="Total"</formula>
    </cfRule>
  </conditionalFormatting>
  <conditionalFormatting sqref="C123:C124">
    <cfRule type="expression" dxfId="1770" priority="1423">
      <formula>#REF!="Total"</formula>
    </cfRule>
  </conditionalFormatting>
  <conditionalFormatting sqref="C123:C124">
    <cfRule type="expression" dxfId="1769" priority="1422" stopIfTrue="1">
      <formula>#REF!="Total"</formula>
    </cfRule>
  </conditionalFormatting>
  <conditionalFormatting sqref="C123:C124">
    <cfRule type="expression" dxfId="1768" priority="1421">
      <formula>$A126="Total"</formula>
    </cfRule>
  </conditionalFormatting>
  <conditionalFormatting sqref="C123:C124">
    <cfRule type="expression" dxfId="1767" priority="1420" stopIfTrue="1">
      <formula>$C126="Total"</formula>
    </cfRule>
  </conditionalFormatting>
  <conditionalFormatting sqref="C123:C124">
    <cfRule type="expression" dxfId="1766" priority="1418" stopIfTrue="1">
      <formula>$C127="Total"</formula>
    </cfRule>
  </conditionalFormatting>
  <conditionalFormatting sqref="C123:C124">
    <cfRule type="expression" dxfId="1765" priority="1417">
      <formula>$A114="Total"</formula>
    </cfRule>
  </conditionalFormatting>
  <conditionalFormatting sqref="C123:C124">
    <cfRule type="expression" dxfId="1764" priority="1416">
      <formula>$A148="Total"</formula>
    </cfRule>
  </conditionalFormatting>
  <conditionalFormatting sqref="C123:C124">
    <cfRule type="expression" dxfId="1763" priority="1414">
      <formula>$A121="Total"</formula>
    </cfRule>
  </conditionalFormatting>
  <conditionalFormatting sqref="C123:C124">
    <cfRule type="expression" dxfId="1762" priority="1413">
      <formula>$A120="Total"</formula>
    </cfRule>
  </conditionalFormatting>
  <conditionalFormatting sqref="C123:C124">
    <cfRule type="expression" dxfId="1761" priority="1412" stopIfTrue="1">
      <formula>$C149="Total"</formula>
    </cfRule>
  </conditionalFormatting>
  <conditionalFormatting sqref="C123:C124">
    <cfRule type="expression" dxfId="1760" priority="1410">
      <formula>$A121="Total"</formula>
    </cfRule>
  </conditionalFormatting>
  <conditionalFormatting sqref="C123:C124">
    <cfRule type="expression" dxfId="1759" priority="1409">
      <formula>$A120="Total"</formula>
    </cfRule>
  </conditionalFormatting>
  <conditionalFormatting sqref="C123:C124">
    <cfRule type="expression" dxfId="1758" priority="1407">
      <formula>$A117="Total"</formula>
    </cfRule>
  </conditionalFormatting>
  <conditionalFormatting sqref="C123:C124">
    <cfRule type="expression" dxfId="1757" priority="1406">
      <formula>$A75="Total"</formula>
    </cfRule>
  </conditionalFormatting>
  <conditionalFormatting sqref="C123:C124">
    <cfRule type="expression" dxfId="1756" priority="1405">
      <formula>$A57="Total"</formula>
    </cfRule>
  </conditionalFormatting>
  <conditionalFormatting sqref="C123:C124">
    <cfRule type="expression" dxfId="1755" priority="1404">
      <formula>$A73="Total"</formula>
    </cfRule>
  </conditionalFormatting>
  <conditionalFormatting sqref="C123:C124">
    <cfRule type="expression" dxfId="1754" priority="1403">
      <formula>$A80="Total"</formula>
    </cfRule>
  </conditionalFormatting>
  <conditionalFormatting sqref="C123:C124">
    <cfRule type="expression" dxfId="1753" priority="1402">
      <formula>$A134="Total"</formula>
    </cfRule>
  </conditionalFormatting>
  <conditionalFormatting sqref="C123:C124">
    <cfRule type="expression" dxfId="1752" priority="1401">
      <formula>$A128="Total"</formula>
    </cfRule>
  </conditionalFormatting>
  <conditionalFormatting sqref="C123:C124">
    <cfRule type="expression" dxfId="1751" priority="1400">
      <formula>$A78="Total"</formula>
    </cfRule>
  </conditionalFormatting>
  <conditionalFormatting sqref="C123:C124">
    <cfRule type="expression" dxfId="1750" priority="1399">
      <formula>$A72="Total"</formula>
    </cfRule>
  </conditionalFormatting>
  <conditionalFormatting sqref="C123:C124">
    <cfRule type="expression" dxfId="1749" priority="1398">
      <formula>$A76="Total"</formula>
    </cfRule>
  </conditionalFormatting>
  <conditionalFormatting sqref="C123:C124">
    <cfRule type="expression" dxfId="1748" priority="1397">
      <formula>$A77="Total"</formula>
    </cfRule>
  </conditionalFormatting>
  <conditionalFormatting sqref="C123:C124">
    <cfRule type="expression" dxfId="1747" priority="1396">
      <formula>$A82="Total"</formula>
    </cfRule>
  </conditionalFormatting>
  <conditionalFormatting sqref="C123:C124">
    <cfRule type="expression" dxfId="1746" priority="1395">
      <formula>$A81="Total"</formula>
    </cfRule>
  </conditionalFormatting>
  <conditionalFormatting sqref="C123:C124">
    <cfRule type="expression" dxfId="1745" priority="1394">
      <formula>$A79="Total"</formula>
    </cfRule>
  </conditionalFormatting>
  <conditionalFormatting sqref="C123:C124">
    <cfRule type="expression" dxfId="1744" priority="1393">
      <formula>$A74="Total"</formula>
    </cfRule>
  </conditionalFormatting>
  <conditionalFormatting sqref="C123:C124">
    <cfRule type="expression" dxfId="1743" priority="1392">
      <formula>$A83="Total"</formula>
    </cfRule>
  </conditionalFormatting>
  <conditionalFormatting sqref="C123:C124">
    <cfRule type="expression" dxfId="1742" priority="1390" stopIfTrue="1">
      <formula>$C128="Total"</formula>
    </cfRule>
  </conditionalFormatting>
  <conditionalFormatting sqref="C123:C124">
    <cfRule type="expression" dxfId="1741" priority="1389">
      <formula>$A71="Total"</formula>
    </cfRule>
  </conditionalFormatting>
  <conditionalFormatting sqref="C123:C124">
    <cfRule type="expression" dxfId="1740" priority="1388">
      <formula>$A56="Total"</formula>
    </cfRule>
  </conditionalFormatting>
  <conditionalFormatting sqref="C123:C124">
    <cfRule type="expression" dxfId="1739" priority="1387" stopIfTrue="1">
      <formula>$C141="Total"</formula>
    </cfRule>
  </conditionalFormatting>
  <conditionalFormatting sqref="C123:C124">
    <cfRule type="expression" dxfId="1738" priority="1385">
      <formula>$A26="Total"</formula>
    </cfRule>
  </conditionalFormatting>
  <conditionalFormatting sqref="C123:C124">
    <cfRule type="expression" dxfId="1737" priority="1384">
      <formula>$A27="Total"</formula>
    </cfRule>
  </conditionalFormatting>
  <conditionalFormatting sqref="C123:C124">
    <cfRule type="expression" dxfId="1736" priority="1383">
      <formula>$A22="Total"</formula>
    </cfRule>
  </conditionalFormatting>
  <conditionalFormatting sqref="C123:C124">
    <cfRule type="expression" dxfId="1735" priority="1382">
      <formula>$A23="Total"</formula>
    </cfRule>
  </conditionalFormatting>
  <conditionalFormatting sqref="C123:C124">
    <cfRule type="expression" dxfId="1734" priority="1381">
      <formula>$A24="Total"</formula>
    </cfRule>
  </conditionalFormatting>
  <conditionalFormatting sqref="C123:C124">
    <cfRule type="expression" dxfId="1733" priority="1380">
      <formula>$A70="Total"</formula>
    </cfRule>
  </conditionalFormatting>
  <conditionalFormatting sqref="C123:C124">
    <cfRule type="expression" dxfId="1732" priority="1379">
      <formula>$A25="Total"</formula>
    </cfRule>
  </conditionalFormatting>
  <conditionalFormatting sqref="C123:C124">
    <cfRule type="expression" dxfId="1731" priority="1378">
      <formula>$A21="Total"</formula>
    </cfRule>
  </conditionalFormatting>
  <conditionalFormatting sqref="C123:C124">
    <cfRule type="expression" dxfId="1730" priority="1377">
      <formula>$A89="Total"</formula>
    </cfRule>
  </conditionalFormatting>
  <conditionalFormatting sqref="C123:C124">
    <cfRule type="expression" dxfId="1729" priority="1376">
      <formula>$A116="Total"</formula>
    </cfRule>
  </conditionalFormatting>
  <conditionalFormatting sqref="C123:C124">
    <cfRule type="expression" dxfId="1728" priority="1375">
      <formula>$A111="Total"</formula>
    </cfRule>
  </conditionalFormatting>
  <conditionalFormatting sqref="C123:C124">
    <cfRule type="expression" dxfId="1727" priority="1374">
      <formula>$A115="Total"</formula>
    </cfRule>
  </conditionalFormatting>
  <conditionalFormatting sqref="C123:C124">
    <cfRule type="expression" dxfId="1726" priority="1373">
      <formula>$A112="Total"</formula>
    </cfRule>
  </conditionalFormatting>
  <conditionalFormatting sqref="C123:C124">
    <cfRule type="expression" dxfId="1725" priority="1372">
      <formula>$A90="Total"</formula>
    </cfRule>
  </conditionalFormatting>
  <conditionalFormatting sqref="C123:C124">
    <cfRule type="expression" dxfId="1724" priority="1371">
      <formula>$A101="Total"</formula>
    </cfRule>
  </conditionalFormatting>
  <conditionalFormatting sqref="C123:C124">
    <cfRule type="expression" dxfId="1723" priority="1370">
      <formula>$A96="Total"</formula>
    </cfRule>
  </conditionalFormatting>
  <conditionalFormatting sqref="C123:C124">
    <cfRule type="expression" dxfId="1722" priority="1369">
      <formula>$A91="Total"</formula>
    </cfRule>
  </conditionalFormatting>
  <conditionalFormatting sqref="C123:C124">
    <cfRule type="expression" dxfId="1721" priority="1368">
      <formula>$A98="Total"</formula>
    </cfRule>
  </conditionalFormatting>
  <conditionalFormatting sqref="C123:C124">
    <cfRule type="expression" dxfId="1720" priority="1367">
      <formula>$A97="Total"</formula>
    </cfRule>
  </conditionalFormatting>
  <conditionalFormatting sqref="C123:C124">
    <cfRule type="expression" dxfId="1719" priority="1366">
      <formula>$A88="Total"</formula>
    </cfRule>
  </conditionalFormatting>
  <conditionalFormatting sqref="C123:C124">
    <cfRule type="expression" dxfId="1718" priority="1365">
      <formula>$A94="Total"</formula>
    </cfRule>
  </conditionalFormatting>
  <conditionalFormatting sqref="C123:C124">
    <cfRule type="expression" dxfId="1717" priority="1364">
      <formula>$A95="Total"</formula>
    </cfRule>
  </conditionalFormatting>
  <conditionalFormatting sqref="C123:C124">
    <cfRule type="expression" dxfId="1716" priority="1363">
      <formula>$A92="Total"</formula>
    </cfRule>
  </conditionalFormatting>
  <conditionalFormatting sqref="C123:C124">
    <cfRule type="expression" dxfId="1715" priority="1362">
      <formula>$A176="Total"</formula>
    </cfRule>
  </conditionalFormatting>
  <conditionalFormatting sqref="C123:C124">
    <cfRule type="expression" dxfId="1714" priority="1361">
      <formula>$A99="Total"</formula>
    </cfRule>
  </conditionalFormatting>
  <conditionalFormatting sqref="C123:C124">
    <cfRule type="expression" dxfId="1713" priority="1360">
      <formula>$A87="Total"</formula>
    </cfRule>
  </conditionalFormatting>
  <conditionalFormatting sqref="C123:C124">
    <cfRule type="expression" dxfId="1712" priority="1358">
      <formula>$A121="Total"</formula>
    </cfRule>
  </conditionalFormatting>
  <conditionalFormatting sqref="C123:C124">
    <cfRule type="expression" dxfId="1711" priority="1357">
      <formula>$A120="Total"</formula>
    </cfRule>
  </conditionalFormatting>
  <conditionalFormatting sqref="C123:C124">
    <cfRule type="expression" dxfId="1710" priority="1356">
      <formula>$A94="Total"</formula>
    </cfRule>
  </conditionalFormatting>
  <conditionalFormatting sqref="C123:C124">
    <cfRule type="expression" dxfId="1709" priority="1355">
      <formula>$A97="Total"</formula>
    </cfRule>
  </conditionalFormatting>
  <conditionalFormatting sqref="C123:C124">
    <cfRule type="expression" dxfId="1708" priority="1354">
      <formula>$A100="Total"</formula>
    </cfRule>
  </conditionalFormatting>
  <conditionalFormatting sqref="C123:C124">
    <cfRule type="expression" dxfId="1707" priority="1353">
      <formula>$A36="Total"</formula>
    </cfRule>
  </conditionalFormatting>
  <conditionalFormatting sqref="C123:C124">
    <cfRule type="expression" dxfId="1706" priority="1352">
      <formula>$A39="Total"</formula>
    </cfRule>
  </conditionalFormatting>
  <conditionalFormatting sqref="C123:C124">
    <cfRule type="expression" dxfId="1705" priority="1351">
      <formula>$A37="Total"</formula>
    </cfRule>
  </conditionalFormatting>
  <conditionalFormatting sqref="C123:C124">
    <cfRule type="expression" dxfId="1704" priority="1350">
      <formula>$A133="Total"</formula>
    </cfRule>
  </conditionalFormatting>
  <conditionalFormatting sqref="C123:C124">
    <cfRule type="expression" dxfId="1703" priority="1349">
      <formula>$A38="Total"</formula>
    </cfRule>
  </conditionalFormatting>
  <conditionalFormatting sqref="C123:C124">
    <cfRule type="expression" dxfId="1702" priority="1348">
      <formula>$A94="Total"</formula>
    </cfRule>
  </conditionalFormatting>
  <conditionalFormatting sqref="C123:C124">
    <cfRule type="expression" dxfId="1701" priority="1347">
      <formula>$A177="Total"</formula>
    </cfRule>
  </conditionalFormatting>
  <conditionalFormatting sqref="C123:C124">
    <cfRule type="expression" dxfId="1700" priority="1346">
      <formula>$A34="Total"</formula>
    </cfRule>
  </conditionalFormatting>
  <conditionalFormatting sqref="C123:C124">
    <cfRule type="expression" dxfId="1699" priority="1344">
      <formula>$A121="Total"</formula>
    </cfRule>
  </conditionalFormatting>
  <conditionalFormatting sqref="C123:C124">
    <cfRule type="expression" dxfId="1698" priority="1343">
      <formula>$A120="Total"</formula>
    </cfRule>
  </conditionalFormatting>
  <conditionalFormatting sqref="C123:C124">
    <cfRule type="expression" dxfId="1697" priority="1342">
      <formula>$A119="Total"</formula>
    </cfRule>
  </conditionalFormatting>
  <conditionalFormatting sqref="C123:C124">
    <cfRule type="expression" dxfId="1696" priority="1341">
      <formula>$A115="Total"</formula>
    </cfRule>
  </conditionalFormatting>
  <conditionalFormatting sqref="C123:C124">
    <cfRule type="expression" dxfId="1695" priority="1340">
      <formula>$A77="Total"</formula>
    </cfRule>
  </conditionalFormatting>
  <conditionalFormatting sqref="C123:C124">
    <cfRule type="expression" dxfId="1694" priority="1339">
      <formula>$A63="Total"</formula>
    </cfRule>
  </conditionalFormatting>
  <conditionalFormatting sqref="C123:C124">
    <cfRule type="expression" dxfId="1693" priority="1338">
      <formula>$A59="Total"</formula>
    </cfRule>
  </conditionalFormatting>
  <conditionalFormatting sqref="C123:C124">
    <cfRule type="expression" dxfId="1692" priority="1336">
      <formula>$A121="Total"</formula>
    </cfRule>
  </conditionalFormatting>
  <conditionalFormatting sqref="C123:C124">
    <cfRule type="expression" dxfId="1691" priority="1335">
      <formula>$A120="Total"</formula>
    </cfRule>
  </conditionalFormatting>
  <conditionalFormatting sqref="C123:C124">
    <cfRule type="expression" dxfId="1690" priority="1333">
      <formula>$A117="Total"</formula>
    </cfRule>
  </conditionalFormatting>
  <conditionalFormatting sqref="C123:C124">
    <cfRule type="expression" dxfId="1689" priority="1332">
      <formula>$A75="Total"</formula>
    </cfRule>
  </conditionalFormatting>
  <conditionalFormatting sqref="C123:C124">
    <cfRule type="expression" dxfId="1688" priority="1331">
      <formula>$A116="Total"</formula>
    </cfRule>
  </conditionalFormatting>
  <conditionalFormatting sqref="C123:C124">
    <cfRule type="expression" dxfId="1687" priority="1330">
      <formula>$A111="Total"</formula>
    </cfRule>
  </conditionalFormatting>
  <conditionalFormatting sqref="C123:C124">
    <cfRule type="expression" dxfId="1686" priority="1329">
      <formula>$A115="Total"</formula>
    </cfRule>
  </conditionalFormatting>
  <conditionalFormatting sqref="C123:C124">
    <cfRule type="expression" dxfId="1685" priority="1328">
      <formula>$A113="Total"</formula>
    </cfRule>
  </conditionalFormatting>
  <conditionalFormatting sqref="C123:C124">
    <cfRule type="expression" dxfId="1684" priority="1327">
      <formula>$A57="Total"</formula>
    </cfRule>
  </conditionalFormatting>
  <conditionalFormatting sqref="C123:C124">
    <cfRule type="expression" dxfId="1683" priority="1326">
      <formula>$A112="Total"</formula>
    </cfRule>
  </conditionalFormatting>
  <conditionalFormatting sqref="C123:C124">
    <cfRule type="expression" dxfId="1682" priority="1325">
      <formula>$A73="Total"</formula>
    </cfRule>
  </conditionalFormatting>
  <conditionalFormatting sqref="C123:C124">
    <cfRule type="expression" dxfId="1681" priority="1324">
      <formula>$A80="Total"</formula>
    </cfRule>
  </conditionalFormatting>
  <conditionalFormatting sqref="C123:C124">
    <cfRule type="expression" dxfId="1680" priority="1323">
      <formula>$A131="Total"</formula>
    </cfRule>
  </conditionalFormatting>
  <conditionalFormatting sqref="C123:C124">
    <cfRule type="expression" dxfId="1679" priority="1322">
      <formula>$A78="Total"</formula>
    </cfRule>
  </conditionalFormatting>
  <conditionalFormatting sqref="C123:C124">
    <cfRule type="expression" dxfId="1678" priority="1321">
      <formula>$A72="Total"</formula>
    </cfRule>
  </conditionalFormatting>
  <conditionalFormatting sqref="C123:C124">
    <cfRule type="expression" dxfId="1677" priority="1320">
      <formula>$A76="Total"</formula>
    </cfRule>
  </conditionalFormatting>
  <conditionalFormatting sqref="C123:C124">
    <cfRule type="expression" dxfId="1676" priority="1319">
      <formula>$A77="Total"</formula>
    </cfRule>
  </conditionalFormatting>
  <conditionalFormatting sqref="C123:C124">
    <cfRule type="expression" dxfId="1675" priority="1318">
      <formula>$A107="Total"</formula>
    </cfRule>
  </conditionalFormatting>
  <conditionalFormatting sqref="C123:C124">
    <cfRule type="expression" dxfId="1674" priority="1317">
      <formula>$A105="Total"</formula>
    </cfRule>
  </conditionalFormatting>
  <conditionalFormatting sqref="C123:C124">
    <cfRule type="expression" dxfId="1673" priority="1316">
      <formula>$A104="Total"</formula>
    </cfRule>
  </conditionalFormatting>
  <conditionalFormatting sqref="C123:C124">
    <cfRule type="expression" dxfId="1672" priority="1315">
      <formula>$A82="Total"</formula>
    </cfRule>
  </conditionalFormatting>
  <conditionalFormatting sqref="C123:C124">
    <cfRule type="expression" dxfId="1671" priority="1314">
      <formula>$A81="Total"</formula>
    </cfRule>
  </conditionalFormatting>
  <conditionalFormatting sqref="C123:C124">
    <cfRule type="expression" dxfId="1670" priority="1313">
      <formula>$A79="Total"</formula>
    </cfRule>
  </conditionalFormatting>
  <conditionalFormatting sqref="C123:C124">
    <cfRule type="expression" dxfId="1669" priority="1312">
      <formula>$A63="Total"</formula>
    </cfRule>
  </conditionalFormatting>
  <conditionalFormatting sqref="C123:C124">
    <cfRule type="expression" dxfId="1668" priority="1311">
      <formula>$A74="Total"</formula>
    </cfRule>
  </conditionalFormatting>
  <conditionalFormatting sqref="C123:C124">
    <cfRule type="expression" dxfId="1667" priority="1310">
      <formula>$A103="Total"</formula>
    </cfRule>
  </conditionalFormatting>
  <conditionalFormatting sqref="C123:C124">
    <cfRule type="expression" dxfId="1666" priority="1309">
      <formula>$A83="Total"</formula>
    </cfRule>
  </conditionalFormatting>
  <conditionalFormatting sqref="C123:C124">
    <cfRule type="expression" dxfId="1665" priority="1308">
      <formula>$A64="Total"</formula>
    </cfRule>
  </conditionalFormatting>
  <conditionalFormatting sqref="C123:C124">
    <cfRule type="expression" dxfId="1664" priority="1307">
      <formula>$A106="Total"</formula>
    </cfRule>
  </conditionalFormatting>
  <conditionalFormatting sqref="C123:C124">
    <cfRule type="expression" dxfId="1663" priority="1306">
      <formula>$A134="Total"</formula>
    </cfRule>
  </conditionalFormatting>
  <conditionalFormatting sqref="C123:C124">
    <cfRule type="expression" dxfId="1662" priority="1305">
      <formula>$A66="Total"</formula>
    </cfRule>
  </conditionalFormatting>
  <conditionalFormatting sqref="C123:C124">
    <cfRule type="expression" dxfId="1661" priority="1304">
      <formula>$A65="Total"</formula>
    </cfRule>
  </conditionalFormatting>
  <conditionalFormatting sqref="C123:C124">
    <cfRule type="expression" dxfId="1660" priority="1303">
      <formula>$A67="Total"</formula>
    </cfRule>
  </conditionalFormatting>
  <conditionalFormatting sqref="C123:C124">
    <cfRule type="expression" dxfId="1659" priority="1302">
      <formula>$A71="Total"</formula>
    </cfRule>
  </conditionalFormatting>
  <conditionalFormatting sqref="C123:C124">
    <cfRule type="expression" dxfId="1658" priority="1301">
      <formula>$A69="Total"</formula>
    </cfRule>
  </conditionalFormatting>
  <conditionalFormatting sqref="C123:C124">
    <cfRule type="expression" dxfId="1657" priority="1300">
      <formula>$A56="Total"</formula>
    </cfRule>
  </conditionalFormatting>
  <conditionalFormatting sqref="C123:C124">
    <cfRule type="expression" dxfId="1656" priority="1299">
      <formula>$A127="Total"</formula>
    </cfRule>
  </conditionalFormatting>
  <conditionalFormatting sqref="C123:C124">
    <cfRule type="expression" dxfId="1655" priority="1298">
      <formula>$A108="Total"</formula>
    </cfRule>
  </conditionalFormatting>
  <conditionalFormatting sqref="C123:C124">
    <cfRule type="expression" dxfId="1654" priority="1297">
      <formula>$A60="Total"</formula>
    </cfRule>
  </conditionalFormatting>
  <conditionalFormatting sqref="C123:C124">
    <cfRule type="expression" dxfId="1653" priority="1296">
      <formula>$A61="Total"</formula>
    </cfRule>
  </conditionalFormatting>
  <conditionalFormatting sqref="C123:C124">
    <cfRule type="expression" dxfId="1652" priority="1295">
      <formula>$A26="Total"</formula>
    </cfRule>
  </conditionalFormatting>
  <conditionalFormatting sqref="C123:C124">
    <cfRule type="expression" dxfId="1651" priority="1294">
      <formula>$A27="Total"</formula>
    </cfRule>
  </conditionalFormatting>
  <conditionalFormatting sqref="C123:C124">
    <cfRule type="expression" dxfId="1650" priority="1293">
      <formula>$A140="Total"</formula>
    </cfRule>
  </conditionalFormatting>
  <conditionalFormatting sqref="C123:C124">
    <cfRule type="expression" dxfId="1649" priority="1291">
      <formula>$A22="Total"</formula>
    </cfRule>
  </conditionalFormatting>
  <conditionalFormatting sqref="C123:C124">
    <cfRule type="expression" dxfId="1648" priority="1289">
      <formula>$A23="Total"</formula>
    </cfRule>
  </conditionalFormatting>
  <conditionalFormatting sqref="C123:C124">
    <cfRule type="expression" dxfId="1647" priority="1288">
      <formula>$A24="Total"</formula>
    </cfRule>
  </conditionalFormatting>
  <conditionalFormatting sqref="C123:C124">
    <cfRule type="expression" dxfId="1646" priority="1287">
      <formula>$A70="Total"</formula>
    </cfRule>
  </conditionalFormatting>
  <conditionalFormatting sqref="C123:C124">
    <cfRule type="expression" dxfId="1645" priority="1286">
      <formula>$A128="Total"</formula>
    </cfRule>
  </conditionalFormatting>
  <conditionalFormatting sqref="C123:C124">
    <cfRule type="expression" dxfId="1644" priority="1285">
      <formula>$A25="Total"</formula>
    </cfRule>
  </conditionalFormatting>
  <conditionalFormatting sqref="C123:C124">
    <cfRule type="expression" dxfId="1643" priority="1284">
      <formula>$A21="Total"</formula>
    </cfRule>
  </conditionalFormatting>
  <conditionalFormatting sqref="C123:C124">
    <cfRule type="expression" dxfId="1642" priority="1283">
      <formula>$A89="Total"</formula>
    </cfRule>
  </conditionalFormatting>
  <conditionalFormatting sqref="C123:C124">
    <cfRule type="expression" dxfId="1641" priority="1282">
      <formula>$A116="Total"</formula>
    </cfRule>
  </conditionalFormatting>
  <conditionalFormatting sqref="C123:C124">
    <cfRule type="expression" dxfId="1640" priority="1281">
      <formula>$A111="Total"</formula>
    </cfRule>
  </conditionalFormatting>
  <conditionalFormatting sqref="C123:C124">
    <cfRule type="expression" dxfId="1639" priority="1280">
      <formula>$A115="Total"</formula>
    </cfRule>
  </conditionalFormatting>
  <conditionalFormatting sqref="C123:C124">
    <cfRule type="expression" dxfId="1638" priority="1279">
      <formula>$A112="Total"</formula>
    </cfRule>
  </conditionalFormatting>
  <conditionalFormatting sqref="C123:C124">
    <cfRule type="expression" dxfId="1637" priority="1278">
      <formula>$A90="Total"</formula>
    </cfRule>
  </conditionalFormatting>
  <conditionalFormatting sqref="C123:C124">
    <cfRule type="expression" dxfId="1636" priority="1277">
      <formula>$A101="Total"</formula>
    </cfRule>
  </conditionalFormatting>
  <conditionalFormatting sqref="C123:C124">
    <cfRule type="expression" dxfId="1635" priority="1276">
      <formula>$A96="Total"</formula>
    </cfRule>
  </conditionalFormatting>
  <conditionalFormatting sqref="C123:C124">
    <cfRule type="expression" dxfId="1634" priority="1275">
      <formula>$A91="Total"</formula>
    </cfRule>
  </conditionalFormatting>
  <conditionalFormatting sqref="C123:C124">
    <cfRule type="expression" dxfId="1633" priority="1274">
      <formula>$A98="Total"</formula>
    </cfRule>
  </conditionalFormatting>
  <conditionalFormatting sqref="C123:C124">
    <cfRule type="expression" dxfId="1632" priority="1273">
      <formula>$A97="Total"</formula>
    </cfRule>
  </conditionalFormatting>
  <conditionalFormatting sqref="C123:C124">
    <cfRule type="expression" dxfId="1631" priority="1272">
      <formula>$A88="Total"</formula>
    </cfRule>
  </conditionalFormatting>
  <conditionalFormatting sqref="C123:C124">
    <cfRule type="expression" dxfId="1630" priority="1271">
      <formula>$A94="Total"</formula>
    </cfRule>
  </conditionalFormatting>
  <conditionalFormatting sqref="C123:C124">
    <cfRule type="expression" dxfId="1629" priority="1270">
      <formula>$A95="Total"</formula>
    </cfRule>
  </conditionalFormatting>
  <conditionalFormatting sqref="C123:C124">
    <cfRule type="expression" dxfId="1628" priority="1269">
      <formula>$A92="Total"</formula>
    </cfRule>
  </conditionalFormatting>
  <conditionalFormatting sqref="C123:C124">
    <cfRule type="expression" dxfId="1627" priority="1268">
      <formula>$A176="Total"</formula>
    </cfRule>
  </conditionalFormatting>
  <conditionalFormatting sqref="C123:C124">
    <cfRule type="expression" dxfId="1626" priority="1267">
      <formula>$A99="Total"</formula>
    </cfRule>
  </conditionalFormatting>
  <conditionalFormatting sqref="C123:C124">
    <cfRule type="expression" dxfId="1625" priority="1266">
      <formula>$A87="Total"</formula>
    </cfRule>
  </conditionalFormatting>
  <conditionalFormatting sqref="C123:C124">
    <cfRule type="expression" dxfId="1624" priority="1264">
      <formula>$A121="Total"</formula>
    </cfRule>
  </conditionalFormatting>
  <conditionalFormatting sqref="C123:C124">
    <cfRule type="expression" dxfId="1623" priority="1263">
      <formula>$A120="Total"</formula>
    </cfRule>
  </conditionalFormatting>
  <conditionalFormatting sqref="C123:C124">
    <cfRule type="expression" dxfId="1622" priority="1262">
      <formula>$A94="Total"</formula>
    </cfRule>
  </conditionalFormatting>
  <conditionalFormatting sqref="C123:C124">
    <cfRule type="expression" dxfId="1621" priority="1261">
      <formula>$A97="Total"</formula>
    </cfRule>
  </conditionalFormatting>
  <conditionalFormatting sqref="C123:C124">
    <cfRule type="expression" dxfId="1620" priority="1260">
      <formula>$A100="Total"</formula>
    </cfRule>
  </conditionalFormatting>
  <conditionalFormatting sqref="C123:C124">
    <cfRule type="expression" dxfId="1619" priority="1259">
      <formula>$A36="Total"</formula>
    </cfRule>
  </conditionalFormatting>
  <conditionalFormatting sqref="C123:C124">
    <cfRule type="expression" dxfId="1618" priority="1258">
      <formula>$A39="Total"</formula>
    </cfRule>
  </conditionalFormatting>
  <conditionalFormatting sqref="C123:C124">
    <cfRule type="expression" dxfId="1617" priority="1257">
      <formula>$A37="Total"</formula>
    </cfRule>
  </conditionalFormatting>
  <conditionalFormatting sqref="C123:C124">
    <cfRule type="expression" dxfId="1616" priority="1255">
      <formula>$A38="Total"</formula>
    </cfRule>
  </conditionalFormatting>
  <conditionalFormatting sqref="C123:C124">
    <cfRule type="expression" dxfId="1615" priority="1254">
      <formula>$A94="Total"</formula>
    </cfRule>
  </conditionalFormatting>
  <conditionalFormatting sqref="C123:C124">
    <cfRule type="expression" dxfId="1614" priority="1253">
      <formula>$A177="Total"</formula>
    </cfRule>
  </conditionalFormatting>
  <conditionalFormatting sqref="C123:C124">
    <cfRule type="expression" dxfId="1613" priority="1252">
      <formula>$A34="Total"</formula>
    </cfRule>
  </conditionalFormatting>
  <conditionalFormatting sqref="C123:C124">
    <cfRule type="expression" dxfId="1612" priority="1250">
      <formula>$A121="Total"</formula>
    </cfRule>
  </conditionalFormatting>
  <conditionalFormatting sqref="C123:C124">
    <cfRule type="expression" dxfId="1611" priority="1249">
      <formula>$A120="Total"</formula>
    </cfRule>
  </conditionalFormatting>
  <conditionalFormatting sqref="C123:C124">
    <cfRule type="expression" dxfId="1610" priority="1248">
      <formula>$A119="Total"</formula>
    </cfRule>
  </conditionalFormatting>
  <conditionalFormatting sqref="C123:C124">
    <cfRule type="expression" dxfId="1609" priority="1247">
      <formula>$A115="Total"</formula>
    </cfRule>
  </conditionalFormatting>
  <conditionalFormatting sqref="C123:C124">
    <cfRule type="expression" dxfId="1608" priority="1246">
      <formula>$A77="Total"</formula>
    </cfRule>
  </conditionalFormatting>
  <conditionalFormatting sqref="C123:C124">
    <cfRule type="expression" dxfId="1607" priority="1245">
      <formula>$A63="Total"</formula>
    </cfRule>
  </conditionalFormatting>
  <conditionalFormatting sqref="C123:C124">
    <cfRule type="expression" dxfId="1606" priority="1244">
      <formula>$A59="Total"</formula>
    </cfRule>
  </conditionalFormatting>
  <conditionalFormatting sqref="C123:C124">
    <cfRule type="expression" dxfId="1605" priority="1243" stopIfTrue="1">
      <formula>$C139="Total"</formula>
    </cfRule>
  </conditionalFormatting>
  <conditionalFormatting sqref="C123:C124">
    <cfRule type="expression" dxfId="1604" priority="1242" stopIfTrue="1">
      <formula>$C144="Total"</formula>
    </cfRule>
  </conditionalFormatting>
  <conditionalFormatting sqref="B128:C130">
    <cfRule type="expression" dxfId="1603" priority="1241">
      <formula>#REF!="Total"</formula>
    </cfRule>
  </conditionalFormatting>
  <conditionalFormatting sqref="B128:C130">
    <cfRule type="expression" dxfId="1602" priority="1240">
      <formula>#REF!="Total"</formula>
    </cfRule>
  </conditionalFormatting>
  <conditionalFormatting sqref="B128:C130">
    <cfRule type="expression" dxfId="1601" priority="1239">
      <formula>#REF!="Total"</formula>
    </cfRule>
  </conditionalFormatting>
  <conditionalFormatting sqref="B128:C130">
    <cfRule type="expression" dxfId="1600" priority="1238">
      <formula>#REF!="Total"</formula>
    </cfRule>
  </conditionalFormatting>
  <conditionalFormatting sqref="C128:C130">
    <cfRule type="expression" dxfId="1599" priority="1237">
      <formula>#REF!="Total"</formula>
    </cfRule>
  </conditionalFormatting>
  <conditionalFormatting sqref="C128:C130">
    <cfRule type="expression" dxfId="1598" priority="1236">
      <formula>#REF!="Total"</formula>
    </cfRule>
  </conditionalFormatting>
  <conditionalFormatting sqref="B128:C130">
    <cfRule type="expression" dxfId="1597" priority="1235">
      <formula>#REF!="Total"</formula>
    </cfRule>
  </conditionalFormatting>
  <conditionalFormatting sqref="B128:C130">
    <cfRule type="expression" dxfId="1596" priority="1234">
      <formula>#REF!="Total"</formula>
    </cfRule>
  </conditionalFormatting>
  <conditionalFormatting sqref="B128:B130">
    <cfRule type="expression" dxfId="1595" priority="1233">
      <formula>#REF!="Total"</formula>
    </cfRule>
  </conditionalFormatting>
  <conditionalFormatting sqref="B128:B130">
    <cfRule type="expression" dxfId="1594" priority="1232">
      <formula>#REF!="Total"</formula>
    </cfRule>
  </conditionalFormatting>
  <conditionalFormatting sqref="B128:C130">
    <cfRule type="expression" dxfId="1593" priority="1231">
      <formula>#REF!="Total"</formula>
    </cfRule>
  </conditionalFormatting>
  <conditionalFormatting sqref="B128:B130">
    <cfRule type="expression" dxfId="1592" priority="1230">
      <formula>#REF!="Total"</formula>
    </cfRule>
  </conditionalFormatting>
  <conditionalFormatting sqref="B128:C130">
    <cfRule type="expression" dxfId="1591" priority="1229">
      <formula>#REF!="Total"</formula>
    </cfRule>
  </conditionalFormatting>
  <conditionalFormatting sqref="B128:C130">
    <cfRule type="expression" dxfId="1590" priority="1228">
      <formula>#REF!="Total"</formula>
    </cfRule>
  </conditionalFormatting>
  <conditionalFormatting sqref="B128:C130">
    <cfRule type="expression" dxfId="1589" priority="1227">
      <formula>#REF!="Total"</formula>
    </cfRule>
  </conditionalFormatting>
  <conditionalFormatting sqref="B128:C130">
    <cfRule type="expression" dxfId="1588" priority="1226">
      <formula>#REF!="Total"</formula>
    </cfRule>
  </conditionalFormatting>
  <conditionalFormatting sqref="C128:C130">
    <cfRule type="expression" dxfId="1587" priority="1225">
      <formula>#REF!="Total"</formula>
    </cfRule>
  </conditionalFormatting>
  <conditionalFormatting sqref="B128:C130">
    <cfRule type="expression" dxfId="1586" priority="1224">
      <formula>#REF!="Total"</formula>
    </cfRule>
  </conditionalFormatting>
  <conditionalFormatting sqref="B128:B130">
    <cfRule type="expression" dxfId="1585" priority="1223">
      <formula>#REF!="Total"</formula>
    </cfRule>
  </conditionalFormatting>
  <conditionalFormatting sqref="B128:C130">
    <cfRule type="expression" dxfId="1584" priority="1222">
      <formula>#REF!="Total"</formula>
    </cfRule>
  </conditionalFormatting>
  <conditionalFormatting sqref="C128:C130">
    <cfRule type="expression" dxfId="1583" priority="1221">
      <formula>#REF!="Total"</formula>
    </cfRule>
  </conditionalFormatting>
  <conditionalFormatting sqref="C128:C130">
    <cfRule type="expression" dxfId="1582" priority="1220">
      <formula>#REF!="Total"</formula>
    </cfRule>
  </conditionalFormatting>
  <conditionalFormatting sqref="C128:C130">
    <cfRule type="expression" dxfId="1581" priority="1219">
      <formula>#REF!="Total"</formula>
    </cfRule>
  </conditionalFormatting>
  <conditionalFormatting sqref="B128:C130">
    <cfRule type="expression" dxfId="1580" priority="1218">
      <formula>#REF!="Total"</formula>
    </cfRule>
  </conditionalFormatting>
  <conditionalFormatting sqref="C128:C130">
    <cfRule type="expression" dxfId="1579" priority="1217">
      <formula>#REF!="Total"</formula>
    </cfRule>
  </conditionalFormatting>
  <conditionalFormatting sqref="C128:C130">
    <cfRule type="expression" dxfId="1578" priority="1216">
      <formula>#REF!="Total"</formula>
    </cfRule>
  </conditionalFormatting>
  <conditionalFormatting sqref="C128:C130">
    <cfRule type="expression" dxfId="1577" priority="1215" stopIfTrue="1">
      <formula>#REF!="Total"</formula>
    </cfRule>
  </conditionalFormatting>
  <conditionalFormatting sqref="B128:B130">
    <cfRule type="expression" dxfId="1576" priority="1214">
      <formula>#REF!="Total"</formula>
    </cfRule>
  </conditionalFormatting>
  <conditionalFormatting sqref="B128:B130">
    <cfRule type="expression" dxfId="1575" priority="1213">
      <formula>#REF!="Total"</formula>
    </cfRule>
  </conditionalFormatting>
  <conditionalFormatting sqref="B128:C130">
    <cfRule type="expression" dxfId="1574" priority="1212">
      <formula>#REF!="Total"</formula>
    </cfRule>
  </conditionalFormatting>
  <conditionalFormatting sqref="B128:C130">
    <cfRule type="expression" dxfId="1573" priority="1211">
      <formula>#REF!="Total"</formula>
    </cfRule>
  </conditionalFormatting>
  <conditionalFormatting sqref="C128:C130">
    <cfRule type="expression" dxfId="1572" priority="1210">
      <formula>#REF!="Total"</formula>
    </cfRule>
  </conditionalFormatting>
  <conditionalFormatting sqref="C128:C130">
    <cfRule type="expression" dxfId="1571" priority="1209">
      <formula>#REF!="Total"</formula>
    </cfRule>
  </conditionalFormatting>
  <conditionalFormatting sqref="B128:C130">
    <cfRule type="expression" dxfId="1570" priority="1208">
      <formula>#REF!="Total"</formula>
    </cfRule>
  </conditionalFormatting>
  <conditionalFormatting sqref="B128:C130">
    <cfRule type="expression" dxfId="1569" priority="1207">
      <formula>#REF!="Total"</formula>
    </cfRule>
  </conditionalFormatting>
  <conditionalFormatting sqref="C128:C130">
    <cfRule type="expression" dxfId="1568" priority="1206">
      <formula>#REF!="Total"</formula>
    </cfRule>
  </conditionalFormatting>
  <conditionalFormatting sqref="B128:B130">
    <cfRule type="expression" dxfId="1567" priority="1205">
      <formula>#REF!="Total"</formula>
    </cfRule>
  </conditionalFormatting>
  <conditionalFormatting sqref="B128:C130">
    <cfRule type="expression" dxfId="1566" priority="1204">
      <formula>#REF!="Total"</formula>
    </cfRule>
  </conditionalFormatting>
  <conditionalFormatting sqref="B128:C130">
    <cfRule type="expression" dxfId="1565" priority="1203">
      <formula>#REF!="Total"</formula>
    </cfRule>
  </conditionalFormatting>
  <conditionalFormatting sqref="B128:C130">
    <cfRule type="expression" dxfId="1564" priority="1202">
      <formula>#REF!="Total"</formula>
    </cfRule>
  </conditionalFormatting>
  <conditionalFormatting sqref="B128:C130">
    <cfRule type="expression" dxfId="1563" priority="1201">
      <formula>#REF!="Total"</formula>
    </cfRule>
  </conditionalFormatting>
  <conditionalFormatting sqref="B128:C130">
    <cfRule type="expression" dxfId="1562" priority="1200">
      <formula>#REF!="Total"</formula>
    </cfRule>
  </conditionalFormatting>
  <conditionalFormatting sqref="B128:C130">
    <cfRule type="expression" dxfId="1561" priority="1199">
      <formula>#REF!="Total"</formula>
    </cfRule>
  </conditionalFormatting>
  <conditionalFormatting sqref="B128:C130">
    <cfRule type="expression" dxfId="1560" priority="1198">
      <formula>#REF!="Total"</formula>
    </cfRule>
  </conditionalFormatting>
  <conditionalFormatting sqref="C128:C130">
    <cfRule type="expression" dxfId="1559" priority="1197">
      <formula>#REF!="Total"</formula>
    </cfRule>
  </conditionalFormatting>
  <conditionalFormatting sqref="B128:C130">
    <cfRule type="expression" dxfId="1558" priority="1196">
      <formula>#REF!="Total"</formula>
    </cfRule>
  </conditionalFormatting>
  <conditionalFormatting sqref="B128:C130">
    <cfRule type="expression" dxfId="1557" priority="1195">
      <formula>#REF!="Total"</formula>
    </cfRule>
  </conditionalFormatting>
  <conditionalFormatting sqref="B128:C130">
    <cfRule type="expression" dxfId="1556" priority="1194">
      <formula>#REF!="Total"</formula>
    </cfRule>
  </conditionalFormatting>
  <conditionalFormatting sqref="B128:C130">
    <cfRule type="expression" dxfId="1555" priority="1193">
      <formula>#REF!="Total"</formula>
    </cfRule>
  </conditionalFormatting>
  <conditionalFormatting sqref="B128:B130">
    <cfRule type="expression" dxfId="1554" priority="1192">
      <formula>#REF!="Total"</formula>
    </cfRule>
  </conditionalFormatting>
  <conditionalFormatting sqref="B128:C130">
    <cfRule type="expression" dxfId="1553" priority="1191">
      <formula>#REF!="Total"</formula>
    </cfRule>
  </conditionalFormatting>
  <conditionalFormatting sqref="C128:C130">
    <cfRule type="expression" dxfId="1552" priority="1190">
      <formula>#REF!="Total"</formula>
    </cfRule>
  </conditionalFormatting>
  <conditionalFormatting sqref="B128:B130">
    <cfRule type="expression" dxfId="1551" priority="1189">
      <formula>#REF!="Total"</formula>
    </cfRule>
  </conditionalFormatting>
  <conditionalFormatting sqref="B128:C130">
    <cfRule type="expression" dxfId="1550" priority="1188">
      <formula>#REF!="Total"</formula>
    </cfRule>
  </conditionalFormatting>
  <conditionalFormatting sqref="B128:C130">
    <cfRule type="expression" dxfId="1549" priority="1187">
      <formula>#REF!="Total"</formula>
    </cfRule>
  </conditionalFormatting>
  <conditionalFormatting sqref="B128:C130">
    <cfRule type="expression" dxfId="1548" priority="1186">
      <formula>#REF!="Total"</formula>
    </cfRule>
  </conditionalFormatting>
  <conditionalFormatting sqref="B128:C130">
    <cfRule type="expression" dxfId="1547" priority="1185">
      <formula>#REF!="Total"</formula>
    </cfRule>
  </conditionalFormatting>
  <conditionalFormatting sqref="B128:C130">
    <cfRule type="expression" dxfId="1546" priority="1184">
      <formula>#REF!="Total"</formula>
    </cfRule>
  </conditionalFormatting>
  <conditionalFormatting sqref="B128:C130">
    <cfRule type="expression" dxfId="1545" priority="1183">
      <formula>#REF!="Total"</formula>
    </cfRule>
  </conditionalFormatting>
  <conditionalFormatting sqref="C128:C130">
    <cfRule type="expression" dxfId="1544" priority="1182">
      <formula>#REF!="Total"</formula>
    </cfRule>
  </conditionalFormatting>
  <conditionalFormatting sqref="C128:C130">
    <cfRule type="expression" dxfId="1543" priority="1181">
      <formula>#REF!="Total"</formula>
    </cfRule>
  </conditionalFormatting>
  <conditionalFormatting sqref="B128:C130">
    <cfRule type="expression" dxfId="1542" priority="1180">
      <formula>#REF!="Total"</formula>
    </cfRule>
  </conditionalFormatting>
  <conditionalFormatting sqref="B128:C130">
    <cfRule type="expression" dxfId="1541" priority="1179">
      <formula>#REF!="Total"</formula>
    </cfRule>
  </conditionalFormatting>
  <conditionalFormatting sqref="B128:C130">
    <cfRule type="expression" dxfId="1540" priority="1178">
      <formula>#REF!="Total"</formula>
    </cfRule>
  </conditionalFormatting>
  <conditionalFormatting sqref="B128:C130">
    <cfRule type="expression" dxfId="1539" priority="1177">
      <formula>#REF!="Total"</formula>
    </cfRule>
  </conditionalFormatting>
  <conditionalFormatting sqref="B128:C130">
    <cfRule type="expression" dxfId="1538" priority="1176">
      <formula>#REF!="Total"</formula>
    </cfRule>
  </conditionalFormatting>
  <conditionalFormatting sqref="B128:C130">
    <cfRule type="expression" dxfId="1537" priority="1175">
      <formula>#REF!="Total"</formula>
    </cfRule>
  </conditionalFormatting>
  <conditionalFormatting sqref="B128:C130">
    <cfRule type="expression" dxfId="1536" priority="1174">
      <formula>#REF!="Total"</formula>
    </cfRule>
  </conditionalFormatting>
  <conditionalFormatting sqref="B128:B130">
    <cfRule type="expression" dxfId="1535" priority="1173">
      <formula>#REF!="Total"</formula>
    </cfRule>
  </conditionalFormatting>
  <conditionalFormatting sqref="B128:C130">
    <cfRule type="expression" dxfId="1534" priority="1172">
      <formula>#REF!="Total"</formula>
    </cfRule>
  </conditionalFormatting>
  <conditionalFormatting sqref="C128:C130">
    <cfRule type="expression" dxfId="1533" priority="1171">
      <formula>#REF!="Total"</formula>
    </cfRule>
  </conditionalFormatting>
  <conditionalFormatting sqref="B128:C130">
    <cfRule type="expression" dxfId="1532" priority="1170">
      <formula>#REF!="Total"</formula>
    </cfRule>
  </conditionalFormatting>
  <conditionalFormatting sqref="C128:C130">
    <cfRule type="expression" dxfId="1531" priority="1169">
      <formula>#REF!="Total"</formula>
    </cfRule>
  </conditionalFormatting>
  <conditionalFormatting sqref="C128:C130">
    <cfRule type="expression" dxfId="1530" priority="1168">
      <formula>#REF!="Total"</formula>
    </cfRule>
  </conditionalFormatting>
  <conditionalFormatting sqref="B128:B130">
    <cfRule type="expression" dxfId="1529" priority="1167">
      <formula>#REF!="Total"</formula>
    </cfRule>
  </conditionalFormatting>
  <conditionalFormatting sqref="B128:C130">
    <cfRule type="expression" dxfId="1528" priority="1166">
      <formula>#REF!="Total"</formula>
    </cfRule>
  </conditionalFormatting>
  <conditionalFormatting sqref="C128:C130">
    <cfRule type="expression" dxfId="1527" priority="1165">
      <formula>#REF!="Total"</formula>
    </cfRule>
  </conditionalFormatting>
  <conditionalFormatting sqref="B128:C130">
    <cfRule type="expression" dxfId="1526" priority="1164">
      <formula>#REF!="Total"</formula>
    </cfRule>
  </conditionalFormatting>
  <conditionalFormatting sqref="C129">
    <cfRule type="expression" dxfId="1525" priority="1163">
      <formula>#REF!="Total"</formula>
    </cfRule>
  </conditionalFormatting>
  <conditionalFormatting sqref="B128:B130">
    <cfRule type="expression" dxfId="1524" priority="1162">
      <formula>#REF!="Total"</formula>
    </cfRule>
  </conditionalFormatting>
  <conditionalFormatting sqref="C128:C130">
    <cfRule type="expression" dxfId="1523" priority="1161">
      <formula>#REF!="Total"</formula>
    </cfRule>
  </conditionalFormatting>
  <conditionalFormatting sqref="C128:C130">
    <cfRule type="expression" dxfId="1522" priority="1160">
      <formula>#REF!="Total"</formula>
    </cfRule>
  </conditionalFormatting>
  <conditionalFormatting sqref="B128:C130">
    <cfRule type="expression" dxfId="1521" priority="1159">
      <formula>#REF!="Total"</formula>
    </cfRule>
  </conditionalFormatting>
  <conditionalFormatting sqref="B128:C130">
    <cfRule type="expression" dxfId="1520" priority="1158">
      <formula>#REF!="Total"</formula>
    </cfRule>
  </conditionalFormatting>
  <conditionalFormatting sqref="B128:B130">
    <cfRule type="expression" dxfId="1519" priority="1157">
      <formula>#REF!="Total"</formula>
    </cfRule>
  </conditionalFormatting>
  <conditionalFormatting sqref="B128:C130">
    <cfRule type="expression" dxfId="1518" priority="1155">
      <formula>#REF!="Total"</formula>
    </cfRule>
  </conditionalFormatting>
  <conditionalFormatting sqref="C128:C130">
    <cfRule type="expression" dxfId="1517" priority="1154" stopIfTrue="1">
      <formula>#REF!="Total"</formula>
    </cfRule>
  </conditionalFormatting>
  <conditionalFormatting sqref="C128:C130">
    <cfRule type="expression" dxfId="1516" priority="1153" stopIfTrue="1">
      <formula>#REF!="Total"</formula>
    </cfRule>
  </conditionalFormatting>
  <conditionalFormatting sqref="C128:C130">
    <cfRule type="expression" dxfId="1515" priority="1152" stopIfTrue="1">
      <formula>#REF!="Total"</formula>
    </cfRule>
  </conditionalFormatting>
  <conditionalFormatting sqref="C128:C130">
    <cfRule type="expression" dxfId="1514" priority="1151">
      <formula>#REF!="Total"</formula>
    </cfRule>
  </conditionalFormatting>
  <conditionalFormatting sqref="B128:C130">
    <cfRule type="expression" dxfId="1513" priority="1150">
      <formula>#REF!="Total"</formula>
    </cfRule>
  </conditionalFormatting>
  <conditionalFormatting sqref="B128:C130">
    <cfRule type="expression" dxfId="1512" priority="1149">
      <formula>#REF!="Total"</formula>
    </cfRule>
  </conditionalFormatting>
  <conditionalFormatting sqref="B128:C130">
    <cfRule type="expression" dxfId="1511" priority="1148">
      <formula>#REF!="Total"</formula>
    </cfRule>
  </conditionalFormatting>
  <conditionalFormatting sqref="C128:C130">
    <cfRule type="expression" dxfId="1510" priority="1147">
      <formula>#REF!="Total"</formula>
    </cfRule>
  </conditionalFormatting>
  <conditionalFormatting sqref="C128:C130">
    <cfRule type="expression" dxfId="1509" priority="1146">
      <formula>#REF!="Total"</formula>
    </cfRule>
  </conditionalFormatting>
  <conditionalFormatting sqref="C128:C130">
    <cfRule type="expression" dxfId="1508" priority="1145">
      <formula>#REF!="Total"</formula>
    </cfRule>
  </conditionalFormatting>
  <conditionalFormatting sqref="C128:C130">
    <cfRule type="expression" dxfId="1507" priority="1144">
      <formula>#REF!="Total"</formula>
    </cfRule>
  </conditionalFormatting>
  <conditionalFormatting sqref="C128:C130">
    <cfRule type="expression" dxfId="1506" priority="1143" stopIfTrue="1">
      <formula>#REF!="Total"</formula>
    </cfRule>
  </conditionalFormatting>
  <conditionalFormatting sqref="C128:C130">
    <cfRule type="expression" dxfId="1505" priority="1142">
      <formula>#REF!="Total"</formula>
    </cfRule>
  </conditionalFormatting>
  <conditionalFormatting sqref="C128:C130">
    <cfRule type="expression" dxfId="1504" priority="1141">
      <formula>#REF!="Total"</formula>
    </cfRule>
  </conditionalFormatting>
  <conditionalFormatting sqref="B128:C130">
    <cfRule type="expression" dxfId="1503" priority="1140">
      <formula>#REF!="Total"</formula>
    </cfRule>
  </conditionalFormatting>
  <conditionalFormatting sqref="B128:C130">
    <cfRule type="expression" dxfId="1502" priority="1139">
      <formula>#REF!="Total"</formula>
    </cfRule>
  </conditionalFormatting>
  <conditionalFormatting sqref="C128:C130">
    <cfRule type="expression" dxfId="1501" priority="1138" stopIfTrue="1">
      <formula>#REF!="Total"</formula>
    </cfRule>
  </conditionalFormatting>
  <conditionalFormatting sqref="B128:B130">
    <cfRule type="expression" dxfId="1500" priority="1137">
      <formula>#REF!="Total"</formula>
    </cfRule>
  </conditionalFormatting>
  <conditionalFormatting sqref="B128:B130">
    <cfRule type="expression" dxfId="1499" priority="1136">
      <formula>#REF!="Total"</formula>
    </cfRule>
  </conditionalFormatting>
  <conditionalFormatting sqref="B128:C130">
    <cfRule type="expression" dxfId="1498" priority="1135">
      <formula>#REF!="Total"</formula>
    </cfRule>
  </conditionalFormatting>
  <conditionalFormatting sqref="B128:C130">
    <cfRule type="expression" dxfId="1497" priority="1134">
      <formula>#REF!="Total"</formula>
    </cfRule>
  </conditionalFormatting>
  <conditionalFormatting sqref="B128:C130">
    <cfRule type="expression" dxfId="1496" priority="1133">
      <formula>#REF!="Total"</formula>
    </cfRule>
  </conditionalFormatting>
  <conditionalFormatting sqref="B128:C130">
    <cfRule type="expression" dxfId="1495" priority="1132">
      <formula>#REF!="Total"</formula>
    </cfRule>
  </conditionalFormatting>
  <conditionalFormatting sqref="B128:C130">
    <cfRule type="expression" dxfId="1494" priority="1131">
      <formula>#REF!="Total"</formula>
    </cfRule>
  </conditionalFormatting>
  <conditionalFormatting sqref="C128:C130">
    <cfRule type="expression" dxfId="1493" priority="1130">
      <formula>#REF!="Total"</formula>
    </cfRule>
  </conditionalFormatting>
  <conditionalFormatting sqref="C128:C130">
    <cfRule type="expression" dxfId="1492" priority="1129" stopIfTrue="1">
      <formula>#REF!="Total"</formula>
    </cfRule>
  </conditionalFormatting>
  <conditionalFormatting sqref="C128:C130">
    <cfRule type="expression" dxfId="1491" priority="1128">
      <formula>#REF!="Total"</formula>
    </cfRule>
  </conditionalFormatting>
  <conditionalFormatting sqref="C128:C130">
    <cfRule type="expression" dxfId="1490" priority="1127">
      <formula>#REF!="Total"</formula>
    </cfRule>
  </conditionalFormatting>
  <conditionalFormatting sqref="B128:B130">
    <cfRule type="expression" dxfId="1489" priority="1126">
      <formula>#REF!="Total"</formula>
    </cfRule>
  </conditionalFormatting>
  <conditionalFormatting sqref="B128:C130">
    <cfRule type="expression" dxfId="1488" priority="1125">
      <formula>#REF!="Total"</formula>
    </cfRule>
  </conditionalFormatting>
  <conditionalFormatting sqref="B128:B130">
    <cfRule type="expression" dxfId="1487" priority="1124">
      <formula>#REF!="Total"</formula>
    </cfRule>
  </conditionalFormatting>
  <conditionalFormatting sqref="B128:C130">
    <cfRule type="expression" dxfId="1486" priority="1123">
      <formula>#REF!="Total"</formula>
    </cfRule>
  </conditionalFormatting>
  <conditionalFormatting sqref="C128:C130">
    <cfRule type="expression" dxfId="1485" priority="1122">
      <formula>#REF!="Total"</formula>
    </cfRule>
  </conditionalFormatting>
  <conditionalFormatting sqref="C128:C130">
    <cfRule type="expression" dxfId="1484" priority="1121">
      <formula>#REF!="Total"</formula>
    </cfRule>
  </conditionalFormatting>
  <conditionalFormatting sqref="B128:C130">
    <cfRule type="expression" dxfId="1483" priority="1120">
      <formula>#REF!="Total"</formula>
    </cfRule>
  </conditionalFormatting>
  <conditionalFormatting sqref="B128:C130">
    <cfRule type="expression" dxfId="1482" priority="1119">
      <formula>#REF!="Total"</formula>
    </cfRule>
  </conditionalFormatting>
  <conditionalFormatting sqref="B128:C130">
    <cfRule type="expression" dxfId="1481" priority="1118">
      <formula>#REF!="Total"</formula>
    </cfRule>
  </conditionalFormatting>
  <conditionalFormatting sqref="B128:C130">
    <cfRule type="expression" dxfId="1480" priority="1117">
      <formula>#REF!="Total"</formula>
    </cfRule>
  </conditionalFormatting>
  <conditionalFormatting sqref="B128:C130">
    <cfRule type="expression" dxfId="1479" priority="1116">
      <formula>#REF!="Total"</formula>
    </cfRule>
  </conditionalFormatting>
  <conditionalFormatting sqref="C128:C130">
    <cfRule type="expression" dxfId="1478" priority="1115" stopIfTrue="1">
      <formula>#REF!="Total"</formula>
    </cfRule>
  </conditionalFormatting>
  <conditionalFormatting sqref="B128:B130">
    <cfRule type="expression" dxfId="1477" priority="1114">
      <formula>#REF!="Total"</formula>
    </cfRule>
  </conditionalFormatting>
  <conditionalFormatting sqref="B128:C130">
    <cfRule type="expression" dxfId="1476" priority="1113">
      <formula>#REF!="Total"</formula>
    </cfRule>
  </conditionalFormatting>
  <conditionalFormatting sqref="C128:C130">
    <cfRule type="expression" dxfId="1475" priority="1112">
      <formula>#REF!="Total"</formula>
    </cfRule>
  </conditionalFormatting>
  <conditionalFormatting sqref="B128:C130">
    <cfRule type="expression" dxfId="1474" priority="1111">
      <formula>#REF!="Total"</formula>
    </cfRule>
  </conditionalFormatting>
  <conditionalFormatting sqref="C128:C130">
    <cfRule type="expression" dxfId="1473" priority="1110">
      <formula>#REF!="Total"</formula>
    </cfRule>
  </conditionalFormatting>
  <conditionalFormatting sqref="B128:C130">
    <cfRule type="expression" dxfId="1472" priority="1109">
      <formula>#REF!="Total"</formula>
    </cfRule>
  </conditionalFormatting>
  <conditionalFormatting sqref="B128:B130">
    <cfRule type="expression" dxfId="1471" priority="1108">
      <formula>#REF!="Total"</formula>
    </cfRule>
  </conditionalFormatting>
  <conditionalFormatting sqref="C128:C130">
    <cfRule type="expression" dxfId="1470" priority="1107" stopIfTrue="1">
      <formula>#REF!="Total"</formula>
    </cfRule>
  </conditionalFormatting>
  <conditionalFormatting sqref="C128:C130">
    <cfRule type="expression" dxfId="1469" priority="1106" stopIfTrue="1">
      <formula>#REF!="Total"</formula>
    </cfRule>
  </conditionalFormatting>
  <conditionalFormatting sqref="C128:C130">
    <cfRule type="expression" dxfId="1468" priority="1105">
      <formula>#REF!="Total"</formula>
    </cfRule>
  </conditionalFormatting>
  <conditionalFormatting sqref="C128:C130">
    <cfRule type="expression" dxfId="1467" priority="1104">
      <formula>#REF!="Total"</formula>
    </cfRule>
  </conditionalFormatting>
  <conditionalFormatting sqref="C128:C130">
    <cfRule type="expression" dxfId="1466" priority="1103">
      <formula>#REF!="Total"</formula>
    </cfRule>
  </conditionalFormatting>
  <conditionalFormatting sqref="C128:C130">
    <cfRule type="expression" dxfId="1465" priority="1102" stopIfTrue="1">
      <formula>#REF!="Total"</formula>
    </cfRule>
  </conditionalFormatting>
  <conditionalFormatting sqref="B128:C130">
    <cfRule type="expression" dxfId="1464" priority="1101">
      <formula>#REF!="Total"</formula>
    </cfRule>
  </conditionalFormatting>
  <conditionalFormatting sqref="C128:C130">
    <cfRule type="expression" dxfId="1463" priority="1100">
      <formula>#REF!="Total"</formula>
    </cfRule>
  </conditionalFormatting>
  <conditionalFormatting sqref="C128:C130">
    <cfRule type="expression" dxfId="1462" priority="1099">
      <formula>#REF!="Total"</formula>
    </cfRule>
  </conditionalFormatting>
  <conditionalFormatting sqref="B128:C130">
    <cfRule type="expression" dxfId="1461" priority="1098">
      <formula>#REF!="Total"</formula>
    </cfRule>
  </conditionalFormatting>
  <conditionalFormatting sqref="C128:C130">
    <cfRule type="expression" dxfId="1460" priority="1096">
      <formula>#REF!="Total"</formula>
    </cfRule>
  </conditionalFormatting>
  <conditionalFormatting sqref="C128:C130">
    <cfRule type="expression" dxfId="1459" priority="1095" stopIfTrue="1">
      <formula>#REF!="Total"</formula>
    </cfRule>
  </conditionalFormatting>
  <conditionalFormatting sqref="B128:B130">
    <cfRule type="expression" dxfId="1458" priority="1094">
      <formula>#REF!="Total"</formula>
    </cfRule>
  </conditionalFormatting>
  <conditionalFormatting sqref="B128:B130">
    <cfRule type="expression" dxfId="1457" priority="1093">
      <formula>#REF!="Total"</formula>
    </cfRule>
  </conditionalFormatting>
  <conditionalFormatting sqref="B128:B130">
    <cfRule type="expression" dxfId="1456" priority="1092">
      <formula>#REF!="Total"</formula>
    </cfRule>
  </conditionalFormatting>
  <conditionalFormatting sqref="C128:C130">
    <cfRule type="expression" dxfId="1455" priority="1091" stopIfTrue="1">
      <formula>#REF!="Total"</formula>
    </cfRule>
  </conditionalFormatting>
  <conditionalFormatting sqref="C128:C130">
    <cfRule type="expression" dxfId="1454" priority="1090">
      <formula>#REF!="Total"</formula>
    </cfRule>
  </conditionalFormatting>
  <conditionalFormatting sqref="B128:B130">
    <cfRule type="expression" dxfId="1453" priority="1089">
      <formula>#REF!="Total"</formula>
    </cfRule>
  </conditionalFormatting>
  <conditionalFormatting sqref="C128:C130">
    <cfRule type="expression" dxfId="1452" priority="1088" stopIfTrue="1">
      <formula>#REF!="Total"</formula>
    </cfRule>
  </conditionalFormatting>
  <conditionalFormatting sqref="C128:C130">
    <cfRule type="expression" dxfId="1451" priority="1087" stopIfTrue="1">
      <formula>#REF!="Total"</formula>
    </cfRule>
  </conditionalFormatting>
  <conditionalFormatting sqref="B128:C130">
    <cfRule type="expression" dxfId="1450" priority="1086">
      <formula>#REF!="Total"</formula>
    </cfRule>
  </conditionalFormatting>
  <conditionalFormatting sqref="C128:C130">
    <cfRule type="expression" dxfId="1449" priority="1085">
      <formula>#REF!="Total"</formula>
    </cfRule>
  </conditionalFormatting>
  <conditionalFormatting sqref="B128:B130">
    <cfRule type="expression" dxfId="1448" priority="1084">
      <formula>#REF!="Total"</formula>
    </cfRule>
  </conditionalFormatting>
  <conditionalFormatting sqref="B128:B130">
    <cfRule type="expression" dxfId="1447" priority="1083">
      <formula>#REF!="Total"</formula>
    </cfRule>
  </conditionalFormatting>
  <conditionalFormatting sqref="B128:B130">
    <cfRule type="expression" dxfId="1446" priority="1082">
      <formula>#REF!="Total"</formula>
    </cfRule>
  </conditionalFormatting>
  <conditionalFormatting sqref="B128:C130">
    <cfRule type="expression" dxfId="1445" priority="1081">
      <formula>#REF!="Total"</formula>
    </cfRule>
  </conditionalFormatting>
  <conditionalFormatting sqref="C128:C130">
    <cfRule type="expression" dxfId="1444" priority="1080" stopIfTrue="1">
      <formula>#REF!="Total"</formula>
    </cfRule>
  </conditionalFormatting>
  <conditionalFormatting sqref="C128:C130">
    <cfRule type="expression" dxfId="1443" priority="1079" stopIfTrue="1">
      <formula>#REF!="Total"</formula>
    </cfRule>
  </conditionalFormatting>
  <conditionalFormatting sqref="C128:C130">
    <cfRule type="expression" dxfId="1442" priority="1078" stopIfTrue="1">
      <formula>#REF!="Total"</formula>
    </cfRule>
  </conditionalFormatting>
  <conditionalFormatting sqref="C128:C130">
    <cfRule type="expression" dxfId="1441" priority="1077">
      <formula>#REF!="Total"</formula>
    </cfRule>
  </conditionalFormatting>
  <conditionalFormatting sqref="C128:C130">
    <cfRule type="expression" dxfId="1440" priority="1076">
      <formula>#REF!="Total"</formula>
    </cfRule>
  </conditionalFormatting>
  <conditionalFormatting sqref="B128:B130">
    <cfRule type="expression" dxfId="1439" priority="1075">
      <formula>#REF!="Total"</formula>
    </cfRule>
  </conditionalFormatting>
  <conditionalFormatting sqref="B128:C130">
    <cfRule type="expression" dxfId="1438" priority="1074">
      <formula>#REF!="Total"</formula>
    </cfRule>
  </conditionalFormatting>
  <conditionalFormatting sqref="B128:C130">
    <cfRule type="expression" dxfId="1437" priority="1073">
      <formula>#REF!="Total"</formula>
    </cfRule>
  </conditionalFormatting>
  <conditionalFormatting sqref="C128:C130">
    <cfRule type="expression" dxfId="1436" priority="1072">
      <formula>#REF!="Total"</formula>
    </cfRule>
  </conditionalFormatting>
  <conditionalFormatting sqref="C128:C130">
    <cfRule type="expression" dxfId="1435" priority="1071">
      <formula>#REF!="Total"</formula>
    </cfRule>
  </conditionalFormatting>
  <conditionalFormatting sqref="C128:C130">
    <cfRule type="expression" dxfId="1434" priority="1069">
      <formula>#REF!="Total"</formula>
    </cfRule>
  </conditionalFormatting>
  <conditionalFormatting sqref="C128:C130">
    <cfRule type="expression" dxfId="1433" priority="1068" stopIfTrue="1">
      <formula>#REF!="Total"</formula>
    </cfRule>
  </conditionalFormatting>
  <conditionalFormatting sqref="C128:C130">
    <cfRule type="expression" dxfId="1432" priority="1067">
      <formula>#REF!="Total"</formula>
    </cfRule>
  </conditionalFormatting>
  <conditionalFormatting sqref="C128:C130">
    <cfRule type="expression" dxfId="1431" priority="1066" stopIfTrue="1">
      <formula>#REF!="Total"</formula>
    </cfRule>
  </conditionalFormatting>
  <conditionalFormatting sqref="C128:C130">
    <cfRule type="expression" dxfId="1430" priority="1065" stopIfTrue="1">
      <formula>#REF!="Total"</formula>
    </cfRule>
  </conditionalFormatting>
  <conditionalFormatting sqref="C128:C130">
    <cfRule type="expression" dxfId="1429" priority="1059" stopIfTrue="1">
      <formula>#REF!="Total"</formula>
    </cfRule>
  </conditionalFormatting>
  <conditionalFormatting sqref="C128:C130">
    <cfRule type="expression" dxfId="1428" priority="1058" stopIfTrue="1">
      <formula>#REF!="Total"</formula>
    </cfRule>
  </conditionalFormatting>
  <conditionalFormatting sqref="C128:C130">
    <cfRule type="expression" dxfId="1427" priority="1057" stopIfTrue="1">
      <formula>#REF!="Total"</formula>
    </cfRule>
  </conditionalFormatting>
  <conditionalFormatting sqref="C128:C130">
    <cfRule type="expression" dxfId="1426" priority="1056">
      <formula>#REF!="Total"</formula>
    </cfRule>
  </conditionalFormatting>
  <conditionalFormatting sqref="C128:C130">
    <cfRule type="expression" dxfId="1425" priority="1055" stopIfTrue="1">
      <formula>#REF!="Total"</formula>
    </cfRule>
  </conditionalFormatting>
  <conditionalFormatting sqref="C128:C130">
    <cfRule type="expression" dxfId="1424" priority="1054" stopIfTrue="1">
      <formula>#REF!="Total"</formula>
    </cfRule>
  </conditionalFormatting>
  <conditionalFormatting sqref="C130">
    <cfRule type="expression" dxfId="1423" priority="1053" stopIfTrue="1">
      <formula>$C131="Total"</formula>
    </cfRule>
  </conditionalFormatting>
  <conditionalFormatting sqref="C130">
    <cfRule type="expression" dxfId="1422" priority="1052" stopIfTrue="1">
      <formula>#REF!="Total"</formula>
    </cfRule>
  </conditionalFormatting>
  <conditionalFormatting sqref="C130">
    <cfRule type="expression" dxfId="1421" priority="1044">
      <formula>$A131="Total"</formula>
    </cfRule>
  </conditionalFormatting>
  <conditionalFormatting sqref="C128:C130">
    <cfRule type="expression" dxfId="1420" priority="1043" stopIfTrue="1">
      <formula>$C131="Total"</formula>
    </cfRule>
  </conditionalFormatting>
  <conditionalFormatting sqref="C128:C130">
    <cfRule type="expression" dxfId="1419" priority="1042">
      <formula>$A121="Total"</formula>
    </cfRule>
  </conditionalFormatting>
  <conditionalFormatting sqref="C128:C130">
    <cfRule type="expression" dxfId="1418" priority="1041">
      <formula>$A154="Total"</formula>
    </cfRule>
  </conditionalFormatting>
  <conditionalFormatting sqref="C128:C130">
    <cfRule type="expression" dxfId="1417" priority="1039">
      <formula>$A126="Total"</formula>
    </cfRule>
  </conditionalFormatting>
  <conditionalFormatting sqref="C128:C130">
    <cfRule type="expression" dxfId="1416" priority="1038">
      <formula>$A125="Total"</formula>
    </cfRule>
  </conditionalFormatting>
  <conditionalFormatting sqref="C128:C130">
    <cfRule type="expression" dxfId="1415" priority="1037" stopIfTrue="1">
      <formula>$C155="Total"</formula>
    </cfRule>
  </conditionalFormatting>
  <conditionalFormatting sqref="C128:C130">
    <cfRule type="expression" dxfId="1414" priority="1027">
      <formula>$A126="Total"</formula>
    </cfRule>
  </conditionalFormatting>
  <conditionalFormatting sqref="C128:C130">
    <cfRule type="expression" dxfId="1413" priority="1026">
      <formula>$A125="Total"</formula>
    </cfRule>
  </conditionalFormatting>
  <conditionalFormatting sqref="C128:C130">
    <cfRule type="expression" dxfId="1412" priority="1024">
      <formula>$A82="Total"</formula>
    </cfRule>
  </conditionalFormatting>
  <conditionalFormatting sqref="C128:C130">
    <cfRule type="expression" dxfId="1411" priority="1023">
      <formula>$A64="Total"</formula>
    </cfRule>
  </conditionalFormatting>
  <conditionalFormatting sqref="C128:C130">
    <cfRule type="expression" dxfId="1410" priority="1022">
      <formula>$A80="Total"</formula>
    </cfRule>
  </conditionalFormatting>
  <conditionalFormatting sqref="C128:C130">
    <cfRule type="expression" dxfId="1409" priority="1021">
      <formula>$A87="Total"</formula>
    </cfRule>
  </conditionalFormatting>
  <conditionalFormatting sqref="C128:C130">
    <cfRule type="expression" dxfId="1408" priority="1020">
      <formula>$A138="Total"</formula>
    </cfRule>
  </conditionalFormatting>
  <conditionalFormatting sqref="C128:C130">
    <cfRule type="expression" dxfId="1407" priority="1019">
      <formula>$A132="Total"</formula>
    </cfRule>
  </conditionalFormatting>
  <conditionalFormatting sqref="C128:C130">
    <cfRule type="expression" dxfId="1406" priority="1018">
      <formula>$A85="Total"</formula>
    </cfRule>
  </conditionalFormatting>
  <conditionalFormatting sqref="C128:C130">
    <cfRule type="expression" dxfId="1405" priority="1017">
      <formula>$A79="Total"</formula>
    </cfRule>
  </conditionalFormatting>
  <conditionalFormatting sqref="C128:C130">
    <cfRule type="expression" dxfId="1404" priority="1016">
      <formula>$A83="Total"</formula>
    </cfRule>
  </conditionalFormatting>
  <conditionalFormatting sqref="C128:C130">
    <cfRule type="expression" dxfId="1403" priority="1015">
      <formula>$A84="Total"</formula>
    </cfRule>
  </conditionalFormatting>
  <conditionalFormatting sqref="C128:C130">
    <cfRule type="expression" dxfId="1402" priority="1014">
      <formula>$A89="Total"</formula>
    </cfRule>
  </conditionalFormatting>
  <conditionalFormatting sqref="C128:C130">
    <cfRule type="expression" dxfId="1401" priority="1013">
      <formula>$A88="Total"</formula>
    </cfRule>
  </conditionalFormatting>
  <conditionalFormatting sqref="C128:C130">
    <cfRule type="expression" dxfId="1400" priority="1012">
      <formula>$A86="Total"</formula>
    </cfRule>
  </conditionalFormatting>
  <conditionalFormatting sqref="C128:C130">
    <cfRule type="expression" dxfId="1399" priority="1011">
      <formula>$A81="Total"</formula>
    </cfRule>
  </conditionalFormatting>
  <conditionalFormatting sqref="C128:C130">
    <cfRule type="expression" dxfId="1398" priority="1010">
      <formula>$A90="Total"</formula>
    </cfRule>
  </conditionalFormatting>
  <conditionalFormatting sqref="C128:C130">
    <cfRule type="expression" dxfId="1397" priority="1009">
      <formula>$A148="Total"</formula>
    </cfRule>
  </conditionalFormatting>
  <conditionalFormatting sqref="C128:C130">
    <cfRule type="expression" dxfId="1396" priority="1008" stopIfTrue="1">
      <formula>$C132="Total"</formula>
    </cfRule>
  </conditionalFormatting>
  <conditionalFormatting sqref="C128:C130">
    <cfRule type="expression" dxfId="1395" priority="1007">
      <formula>$A78="Total"</formula>
    </cfRule>
  </conditionalFormatting>
  <conditionalFormatting sqref="C128:C130">
    <cfRule type="expression" dxfId="1394" priority="1006">
      <formula>$A63="Total"</formula>
    </cfRule>
  </conditionalFormatting>
  <conditionalFormatting sqref="C128:C130">
    <cfRule type="expression" dxfId="1393" priority="1005" stopIfTrue="1">
      <formula>$C145="Total"</formula>
    </cfRule>
  </conditionalFormatting>
  <conditionalFormatting sqref="C128:C130">
    <cfRule type="expression" dxfId="1392" priority="1004" stopIfTrue="1">
      <formula>$C149="Total"</formula>
    </cfRule>
  </conditionalFormatting>
  <conditionalFormatting sqref="C128:C130">
    <cfRule type="expression" dxfId="1391" priority="1003">
      <formula>$A33="Total"</formula>
    </cfRule>
  </conditionalFormatting>
  <conditionalFormatting sqref="C128:C130">
    <cfRule type="expression" dxfId="1390" priority="1002">
      <formula>$A34="Total"</formula>
    </cfRule>
  </conditionalFormatting>
  <conditionalFormatting sqref="C128:C130">
    <cfRule type="expression" dxfId="1389" priority="1001">
      <formula>$A29="Total"</formula>
    </cfRule>
  </conditionalFormatting>
  <conditionalFormatting sqref="C128:C130">
    <cfRule type="expression" dxfId="1388" priority="1000">
      <formula>$A30="Total"</formula>
    </cfRule>
  </conditionalFormatting>
  <conditionalFormatting sqref="C128:C130">
    <cfRule type="expression" dxfId="1387" priority="999">
      <formula>$A31="Total"</formula>
    </cfRule>
  </conditionalFormatting>
  <conditionalFormatting sqref="C128:C130">
    <cfRule type="expression" dxfId="1386" priority="998">
      <formula>$A77="Total"</formula>
    </cfRule>
  </conditionalFormatting>
  <conditionalFormatting sqref="C128:C130">
    <cfRule type="expression" dxfId="1385" priority="997">
      <formula>$A32="Total"</formula>
    </cfRule>
  </conditionalFormatting>
  <conditionalFormatting sqref="C128:C130">
    <cfRule type="expression" dxfId="1384" priority="996">
      <formula>$A28="Total"</formula>
    </cfRule>
  </conditionalFormatting>
  <conditionalFormatting sqref="C128:C130">
    <cfRule type="expression" dxfId="1383" priority="995">
      <formula>$A96="Total"</formula>
    </cfRule>
  </conditionalFormatting>
  <conditionalFormatting sqref="C128:C130">
    <cfRule type="expression" dxfId="1382" priority="993">
      <formula>$A118="Total"</formula>
    </cfRule>
  </conditionalFormatting>
  <conditionalFormatting sqref="C128:C130">
    <cfRule type="expression" dxfId="1381" priority="992">
      <formula>$A122="Total"</formula>
    </cfRule>
  </conditionalFormatting>
  <conditionalFormatting sqref="C128:C130">
    <cfRule type="expression" dxfId="1380" priority="991">
      <formula>$A119="Total"</formula>
    </cfRule>
  </conditionalFormatting>
  <conditionalFormatting sqref="C128:C130">
    <cfRule type="expression" dxfId="1379" priority="990">
      <formula>$A97="Total"</formula>
    </cfRule>
  </conditionalFormatting>
  <conditionalFormatting sqref="C128:C130">
    <cfRule type="expression" dxfId="1378" priority="989">
      <formula>$A108="Total"</formula>
    </cfRule>
  </conditionalFormatting>
  <conditionalFormatting sqref="C128:C130">
    <cfRule type="expression" dxfId="1377" priority="988">
      <formula>$A103="Total"</formula>
    </cfRule>
  </conditionalFormatting>
  <conditionalFormatting sqref="C128:C130">
    <cfRule type="expression" dxfId="1376" priority="987">
      <formula>$A98="Total"</formula>
    </cfRule>
  </conditionalFormatting>
  <conditionalFormatting sqref="C128:C130">
    <cfRule type="expression" dxfId="1375" priority="986">
      <formula>$A105="Total"</formula>
    </cfRule>
  </conditionalFormatting>
  <conditionalFormatting sqref="C128:C130">
    <cfRule type="expression" dxfId="1374" priority="985">
      <formula>$A104="Total"</formula>
    </cfRule>
  </conditionalFormatting>
  <conditionalFormatting sqref="C128:C130">
    <cfRule type="expression" dxfId="1373" priority="984">
      <formula>$A95="Total"</formula>
    </cfRule>
  </conditionalFormatting>
  <conditionalFormatting sqref="C128:C130">
    <cfRule type="expression" dxfId="1372" priority="983">
      <formula>$A101="Total"</formula>
    </cfRule>
  </conditionalFormatting>
  <conditionalFormatting sqref="C128:C130">
    <cfRule type="expression" dxfId="1371" priority="982">
      <formula>$A102="Total"</formula>
    </cfRule>
  </conditionalFormatting>
  <conditionalFormatting sqref="C128:C130">
    <cfRule type="expression" dxfId="1370" priority="981">
      <formula>$A99="Total"</formula>
    </cfRule>
  </conditionalFormatting>
  <conditionalFormatting sqref="C128:C130">
    <cfRule type="expression" dxfId="1369" priority="980">
      <formula>$A182="Total"</formula>
    </cfRule>
  </conditionalFormatting>
  <conditionalFormatting sqref="C128:C130">
    <cfRule type="expression" dxfId="1368" priority="979">
      <formula>$A106="Total"</formula>
    </cfRule>
  </conditionalFormatting>
  <conditionalFormatting sqref="C128:C130">
    <cfRule type="expression" dxfId="1367" priority="978">
      <formula>$A94="Total"</formula>
    </cfRule>
  </conditionalFormatting>
  <conditionalFormatting sqref="C128:C130">
    <cfRule type="expression" dxfId="1366" priority="976">
      <formula>$A126="Total"</formula>
    </cfRule>
  </conditionalFormatting>
  <conditionalFormatting sqref="C128:C130">
    <cfRule type="expression" dxfId="1365" priority="975">
      <formula>$A125="Total"</formula>
    </cfRule>
  </conditionalFormatting>
  <conditionalFormatting sqref="C128:C130">
    <cfRule type="expression" dxfId="1364" priority="974">
      <formula>$A101="Total"</formula>
    </cfRule>
  </conditionalFormatting>
  <conditionalFormatting sqref="C128:C130">
    <cfRule type="expression" dxfId="1363" priority="973">
      <formula>$A104="Total"</formula>
    </cfRule>
  </conditionalFormatting>
  <conditionalFormatting sqref="C128:C130">
    <cfRule type="expression" dxfId="1362" priority="972">
      <formula>$A107="Total"</formula>
    </cfRule>
  </conditionalFormatting>
  <conditionalFormatting sqref="C128:C130">
    <cfRule type="expression" dxfId="1361" priority="971">
      <formula>$A43="Total"</formula>
    </cfRule>
  </conditionalFormatting>
  <conditionalFormatting sqref="C128:C130">
    <cfRule type="expression" dxfId="1360" priority="970">
      <formula>$A46="Total"</formula>
    </cfRule>
  </conditionalFormatting>
  <conditionalFormatting sqref="C128:C130">
    <cfRule type="expression" dxfId="1359" priority="969">
      <formula>$A44="Total"</formula>
    </cfRule>
  </conditionalFormatting>
  <conditionalFormatting sqref="C128:C130">
    <cfRule type="expression" dxfId="1358" priority="967">
      <formula>$A45="Total"</formula>
    </cfRule>
  </conditionalFormatting>
  <conditionalFormatting sqref="C128:C130">
    <cfRule type="expression" dxfId="1357" priority="966">
      <formula>$A101="Total"</formula>
    </cfRule>
  </conditionalFormatting>
  <conditionalFormatting sqref="C128:C130">
    <cfRule type="expression" dxfId="1356" priority="965">
      <formula>$A183="Total"</formula>
    </cfRule>
  </conditionalFormatting>
  <conditionalFormatting sqref="C128:C130">
    <cfRule type="expression" dxfId="1355" priority="964">
      <formula>$A41="Total"</formula>
    </cfRule>
  </conditionalFormatting>
  <conditionalFormatting sqref="C128:C130">
    <cfRule type="expression" dxfId="1354" priority="962">
      <formula>$A126="Total"</formula>
    </cfRule>
  </conditionalFormatting>
  <conditionalFormatting sqref="C128:C130">
    <cfRule type="expression" dxfId="1353" priority="961">
      <formula>$A125="Total"</formula>
    </cfRule>
  </conditionalFormatting>
  <conditionalFormatting sqref="C128:C130">
    <cfRule type="expression" dxfId="1352" priority="959">
      <formula>$A122="Total"</formula>
    </cfRule>
  </conditionalFormatting>
  <conditionalFormatting sqref="C128:C130">
    <cfRule type="expression" dxfId="1351" priority="958">
      <formula>$A84="Total"</formula>
    </cfRule>
  </conditionalFormatting>
  <conditionalFormatting sqref="C128:C130">
    <cfRule type="expression" dxfId="1350" priority="957">
      <formula>$A70="Total"</formula>
    </cfRule>
  </conditionalFormatting>
  <conditionalFormatting sqref="C128:C130">
    <cfRule type="expression" dxfId="1349" priority="956">
      <formula>$A66="Total"</formula>
    </cfRule>
  </conditionalFormatting>
  <conditionalFormatting sqref="C128:C130">
    <cfRule type="expression" dxfId="1348" priority="954">
      <formula>$A126="Total"</formula>
    </cfRule>
  </conditionalFormatting>
  <conditionalFormatting sqref="C128:C130">
    <cfRule type="expression" dxfId="1347" priority="953">
      <formula>$A125="Total"</formula>
    </cfRule>
  </conditionalFormatting>
  <conditionalFormatting sqref="C128:C130">
    <cfRule type="expression" dxfId="1346" priority="951">
      <formula>$A82="Total"</formula>
    </cfRule>
  </conditionalFormatting>
  <conditionalFormatting sqref="C128:C130">
    <cfRule type="expression" dxfId="1345" priority="949">
      <formula>$A118="Total"</formula>
    </cfRule>
  </conditionalFormatting>
  <conditionalFormatting sqref="C128:C130">
    <cfRule type="expression" dxfId="1344" priority="948">
      <formula>$A122="Total"</formula>
    </cfRule>
  </conditionalFormatting>
  <conditionalFormatting sqref="C128:C130">
    <cfRule type="expression" dxfId="1343" priority="947">
      <formula>$A120="Total"</formula>
    </cfRule>
  </conditionalFormatting>
  <conditionalFormatting sqref="C128:C130">
    <cfRule type="expression" dxfId="1342" priority="946">
      <formula>$A64="Total"</formula>
    </cfRule>
  </conditionalFormatting>
  <conditionalFormatting sqref="C128:C130">
    <cfRule type="expression" dxfId="1341" priority="945">
      <formula>$A119="Total"</formula>
    </cfRule>
  </conditionalFormatting>
  <conditionalFormatting sqref="C128:C130">
    <cfRule type="expression" dxfId="1340" priority="944">
      <formula>$A80="Total"</formula>
    </cfRule>
  </conditionalFormatting>
  <conditionalFormatting sqref="C128:C130">
    <cfRule type="expression" dxfId="1339" priority="943">
      <formula>$A87="Total"</formula>
    </cfRule>
  </conditionalFormatting>
  <conditionalFormatting sqref="C128:C130">
    <cfRule type="expression" dxfId="1338" priority="941">
      <formula>$A85="Total"</formula>
    </cfRule>
  </conditionalFormatting>
  <conditionalFormatting sqref="C128:C130">
    <cfRule type="expression" dxfId="1337" priority="940">
      <formula>$A79="Total"</formula>
    </cfRule>
  </conditionalFormatting>
  <conditionalFormatting sqref="C128:C130">
    <cfRule type="expression" dxfId="1336" priority="939">
      <formula>$A83="Total"</formula>
    </cfRule>
  </conditionalFormatting>
  <conditionalFormatting sqref="C128:C130">
    <cfRule type="expression" dxfId="1335" priority="938">
      <formula>$A84="Total"</formula>
    </cfRule>
  </conditionalFormatting>
  <conditionalFormatting sqref="C128:C130">
    <cfRule type="expression" dxfId="1334" priority="937">
      <formula>$A114="Total"</formula>
    </cfRule>
  </conditionalFormatting>
  <conditionalFormatting sqref="C128:C130">
    <cfRule type="expression" dxfId="1333" priority="936">
      <formula>$A112="Total"</formula>
    </cfRule>
  </conditionalFormatting>
  <conditionalFormatting sqref="C128:C130">
    <cfRule type="expression" dxfId="1332" priority="935">
      <formula>$A111="Total"</formula>
    </cfRule>
  </conditionalFormatting>
  <conditionalFormatting sqref="C128:C130">
    <cfRule type="expression" dxfId="1331" priority="934">
      <formula>$A89="Total"</formula>
    </cfRule>
  </conditionalFormatting>
  <conditionalFormatting sqref="C128:C130">
    <cfRule type="expression" dxfId="1330" priority="933">
      <formula>$A88="Total"</formula>
    </cfRule>
  </conditionalFormatting>
  <conditionalFormatting sqref="C128:C130">
    <cfRule type="expression" dxfId="1329" priority="932">
      <formula>$A86="Total"</formula>
    </cfRule>
  </conditionalFormatting>
  <conditionalFormatting sqref="C128:C130">
    <cfRule type="expression" dxfId="1328" priority="931">
      <formula>$A70="Total"</formula>
    </cfRule>
  </conditionalFormatting>
  <conditionalFormatting sqref="C128:C130">
    <cfRule type="expression" dxfId="1327" priority="930">
      <formula>$A81="Total"</formula>
    </cfRule>
  </conditionalFormatting>
  <conditionalFormatting sqref="C128:C130">
    <cfRule type="expression" dxfId="1326" priority="929">
      <formula>$A110="Total"</formula>
    </cfRule>
  </conditionalFormatting>
  <conditionalFormatting sqref="C128:C130">
    <cfRule type="expression" dxfId="1325" priority="928">
      <formula>$A90="Total"</formula>
    </cfRule>
  </conditionalFormatting>
  <conditionalFormatting sqref="C128:C130">
    <cfRule type="expression" dxfId="1324" priority="927">
      <formula>$A71="Total"</formula>
    </cfRule>
  </conditionalFormatting>
  <conditionalFormatting sqref="C128:C130">
    <cfRule type="expression" dxfId="1323" priority="926">
      <formula>$A113="Total"</formula>
    </cfRule>
  </conditionalFormatting>
  <conditionalFormatting sqref="C128:C130">
    <cfRule type="expression" dxfId="1322" priority="925">
      <formula>$A138="Total"</formula>
    </cfRule>
  </conditionalFormatting>
  <conditionalFormatting sqref="C128:C130">
    <cfRule type="expression" dxfId="1321" priority="924">
      <formula>$A73="Total"</formula>
    </cfRule>
  </conditionalFormatting>
  <conditionalFormatting sqref="C128:C130">
    <cfRule type="expression" dxfId="1320" priority="923">
      <formula>$A72="Total"</formula>
    </cfRule>
  </conditionalFormatting>
  <conditionalFormatting sqref="C128:C130">
    <cfRule type="expression" dxfId="1319" priority="922">
      <formula>$A74="Total"</formula>
    </cfRule>
  </conditionalFormatting>
  <conditionalFormatting sqref="C128:C130">
    <cfRule type="expression" dxfId="1318" priority="921">
      <formula>$A78="Total"</formula>
    </cfRule>
  </conditionalFormatting>
  <conditionalFormatting sqref="C128:C130">
    <cfRule type="expression" dxfId="1317" priority="920">
      <formula>$A76="Total"</formula>
    </cfRule>
  </conditionalFormatting>
  <conditionalFormatting sqref="C128:C130">
    <cfRule type="expression" dxfId="1316" priority="919">
      <formula>$A63="Total"</formula>
    </cfRule>
  </conditionalFormatting>
  <conditionalFormatting sqref="C128:C130">
    <cfRule type="expression" dxfId="1315" priority="918">
      <formula>$A131="Total"</formula>
    </cfRule>
  </conditionalFormatting>
  <conditionalFormatting sqref="C128:C130">
    <cfRule type="expression" dxfId="1314" priority="917">
      <formula>$A115="Total"</formula>
    </cfRule>
  </conditionalFormatting>
  <conditionalFormatting sqref="C128:C130">
    <cfRule type="expression" dxfId="1313" priority="916">
      <formula>$A67="Total"</formula>
    </cfRule>
  </conditionalFormatting>
  <conditionalFormatting sqref="C128:C130">
    <cfRule type="expression" dxfId="1312" priority="915">
      <formula>$A68="Total"</formula>
    </cfRule>
  </conditionalFormatting>
  <conditionalFormatting sqref="C128:C130">
    <cfRule type="expression" dxfId="1311" priority="914">
      <formula>$A33="Total"</formula>
    </cfRule>
  </conditionalFormatting>
  <conditionalFormatting sqref="C128:C130">
    <cfRule type="expression" dxfId="1310" priority="913">
      <formula>$A34="Total"</formula>
    </cfRule>
  </conditionalFormatting>
  <conditionalFormatting sqref="C128:C130">
    <cfRule type="expression" dxfId="1309" priority="912">
      <formula>$A144="Total"</formula>
    </cfRule>
  </conditionalFormatting>
  <conditionalFormatting sqref="C128:C130">
    <cfRule type="expression" dxfId="1308" priority="911">
      <formula>$A149="Total"</formula>
    </cfRule>
  </conditionalFormatting>
  <conditionalFormatting sqref="C128:C130">
    <cfRule type="expression" dxfId="1307" priority="910">
      <formula>$A29="Total"</formula>
    </cfRule>
  </conditionalFormatting>
  <conditionalFormatting sqref="C128:C130">
    <cfRule type="expression" dxfId="1306" priority="908">
      <formula>$A30="Total"</formula>
    </cfRule>
  </conditionalFormatting>
  <conditionalFormatting sqref="C128:C130">
    <cfRule type="expression" dxfId="1305" priority="907">
      <formula>$A31="Total"</formula>
    </cfRule>
  </conditionalFormatting>
  <conditionalFormatting sqref="C128:C130">
    <cfRule type="expression" dxfId="1304" priority="906">
      <formula>$A77="Total"</formula>
    </cfRule>
  </conditionalFormatting>
  <conditionalFormatting sqref="C128:C130">
    <cfRule type="expression" dxfId="1303" priority="905">
      <formula>$A132="Total"</formula>
    </cfRule>
  </conditionalFormatting>
  <conditionalFormatting sqref="C128:C130">
    <cfRule type="expression" dxfId="1302" priority="904">
      <formula>$A32="Total"</formula>
    </cfRule>
  </conditionalFormatting>
  <conditionalFormatting sqref="C128:C130">
    <cfRule type="expression" dxfId="1301" priority="903">
      <formula>$A28="Total"</formula>
    </cfRule>
  </conditionalFormatting>
  <conditionalFormatting sqref="C128:C130">
    <cfRule type="expression" dxfId="1300" priority="902">
      <formula>$A96="Total"</formula>
    </cfRule>
  </conditionalFormatting>
  <conditionalFormatting sqref="C128:C130">
    <cfRule type="expression" dxfId="1299" priority="900">
      <formula>$A118="Total"</formula>
    </cfRule>
  </conditionalFormatting>
  <conditionalFormatting sqref="C128:C130">
    <cfRule type="expression" dxfId="1298" priority="899">
      <formula>$A122="Total"</formula>
    </cfRule>
  </conditionalFormatting>
  <conditionalFormatting sqref="C128:C130">
    <cfRule type="expression" dxfId="1297" priority="898">
      <formula>$A119="Total"</formula>
    </cfRule>
  </conditionalFormatting>
  <conditionalFormatting sqref="C128:C130">
    <cfRule type="expression" dxfId="1296" priority="897">
      <formula>$A97="Total"</formula>
    </cfRule>
  </conditionalFormatting>
  <conditionalFormatting sqref="C128:C130">
    <cfRule type="expression" dxfId="1295" priority="896">
      <formula>$A108="Total"</formula>
    </cfRule>
  </conditionalFormatting>
  <conditionalFormatting sqref="C128:C130">
    <cfRule type="expression" dxfId="1294" priority="895">
      <formula>$A103="Total"</formula>
    </cfRule>
  </conditionalFormatting>
  <conditionalFormatting sqref="C128:C130">
    <cfRule type="expression" dxfId="1293" priority="894">
      <formula>$A98="Total"</formula>
    </cfRule>
  </conditionalFormatting>
  <conditionalFormatting sqref="C128:C130">
    <cfRule type="expression" dxfId="1292" priority="893">
      <formula>$A105="Total"</formula>
    </cfRule>
  </conditionalFormatting>
  <conditionalFormatting sqref="C128:C130">
    <cfRule type="expression" dxfId="1291" priority="892">
      <formula>$A104="Total"</formula>
    </cfRule>
  </conditionalFormatting>
  <conditionalFormatting sqref="C128:C130">
    <cfRule type="expression" dxfId="1290" priority="891">
      <formula>$A95="Total"</formula>
    </cfRule>
  </conditionalFormatting>
  <conditionalFormatting sqref="C128:C130">
    <cfRule type="expression" dxfId="1289" priority="890">
      <formula>$A101="Total"</formula>
    </cfRule>
  </conditionalFormatting>
  <conditionalFormatting sqref="C128:C130">
    <cfRule type="expression" dxfId="1288" priority="889">
      <formula>$A102="Total"</formula>
    </cfRule>
  </conditionalFormatting>
  <conditionalFormatting sqref="C128:C130">
    <cfRule type="expression" dxfId="1287" priority="888">
      <formula>$A99="Total"</formula>
    </cfRule>
  </conditionalFormatting>
  <conditionalFormatting sqref="C128:C130">
    <cfRule type="expression" dxfId="1286" priority="887">
      <formula>$A182="Total"</formula>
    </cfRule>
  </conditionalFormatting>
  <conditionalFormatting sqref="C128:C130">
    <cfRule type="expression" dxfId="1285" priority="886">
      <formula>$A106="Total"</formula>
    </cfRule>
  </conditionalFormatting>
  <conditionalFormatting sqref="C128:C130">
    <cfRule type="expression" dxfId="1284" priority="885">
      <formula>$A94="Total"</formula>
    </cfRule>
  </conditionalFormatting>
  <conditionalFormatting sqref="C128:C130">
    <cfRule type="expression" dxfId="1283" priority="883">
      <formula>$A126="Total"</formula>
    </cfRule>
  </conditionalFormatting>
  <conditionalFormatting sqref="C128:C130">
    <cfRule type="expression" dxfId="1282" priority="882">
      <formula>$A125="Total"</formula>
    </cfRule>
  </conditionalFormatting>
  <conditionalFormatting sqref="C128:C130">
    <cfRule type="expression" dxfId="1281" priority="881">
      <formula>$A101="Total"</formula>
    </cfRule>
  </conditionalFormatting>
  <conditionalFormatting sqref="C128:C130">
    <cfRule type="expression" dxfId="1280" priority="880">
      <formula>$A104="Total"</formula>
    </cfRule>
  </conditionalFormatting>
  <conditionalFormatting sqref="C128:C130">
    <cfRule type="expression" dxfId="1279" priority="879">
      <formula>$A107="Total"</formula>
    </cfRule>
  </conditionalFormatting>
  <conditionalFormatting sqref="C128:C130">
    <cfRule type="expression" dxfId="1278" priority="878">
      <formula>$A43="Total"</formula>
    </cfRule>
  </conditionalFormatting>
  <conditionalFormatting sqref="C128:C130">
    <cfRule type="expression" dxfId="1277" priority="877">
      <formula>$A46="Total"</formula>
    </cfRule>
  </conditionalFormatting>
  <conditionalFormatting sqref="C128:C130">
    <cfRule type="expression" dxfId="1276" priority="876">
      <formula>$A44="Total"</formula>
    </cfRule>
  </conditionalFormatting>
  <conditionalFormatting sqref="C128:C130">
    <cfRule type="expression" dxfId="1275" priority="874">
      <formula>$A45="Total"</formula>
    </cfRule>
  </conditionalFormatting>
  <conditionalFormatting sqref="C128:C130">
    <cfRule type="expression" dxfId="1274" priority="873">
      <formula>$A101="Total"</formula>
    </cfRule>
  </conditionalFormatting>
  <conditionalFormatting sqref="C128:C130">
    <cfRule type="expression" dxfId="1273" priority="872">
      <formula>$A183="Total"</formula>
    </cfRule>
  </conditionalFormatting>
  <conditionalFormatting sqref="C128:C130">
    <cfRule type="expression" dxfId="1272" priority="871">
      <formula>$A41="Total"</formula>
    </cfRule>
  </conditionalFormatting>
  <conditionalFormatting sqref="C128:C130">
    <cfRule type="expression" dxfId="1271" priority="869">
      <formula>$A126="Total"</formula>
    </cfRule>
  </conditionalFormatting>
  <conditionalFormatting sqref="C128:C130">
    <cfRule type="expression" dxfId="1270" priority="868">
      <formula>$A125="Total"</formula>
    </cfRule>
  </conditionalFormatting>
  <conditionalFormatting sqref="C128:C130">
    <cfRule type="expression" dxfId="1269" priority="866">
      <formula>$A122="Total"</formula>
    </cfRule>
  </conditionalFormatting>
  <conditionalFormatting sqref="C128:C130">
    <cfRule type="expression" dxfId="1268" priority="865">
      <formula>$A84="Total"</formula>
    </cfRule>
  </conditionalFormatting>
  <conditionalFormatting sqref="C128:C130">
    <cfRule type="expression" dxfId="1267" priority="864">
      <formula>$A70="Total"</formula>
    </cfRule>
  </conditionalFormatting>
  <conditionalFormatting sqref="C128:C130">
    <cfRule type="expression" dxfId="1266" priority="863">
      <formula>$A66="Total"</formula>
    </cfRule>
  </conditionalFormatting>
  <conditionalFormatting sqref="C128:C130">
    <cfRule type="expression" dxfId="1265" priority="861" stopIfTrue="1">
      <formula>$C150="Total"</formula>
    </cfRule>
  </conditionalFormatting>
  <conditionalFormatting sqref="C128">
    <cfRule type="expression" dxfId="1264" priority="858">
      <formula>#REF!="Total"</formula>
    </cfRule>
  </conditionalFormatting>
  <conditionalFormatting sqref="C128">
    <cfRule type="expression" dxfId="1263" priority="857" stopIfTrue="1">
      <formula>#REF!="Total"</formula>
    </cfRule>
  </conditionalFormatting>
  <conditionalFormatting sqref="C129">
    <cfRule type="expression" dxfId="1262" priority="856" stopIfTrue="1">
      <formula>#REF!="Total"</formula>
    </cfRule>
  </conditionalFormatting>
  <conditionalFormatting sqref="C128">
    <cfRule type="expression" dxfId="1261" priority="855">
      <formula>$A131="Total"</formula>
    </cfRule>
  </conditionalFormatting>
  <conditionalFormatting sqref="C128">
    <cfRule type="expression" dxfId="1260" priority="854" stopIfTrue="1">
      <formula>$C131="Total"</formula>
    </cfRule>
  </conditionalFormatting>
  <conditionalFormatting sqref="C128">
    <cfRule type="expression" dxfId="1259" priority="853">
      <formula>$A128="Total"</formula>
    </cfRule>
  </conditionalFormatting>
  <conditionalFormatting sqref="C128">
    <cfRule type="expression" dxfId="1258" priority="852" stopIfTrue="1">
      <formula>$C132="Total"</formula>
    </cfRule>
  </conditionalFormatting>
  <conditionalFormatting sqref="C128">
    <cfRule type="expression" dxfId="1257" priority="851">
      <formula>$A121="Total"</formula>
    </cfRule>
  </conditionalFormatting>
  <conditionalFormatting sqref="C128">
    <cfRule type="expression" dxfId="1256" priority="850">
      <formula>$A155="Total"</formula>
    </cfRule>
  </conditionalFormatting>
  <conditionalFormatting sqref="C128">
    <cfRule type="expression" dxfId="1255" priority="849">
      <formula>$A127="Total"</formula>
    </cfRule>
  </conditionalFormatting>
  <conditionalFormatting sqref="C128">
    <cfRule type="expression" dxfId="1254" priority="848">
      <formula>$A126="Total"</formula>
    </cfRule>
  </conditionalFormatting>
  <conditionalFormatting sqref="C128">
    <cfRule type="expression" dxfId="1253" priority="847">
      <formula>$A125="Total"</formula>
    </cfRule>
  </conditionalFormatting>
  <conditionalFormatting sqref="C128">
    <cfRule type="expression" dxfId="1252" priority="846" stopIfTrue="1">
      <formula>$C156="Total"</formula>
    </cfRule>
  </conditionalFormatting>
  <conditionalFormatting sqref="C128">
    <cfRule type="expression" dxfId="1251" priority="845">
      <formula>$A127="Total"</formula>
    </cfRule>
  </conditionalFormatting>
  <conditionalFormatting sqref="C128">
    <cfRule type="expression" dxfId="1250" priority="844">
      <formula>$A126="Total"</formula>
    </cfRule>
  </conditionalFormatting>
  <conditionalFormatting sqref="C128">
    <cfRule type="expression" dxfId="1249" priority="843">
      <formula>$A125="Total"</formula>
    </cfRule>
  </conditionalFormatting>
  <conditionalFormatting sqref="C128">
    <cfRule type="expression" dxfId="1248" priority="842">
      <formula>$A128="Total"</formula>
    </cfRule>
  </conditionalFormatting>
  <conditionalFormatting sqref="C128">
    <cfRule type="expression" dxfId="1247" priority="841">
      <formula>$A124="Total"</formula>
    </cfRule>
  </conditionalFormatting>
  <conditionalFormatting sqref="C128">
    <cfRule type="expression" dxfId="1246" priority="840">
      <formula>$A82="Total"</formula>
    </cfRule>
  </conditionalFormatting>
  <conditionalFormatting sqref="C128">
    <cfRule type="expression" dxfId="1245" priority="839">
      <formula>$A64="Total"</formula>
    </cfRule>
  </conditionalFormatting>
  <conditionalFormatting sqref="C128">
    <cfRule type="expression" dxfId="1244" priority="838">
      <formula>$A80="Total"</formula>
    </cfRule>
  </conditionalFormatting>
  <conditionalFormatting sqref="C128">
    <cfRule type="expression" dxfId="1243" priority="837">
      <formula>$A87="Total"</formula>
    </cfRule>
  </conditionalFormatting>
  <conditionalFormatting sqref="C128">
    <cfRule type="expression" dxfId="1242" priority="836">
      <formula>$A139="Total"</formula>
    </cfRule>
  </conditionalFormatting>
  <conditionalFormatting sqref="C128">
    <cfRule type="expression" dxfId="1241" priority="835">
      <formula>$A133="Total"</formula>
    </cfRule>
  </conditionalFormatting>
  <conditionalFormatting sqref="C128">
    <cfRule type="expression" dxfId="1240" priority="834">
      <formula>$A85="Total"</formula>
    </cfRule>
  </conditionalFormatting>
  <conditionalFormatting sqref="C128">
    <cfRule type="expression" dxfId="1239" priority="833">
      <formula>$A79="Total"</formula>
    </cfRule>
  </conditionalFormatting>
  <conditionalFormatting sqref="C128">
    <cfRule type="expression" dxfId="1238" priority="832">
      <formula>$A83="Total"</formula>
    </cfRule>
  </conditionalFormatting>
  <conditionalFormatting sqref="C128">
    <cfRule type="expression" dxfId="1237" priority="831">
      <formula>$A84="Total"</formula>
    </cfRule>
  </conditionalFormatting>
  <conditionalFormatting sqref="C128">
    <cfRule type="expression" dxfId="1236" priority="830">
      <formula>$A89="Total"</formula>
    </cfRule>
  </conditionalFormatting>
  <conditionalFormatting sqref="C128">
    <cfRule type="expression" dxfId="1235" priority="829">
      <formula>$A88="Total"</formula>
    </cfRule>
  </conditionalFormatting>
  <conditionalFormatting sqref="C128">
    <cfRule type="expression" dxfId="1234" priority="828">
      <formula>$A86="Total"</formula>
    </cfRule>
  </conditionalFormatting>
  <conditionalFormatting sqref="C128">
    <cfRule type="expression" dxfId="1233" priority="827">
      <formula>$A81="Total"</formula>
    </cfRule>
  </conditionalFormatting>
  <conditionalFormatting sqref="C128">
    <cfRule type="expression" dxfId="1232" priority="826">
      <formula>$A90="Total"</formula>
    </cfRule>
  </conditionalFormatting>
  <conditionalFormatting sqref="C128">
    <cfRule type="expression" dxfId="1231" priority="825">
      <formula>$A149="Total"</formula>
    </cfRule>
  </conditionalFormatting>
  <conditionalFormatting sqref="C128">
    <cfRule type="expression" dxfId="1230" priority="824" stopIfTrue="1">
      <formula>$C133="Total"</formula>
    </cfRule>
  </conditionalFormatting>
  <conditionalFormatting sqref="C128">
    <cfRule type="expression" dxfId="1229" priority="823">
      <formula>$A78="Total"</formula>
    </cfRule>
  </conditionalFormatting>
  <conditionalFormatting sqref="C128">
    <cfRule type="expression" dxfId="1228" priority="822">
      <formula>$A63="Total"</formula>
    </cfRule>
  </conditionalFormatting>
  <conditionalFormatting sqref="C128">
    <cfRule type="expression" dxfId="1227" priority="821" stopIfTrue="1">
      <formula>$C146="Total"</formula>
    </cfRule>
  </conditionalFormatting>
  <conditionalFormatting sqref="C128">
    <cfRule type="expression" dxfId="1226" priority="820" stopIfTrue="1">
      <formula>$C150="Total"</formula>
    </cfRule>
  </conditionalFormatting>
  <conditionalFormatting sqref="C128">
    <cfRule type="expression" dxfId="1225" priority="819">
      <formula>$A33="Total"</formula>
    </cfRule>
  </conditionalFormatting>
  <conditionalFormatting sqref="C128">
    <cfRule type="expression" dxfId="1224" priority="818">
      <formula>$A34="Total"</formula>
    </cfRule>
  </conditionalFormatting>
  <conditionalFormatting sqref="C128">
    <cfRule type="expression" dxfId="1223" priority="817">
      <formula>$A29="Total"</formula>
    </cfRule>
  </conditionalFormatting>
  <conditionalFormatting sqref="C128">
    <cfRule type="expression" dxfId="1222" priority="816">
      <formula>$A30="Total"</formula>
    </cfRule>
  </conditionalFormatting>
  <conditionalFormatting sqref="C128">
    <cfRule type="expression" dxfId="1221" priority="815">
      <formula>$A31="Total"</formula>
    </cfRule>
  </conditionalFormatting>
  <conditionalFormatting sqref="C128">
    <cfRule type="expression" dxfId="1220" priority="814">
      <formula>$A77="Total"</formula>
    </cfRule>
  </conditionalFormatting>
  <conditionalFormatting sqref="C128">
    <cfRule type="expression" dxfId="1219" priority="813">
      <formula>$A32="Total"</formula>
    </cfRule>
  </conditionalFormatting>
  <conditionalFormatting sqref="C128">
    <cfRule type="expression" dxfId="1218" priority="812">
      <formula>$A28="Total"</formula>
    </cfRule>
  </conditionalFormatting>
  <conditionalFormatting sqref="C128">
    <cfRule type="expression" dxfId="1217" priority="811">
      <formula>$A96="Total"</formula>
    </cfRule>
  </conditionalFormatting>
  <conditionalFormatting sqref="C128">
    <cfRule type="expression" dxfId="1216" priority="810">
      <formula>$A123="Total"</formula>
    </cfRule>
  </conditionalFormatting>
  <conditionalFormatting sqref="C128">
    <cfRule type="expression" dxfId="1215" priority="809">
      <formula>$A118="Total"</formula>
    </cfRule>
  </conditionalFormatting>
  <conditionalFormatting sqref="C128">
    <cfRule type="expression" dxfId="1214" priority="808">
      <formula>$A122="Total"</formula>
    </cfRule>
  </conditionalFormatting>
  <conditionalFormatting sqref="C128">
    <cfRule type="expression" dxfId="1213" priority="807">
      <formula>$A119="Total"</formula>
    </cfRule>
  </conditionalFormatting>
  <conditionalFormatting sqref="C128">
    <cfRule type="expression" dxfId="1212" priority="806">
      <formula>$A97="Total"</formula>
    </cfRule>
  </conditionalFormatting>
  <conditionalFormatting sqref="C128">
    <cfRule type="expression" dxfId="1211" priority="805">
      <formula>$A108="Total"</formula>
    </cfRule>
  </conditionalFormatting>
  <conditionalFormatting sqref="C128">
    <cfRule type="expression" dxfId="1210" priority="804">
      <formula>$A103="Total"</formula>
    </cfRule>
  </conditionalFormatting>
  <conditionalFormatting sqref="C128">
    <cfRule type="expression" dxfId="1209" priority="803">
      <formula>$A98="Total"</formula>
    </cfRule>
  </conditionalFormatting>
  <conditionalFormatting sqref="C128">
    <cfRule type="expression" dxfId="1208" priority="802">
      <formula>$A105="Total"</formula>
    </cfRule>
  </conditionalFormatting>
  <conditionalFormatting sqref="C128">
    <cfRule type="expression" dxfId="1207" priority="801">
      <formula>$A104="Total"</formula>
    </cfRule>
  </conditionalFormatting>
  <conditionalFormatting sqref="C128">
    <cfRule type="expression" dxfId="1206" priority="800">
      <formula>$A95="Total"</formula>
    </cfRule>
  </conditionalFormatting>
  <conditionalFormatting sqref="C128">
    <cfRule type="expression" dxfId="1205" priority="799">
      <formula>$A101="Total"</formula>
    </cfRule>
  </conditionalFormatting>
  <conditionalFormatting sqref="C128">
    <cfRule type="expression" dxfId="1204" priority="798">
      <formula>$A102="Total"</formula>
    </cfRule>
  </conditionalFormatting>
  <conditionalFormatting sqref="C128">
    <cfRule type="expression" dxfId="1203" priority="797">
      <formula>$A99="Total"</formula>
    </cfRule>
  </conditionalFormatting>
  <conditionalFormatting sqref="C128">
    <cfRule type="expression" dxfId="1202" priority="796">
      <formula>$A183="Total"</formula>
    </cfRule>
  </conditionalFormatting>
  <conditionalFormatting sqref="C128">
    <cfRule type="expression" dxfId="1201" priority="795">
      <formula>$A106="Total"</formula>
    </cfRule>
  </conditionalFormatting>
  <conditionalFormatting sqref="C128">
    <cfRule type="expression" dxfId="1200" priority="794">
      <formula>$A94="Total"</formula>
    </cfRule>
  </conditionalFormatting>
  <conditionalFormatting sqref="C128">
    <cfRule type="expression" dxfId="1199" priority="793">
      <formula>$A127="Total"</formula>
    </cfRule>
  </conditionalFormatting>
  <conditionalFormatting sqref="C128">
    <cfRule type="expression" dxfId="1198" priority="792">
      <formula>$A126="Total"</formula>
    </cfRule>
  </conditionalFormatting>
  <conditionalFormatting sqref="C128">
    <cfRule type="expression" dxfId="1197" priority="791">
      <formula>$A125="Total"</formula>
    </cfRule>
  </conditionalFormatting>
  <conditionalFormatting sqref="C128">
    <cfRule type="expression" dxfId="1196" priority="790">
      <formula>$A101="Total"</formula>
    </cfRule>
  </conditionalFormatting>
  <conditionalFormatting sqref="C128">
    <cfRule type="expression" dxfId="1195" priority="789">
      <formula>$A104="Total"</formula>
    </cfRule>
  </conditionalFormatting>
  <conditionalFormatting sqref="C128">
    <cfRule type="expression" dxfId="1194" priority="788">
      <formula>$A107="Total"</formula>
    </cfRule>
  </conditionalFormatting>
  <conditionalFormatting sqref="C128">
    <cfRule type="expression" dxfId="1193" priority="787">
      <formula>$A43="Total"</formula>
    </cfRule>
  </conditionalFormatting>
  <conditionalFormatting sqref="C128">
    <cfRule type="expression" dxfId="1192" priority="786">
      <formula>$A46="Total"</formula>
    </cfRule>
  </conditionalFormatting>
  <conditionalFormatting sqref="C128">
    <cfRule type="expression" dxfId="1191" priority="785">
      <formula>$A44="Total"</formula>
    </cfRule>
  </conditionalFormatting>
  <conditionalFormatting sqref="C128">
    <cfRule type="expression" dxfId="1190" priority="784">
      <formula>$A138="Total"</formula>
    </cfRule>
  </conditionalFormatting>
  <conditionalFormatting sqref="C128">
    <cfRule type="expression" dxfId="1189" priority="783">
      <formula>$A45="Total"</formula>
    </cfRule>
  </conditionalFormatting>
  <conditionalFormatting sqref="C128">
    <cfRule type="expression" dxfId="1188" priority="782">
      <formula>$A101="Total"</formula>
    </cfRule>
  </conditionalFormatting>
  <conditionalFormatting sqref="C128">
    <cfRule type="expression" dxfId="1187" priority="781">
      <formula>$A184="Total"</formula>
    </cfRule>
  </conditionalFormatting>
  <conditionalFormatting sqref="C128">
    <cfRule type="expression" dxfId="1186" priority="780">
      <formula>$A41="Total"</formula>
    </cfRule>
  </conditionalFormatting>
  <conditionalFormatting sqref="C128">
    <cfRule type="expression" dxfId="1185" priority="779">
      <formula>$A127="Total"</formula>
    </cfRule>
  </conditionalFormatting>
  <conditionalFormatting sqref="C128">
    <cfRule type="expression" dxfId="1184" priority="778">
      <formula>$A126="Total"</formula>
    </cfRule>
  </conditionalFormatting>
  <conditionalFormatting sqref="C128">
    <cfRule type="expression" dxfId="1183" priority="777">
      <formula>$A125="Total"</formula>
    </cfRule>
  </conditionalFormatting>
  <conditionalFormatting sqref="C128">
    <cfRule type="expression" dxfId="1182" priority="776">
      <formula>#REF!="Total"</formula>
    </cfRule>
  </conditionalFormatting>
  <conditionalFormatting sqref="C128">
    <cfRule type="expression" dxfId="1181" priority="775">
      <formula>$A122="Total"</formula>
    </cfRule>
  </conditionalFormatting>
  <conditionalFormatting sqref="C128">
    <cfRule type="expression" dxfId="1180" priority="774">
      <formula>$A84="Total"</formula>
    </cfRule>
  </conditionalFormatting>
  <conditionalFormatting sqref="C128">
    <cfRule type="expression" dxfId="1179" priority="773">
      <formula>$A70="Total"</formula>
    </cfRule>
  </conditionalFormatting>
  <conditionalFormatting sqref="C128">
    <cfRule type="expression" dxfId="1178" priority="772">
      <formula>$A66="Total"</formula>
    </cfRule>
  </conditionalFormatting>
  <conditionalFormatting sqref="C128">
    <cfRule type="expression" dxfId="1177" priority="771">
      <formula>$A127="Total"</formula>
    </cfRule>
  </conditionalFormatting>
  <conditionalFormatting sqref="C128">
    <cfRule type="expression" dxfId="1176" priority="770">
      <formula>$A126="Total"</formula>
    </cfRule>
  </conditionalFormatting>
  <conditionalFormatting sqref="C128">
    <cfRule type="expression" dxfId="1175" priority="769">
      <formula>$A125="Total"</formula>
    </cfRule>
  </conditionalFormatting>
  <conditionalFormatting sqref="C128">
    <cfRule type="expression" dxfId="1174" priority="768">
      <formula>$A128="Total"</formula>
    </cfRule>
  </conditionalFormatting>
  <conditionalFormatting sqref="C128">
    <cfRule type="expression" dxfId="1173" priority="767">
      <formula>$A124="Total"</formula>
    </cfRule>
  </conditionalFormatting>
  <conditionalFormatting sqref="C128">
    <cfRule type="expression" dxfId="1172" priority="766">
      <formula>$A82="Total"</formula>
    </cfRule>
  </conditionalFormatting>
  <conditionalFormatting sqref="C128">
    <cfRule type="expression" dxfId="1171" priority="765">
      <formula>$A123="Total"</formula>
    </cfRule>
  </conditionalFormatting>
  <conditionalFormatting sqref="C128">
    <cfRule type="expression" dxfId="1170" priority="764">
      <formula>$A118="Total"</formula>
    </cfRule>
  </conditionalFormatting>
  <conditionalFormatting sqref="C128">
    <cfRule type="expression" dxfId="1169" priority="763">
      <formula>$A122="Total"</formula>
    </cfRule>
  </conditionalFormatting>
  <conditionalFormatting sqref="C128">
    <cfRule type="expression" dxfId="1168" priority="762">
      <formula>$A120="Total"</formula>
    </cfRule>
  </conditionalFormatting>
  <conditionalFormatting sqref="C128">
    <cfRule type="expression" dxfId="1167" priority="761">
      <formula>$A64="Total"</formula>
    </cfRule>
  </conditionalFormatting>
  <conditionalFormatting sqref="C128">
    <cfRule type="expression" dxfId="1166" priority="760">
      <formula>$A119="Total"</formula>
    </cfRule>
  </conditionalFormatting>
  <conditionalFormatting sqref="C128">
    <cfRule type="expression" dxfId="1165" priority="759">
      <formula>$A80="Total"</formula>
    </cfRule>
  </conditionalFormatting>
  <conditionalFormatting sqref="C128">
    <cfRule type="expression" dxfId="1164" priority="758">
      <formula>$A87="Total"</formula>
    </cfRule>
  </conditionalFormatting>
  <conditionalFormatting sqref="C128">
    <cfRule type="expression" dxfId="1163" priority="756">
      <formula>$A85="Total"</formula>
    </cfRule>
  </conditionalFormatting>
  <conditionalFormatting sqref="C128">
    <cfRule type="expression" dxfId="1162" priority="755">
      <formula>$A79="Total"</formula>
    </cfRule>
  </conditionalFormatting>
  <conditionalFormatting sqref="C128">
    <cfRule type="expression" dxfId="1161" priority="754">
      <formula>$A83="Total"</formula>
    </cfRule>
  </conditionalFormatting>
  <conditionalFormatting sqref="C128">
    <cfRule type="expression" dxfId="1160" priority="753">
      <formula>$A84="Total"</formula>
    </cfRule>
  </conditionalFormatting>
  <conditionalFormatting sqref="C128">
    <cfRule type="expression" dxfId="1159" priority="752">
      <formula>$A114="Total"</formula>
    </cfRule>
  </conditionalFormatting>
  <conditionalFormatting sqref="C128">
    <cfRule type="expression" dxfId="1158" priority="751">
      <formula>$A112="Total"</formula>
    </cfRule>
  </conditionalFormatting>
  <conditionalFormatting sqref="C128">
    <cfRule type="expression" dxfId="1157" priority="750">
      <formula>$A111="Total"</formula>
    </cfRule>
  </conditionalFormatting>
  <conditionalFormatting sqref="C128">
    <cfRule type="expression" dxfId="1156" priority="749">
      <formula>$A89="Total"</formula>
    </cfRule>
  </conditionalFormatting>
  <conditionalFormatting sqref="C128">
    <cfRule type="expression" dxfId="1155" priority="748">
      <formula>$A88="Total"</formula>
    </cfRule>
  </conditionalFormatting>
  <conditionalFormatting sqref="C128">
    <cfRule type="expression" dxfId="1154" priority="747">
      <formula>$A86="Total"</formula>
    </cfRule>
  </conditionalFormatting>
  <conditionalFormatting sqref="C128">
    <cfRule type="expression" dxfId="1153" priority="746">
      <formula>$A70="Total"</formula>
    </cfRule>
  </conditionalFormatting>
  <conditionalFormatting sqref="C128">
    <cfRule type="expression" dxfId="1152" priority="745">
      <formula>$A81="Total"</formula>
    </cfRule>
  </conditionalFormatting>
  <conditionalFormatting sqref="C128">
    <cfRule type="expression" dxfId="1151" priority="744">
      <formula>$A110="Total"</formula>
    </cfRule>
  </conditionalFormatting>
  <conditionalFormatting sqref="C128">
    <cfRule type="expression" dxfId="1150" priority="743">
      <formula>$A90="Total"</formula>
    </cfRule>
  </conditionalFormatting>
  <conditionalFormatting sqref="C128">
    <cfRule type="expression" dxfId="1149" priority="742">
      <formula>$A71="Total"</formula>
    </cfRule>
  </conditionalFormatting>
  <conditionalFormatting sqref="C128">
    <cfRule type="expression" dxfId="1148" priority="741">
      <formula>$A113="Total"</formula>
    </cfRule>
  </conditionalFormatting>
  <conditionalFormatting sqref="C128">
    <cfRule type="expression" dxfId="1147" priority="740">
      <formula>$A139="Total"</formula>
    </cfRule>
  </conditionalFormatting>
  <conditionalFormatting sqref="C128">
    <cfRule type="expression" dxfId="1146" priority="739">
      <formula>$A73="Total"</formula>
    </cfRule>
  </conditionalFormatting>
  <conditionalFormatting sqref="C128">
    <cfRule type="expression" dxfId="1145" priority="738">
      <formula>$A72="Total"</formula>
    </cfRule>
  </conditionalFormatting>
  <conditionalFormatting sqref="C128">
    <cfRule type="expression" dxfId="1144" priority="737">
      <formula>$A74="Total"</formula>
    </cfRule>
  </conditionalFormatting>
  <conditionalFormatting sqref="C128">
    <cfRule type="expression" dxfId="1143" priority="736">
      <formula>$A78="Total"</formula>
    </cfRule>
  </conditionalFormatting>
  <conditionalFormatting sqref="C128">
    <cfRule type="expression" dxfId="1142" priority="735">
      <formula>$A76="Total"</formula>
    </cfRule>
  </conditionalFormatting>
  <conditionalFormatting sqref="C128">
    <cfRule type="expression" dxfId="1141" priority="734">
      <formula>$A63="Total"</formula>
    </cfRule>
  </conditionalFormatting>
  <conditionalFormatting sqref="C128">
    <cfRule type="expression" dxfId="1140" priority="733">
      <formula>$A132="Total"</formula>
    </cfRule>
  </conditionalFormatting>
  <conditionalFormatting sqref="C128">
    <cfRule type="expression" dxfId="1139" priority="732">
      <formula>$A115="Total"</formula>
    </cfRule>
  </conditionalFormatting>
  <conditionalFormatting sqref="C128">
    <cfRule type="expression" dxfId="1138" priority="731">
      <formula>$A67="Total"</formula>
    </cfRule>
  </conditionalFormatting>
  <conditionalFormatting sqref="C128">
    <cfRule type="expression" dxfId="1137" priority="730">
      <formula>$A68="Total"</formula>
    </cfRule>
  </conditionalFormatting>
  <conditionalFormatting sqref="C128">
    <cfRule type="expression" dxfId="1136" priority="729">
      <formula>$A33="Total"</formula>
    </cfRule>
  </conditionalFormatting>
  <conditionalFormatting sqref="C128">
    <cfRule type="expression" dxfId="1135" priority="728">
      <formula>$A34="Total"</formula>
    </cfRule>
  </conditionalFormatting>
  <conditionalFormatting sqref="C128">
    <cfRule type="expression" dxfId="1134" priority="727">
      <formula>$A145="Total"</formula>
    </cfRule>
  </conditionalFormatting>
  <conditionalFormatting sqref="C128">
    <cfRule type="expression" dxfId="1133" priority="726">
      <formula>$A150="Total"</formula>
    </cfRule>
  </conditionalFormatting>
  <conditionalFormatting sqref="C128">
    <cfRule type="expression" dxfId="1132" priority="725">
      <formula>$A29="Total"</formula>
    </cfRule>
  </conditionalFormatting>
  <conditionalFormatting sqref="C128">
    <cfRule type="expression" dxfId="1131" priority="724">
      <formula>$A143="Total"</formula>
    </cfRule>
  </conditionalFormatting>
  <conditionalFormatting sqref="C128">
    <cfRule type="expression" dxfId="1130" priority="723">
      <formula>$A30="Total"</formula>
    </cfRule>
  </conditionalFormatting>
  <conditionalFormatting sqref="C128">
    <cfRule type="expression" dxfId="1129" priority="722">
      <formula>$A31="Total"</formula>
    </cfRule>
  </conditionalFormatting>
  <conditionalFormatting sqref="C128">
    <cfRule type="expression" dxfId="1128" priority="721">
      <formula>$A77="Total"</formula>
    </cfRule>
  </conditionalFormatting>
  <conditionalFormatting sqref="C128">
    <cfRule type="expression" dxfId="1127" priority="720">
      <formula>$A133="Total"</formula>
    </cfRule>
  </conditionalFormatting>
  <conditionalFormatting sqref="C128">
    <cfRule type="expression" dxfId="1126" priority="719">
      <formula>$A32="Total"</formula>
    </cfRule>
  </conditionalFormatting>
  <conditionalFormatting sqref="C128">
    <cfRule type="expression" dxfId="1125" priority="718">
      <formula>$A28="Total"</formula>
    </cfRule>
  </conditionalFormatting>
  <conditionalFormatting sqref="C128">
    <cfRule type="expression" dxfId="1124" priority="717">
      <formula>$A96="Total"</formula>
    </cfRule>
  </conditionalFormatting>
  <conditionalFormatting sqref="C128">
    <cfRule type="expression" dxfId="1123" priority="716">
      <formula>$A123="Total"</formula>
    </cfRule>
  </conditionalFormatting>
  <conditionalFormatting sqref="C128">
    <cfRule type="expression" dxfId="1122" priority="715">
      <formula>$A118="Total"</formula>
    </cfRule>
  </conditionalFormatting>
  <conditionalFormatting sqref="C128">
    <cfRule type="expression" dxfId="1121" priority="714">
      <formula>$A122="Total"</formula>
    </cfRule>
  </conditionalFormatting>
  <conditionalFormatting sqref="C128">
    <cfRule type="expression" dxfId="1120" priority="713">
      <formula>$A119="Total"</formula>
    </cfRule>
  </conditionalFormatting>
  <conditionalFormatting sqref="C128">
    <cfRule type="expression" dxfId="1119" priority="712">
      <formula>$A97="Total"</formula>
    </cfRule>
  </conditionalFormatting>
  <conditionalFormatting sqref="C128">
    <cfRule type="expression" dxfId="1118" priority="711">
      <formula>$A108="Total"</formula>
    </cfRule>
  </conditionalFormatting>
  <conditionalFormatting sqref="C128">
    <cfRule type="expression" dxfId="1117" priority="710">
      <formula>$A103="Total"</formula>
    </cfRule>
  </conditionalFormatting>
  <conditionalFormatting sqref="C128">
    <cfRule type="expression" dxfId="1116" priority="709">
      <formula>$A98="Total"</formula>
    </cfRule>
  </conditionalFormatting>
  <conditionalFormatting sqref="C128">
    <cfRule type="expression" dxfId="1115" priority="708">
      <formula>$A105="Total"</formula>
    </cfRule>
  </conditionalFormatting>
  <conditionalFormatting sqref="C128">
    <cfRule type="expression" dxfId="1114" priority="707">
      <formula>$A104="Total"</formula>
    </cfRule>
  </conditionalFormatting>
  <conditionalFormatting sqref="C128">
    <cfRule type="expression" dxfId="1113" priority="706">
      <formula>$A95="Total"</formula>
    </cfRule>
  </conditionalFormatting>
  <conditionalFormatting sqref="C128">
    <cfRule type="expression" dxfId="1112" priority="705">
      <formula>$A101="Total"</formula>
    </cfRule>
  </conditionalFormatting>
  <conditionalFormatting sqref="C128">
    <cfRule type="expression" dxfId="1111" priority="704">
      <formula>$A102="Total"</formula>
    </cfRule>
  </conditionalFormatting>
  <conditionalFormatting sqref="C128">
    <cfRule type="expression" dxfId="1110" priority="703">
      <formula>$A99="Total"</formula>
    </cfRule>
  </conditionalFormatting>
  <conditionalFormatting sqref="C128">
    <cfRule type="expression" dxfId="1109" priority="702">
      <formula>$A183="Total"</formula>
    </cfRule>
  </conditionalFormatting>
  <conditionalFormatting sqref="C128">
    <cfRule type="expression" dxfId="1108" priority="701">
      <formula>$A106="Total"</formula>
    </cfRule>
  </conditionalFormatting>
  <conditionalFormatting sqref="C128">
    <cfRule type="expression" dxfId="1107" priority="700">
      <formula>$A94="Total"</formula>
    </cfRule>
  </conditionalFormatting>
  <conditionalFormatting sqref="C128">
    <cfRule type="expression" dxfId="1106" priority="699">
      <formula>$A127="Total"</formula>
    </cfRule>
  </conditionalFormatting>
  <conditionalFormatting sqref="C128">
    <cfRule type="expression" dxfId="1105" priority="698">
      <formula>$A126="Total"</formula>
    </cfRule>
  </conditionalFormatting>
  <conditionalFormatting sqref="C128">
    <cfRule type="expression" dxfId="1104" priority="697">
      <formula>$A125="Total"</formula>
    </cfRule>
  </conditionalFormatting>
  <conditionalFormatting sqref="C128">
    <cfRule type="expression" dxfId="1103" priority="696">
      <formula>$A101="Total"</formula>
    </cfRule>
  </conditionalFormatting>
  <conditionalFormatting sqref="C128">
    <cfRule type="expression" dxfId="1102" priority="695">
      <formula>$A104="Total"</formula>
    </cfRule>
  </conditionalFormatting>
  <conditionalFormatting sqref="C128">
    <cfRule type="expression" dxfId="1101" priority="694">
      <formula>$A107="Total"</formula>
    </cfRule>
  </conditionalFormatting>
  <conditionalFormatting sqref="C128">
    <cfRule type="expression" dxfId="1100" priority="693">
      <formula>$A43="Total"</formula>
    </cfRule>
  </conditionalFormatting>
  <conditionalFormatting sqref="C128">
    <cfRule type="expression" dxfId="1099" priority="692">
      <formula>$A46="Total"</formula>
    </cfRule>
  </conditionalFormatting>
  <conditionalFormatting sqref="C128">
    <cfRule type="expression" dxfId="1098" priority="691">
      <formula>$A44="Total"</formula>
    </cfRule>
  </conditionalFormatting>
  <conditionalFormatting sqref="C128">
    <cfRule type="expression" dxfId="1097" priority="690">
      <formula>$A137="Total"</formula>
    </cfRule>
  </conditionalFormatting>
  <conditionalFormatting sqref="C128">
    <cfRule type="expression" dxfId="1096" priority="689">
      <formula>$A45="Total"</formula>
    </cfRule>
  </conditionalFormatting>
  <conditionalFormatting sqref="C128">
    <cfRule type="expression" dxfId="1095" priority="688">
      <formula>$A101="Total"</formula>
    </cfRule>
  </conditionalFormatting>
  <conditionalFormatting sqref="C128">
    <cfRule type="expression" dxfId="1094" priority="687">
      <formula>$A184="Total"</formula>
    </cfRule>
  </conditionalFormatting>
  <conditionalFormatting sqref="C128">
    <cfRule type="expression" dxfId="1093" priority="686">
      <formula>$A41="Total"</formula>
    </cfRule>
  </conditionalFormatting>
  <conditionalFormatting sqref="C128">
    <cfRule type="expression" dxfId="1092" priority="685">
      <formula>$A127="Total"</formula>
    </cfRule>
  </conditionalFormatting>
  <conditionalFormatting sqref="C128">
    <cfRule type="expression" dxfId="1091" priority="684">
      <formula>$A126="Total"</formula>
    </cfRule>
  </conditionalFormatting>
  <conditionalFormatting sqref="C128">
    <cfRule type="expression" dxfId="1090" priority="683">
      <formula>$A125="Total"</formula>
    </cfRule>
  </conditionalFormatting>
  <conditionalFormatting sqref="C128">
    <cfRule type="expression" dxfId="1089" priority="682">
      <formula>#REF!="Total"</formula>
    </cfRule>
  </conditionalFormatting>
  <conditionalFormatting sqref="C128">
    <cfRule type="expression" dxfId="1088" priority="681">
      <formula>$A122="Total"</formula>
    </cfRule>
  </conditionalFormatting>
  <conditionalFormatting sqref="C128">
    <cfRule type="expression" dxfId="1087" priority="680">
      <formula>$A84="Total"</formula>
    </cfRule>
  </conditionalFormatting>
  <conditionalFormatting sqref="C128">
    <cfRule type="expression" dxfId="1086" priority="679">
      <formula>$A70="Total"</formula>
    </cfRule>
  </conditionalFormatting>
  <conditionalFormatting sqref="C128">
    <cfRule type="expression" dxfId="1085" priority="678">
      <formula>$A66="Total"</formula>
    </cfRule>
  </conditionalFormatting>
  <conditionalFormatting sqref="C128">
    <cfRule type="expression" dxfId="1084" priority="677" stopIfTrue="1">
      <formula>$C144="Total"</formula>
    </cfRule>
  </conditionalFormatting>
  <conditionalFormatting sqref="C128">
    <cfRule type="expression" dxfId="1083" priority="676" stopIfTrue="1">
      <formula>$C151="Total"</formula>
    </cfRule>
  </conditionalFormatting>
  <conditionalFormatting sqref="C129:C130">
    <cfRule type="expression" dxfId="1082" priority="675" stopIfTrue="1">
      <formula>$C131="Total"</formula>
    </cfRule>
  </conditionalFormatting>
  <conditionalFormatting sqref="C129:C130">
    <cfRule type="expression" dxfId="1081" priority="674">
      <formula>#REF!="Total"</formula>
    </cfRule>
  </conditionalFormatting>
  <conditionalFormatting sqref="C129:C130">
    <cfRule type="expression" dxfId="1080" priority="673" stopIfTrue="1">
      <formula>#REF!="Total"</formula>
    </cfRule>
  </conditionalFormatting>
  <conditionalFormatting sqref="C129:C130">
    <cfRule type="expression" dxfId="1079" priority="672">
      <formula>$A132="Total"</formula>
    </cfRule>
  </conditionalFormatting>
  <conditionalFormatting sqref="C129:C130">
    <cfRule type="expression" dxfId="1078" priority="671" stopIfTrue="1">
      <formula>$C132="Total"</formula>
    </cfRule>
  </conditionalFormatting>
  <conditionalFormatting sqref="C129:C130">
    <cfRule type="expression" dxfId="1077" priority="669" stopIfTrue="1">
      <formula>$C133="Total"</formula>
    </cfRule>
  </conditionalFormatting>
  <conditionalFormatting sqref="C129:C130">
    <cfRule type="expression" dxfId="1076" priority="668">
      <formula>$A122="Total"</formula>
    </cfRule>
  </conditionalFormatting>
  <conditionalFormatting sqref="C129:C130">
    <cfRule type="expression" dxfId="1075" priority="667">
      <formula>$A156="Total"</formula>
    </cfRule>
  </conditionalFormatting>
  <conditionalFormatting sqref="C129:C130">
    <cfRule type="expression" dxfId="1074" priority="665">
      <formula>$A127="Total"</formula>
    </cfRule>
  </conditionalFormatting>
  <conditionalFormatting sqref="C129:C130">
    <cfRule type="expression" dxfId="1073" priority="664">
      <formula>$A126="Total"</formula>
    </cfRule>
  </conditionalFormatting>
  <conditionalFormatting sqref="C129:C130">
    <cfRule type="expression" dxfId="1072" priority="663" stopIfTrue="1">
      <formula>$C157="Total"</formula>
    </cfRule>
  </conditionalFormatting>
  <conditionalFormatting sqref="C129:C130">
    <cfRule type="expression" dxfId="1071" priority="661">
      <formula>$A127="Total"</formula>
    </cfRule>
  </conditionalFormatting>
  <conditionalFormatting sqref="C129:C130">
    <cfRule type="expression" dxfId="1070" priority="660">
      <formula>$A126="Total"</formula>
    </cfRule>
  </conditionalFormatting>
  <conditionalFormatting sqref="C129:C130">
    <cfRule type="expression" dxfId="1069" priority="657">
      <formula>$A83="Total"</formula>
    </cfRule>
  </conditionalFormatting>
  <conditionalFormatting sqref="C129:C130">
    <cfRule type="expression" dxfId="1068" priority="656">
      <formula>$A65="Total"</formula>
    </cfRule>
  </conditionalFormatting>
  <conditionalFormatting sqref="C129:C130">
    <cfRule type="expression" dxfId="1067" priority="655">
      <formula>$A81="Total"</formula>
    </cfRule>
  </conditionalFormatting>
  <conditionalFormatting sqref="C129:C130">
    <cfRule type="expression" dxfId="1066" priority="654">
      <formula>$A88="Total"</formula>
    </cfRule>
  </conditionalFormatting>
  <conditionalFormatting sqref="C129:C130">
    <cfRule type="expression" dxfId="1065" priority="653">
      <formula>$A140="Total"</formula>
    </cfRule>
  </conditionalFormatting>
  <conditionalFormatting sqref="C129:C130">
    <cfRule type="expression" dxfId="1064" priority="652">
      <formula>$A134="Total"</formula>
    </cfRule>
  </conditionalFormatting>
  <conditionalFormatting sqref="C129:C130">
    <cfRule type="expression" dxfId="1063" priority="651">
      <formula>$A86="Total"</formula>
    </cfRule>
  </conditionalFormatting>
  <conditionalFormatting sqref="C129:C130">
    <cfRule type="expression" dxfId="1062" priority="650">
      <formula>$A80="Total"</formula>
    </cfRule>
  </conditionalFormatting>
  <conditionalFormatting sqref="C129:C130">
    <cfRule type="expression" dxfId="1061" priority="649">
      <formula>$A84="Total"</formula>
    </cfRule>
  </conditionalFormatting>
  <conditionalFormatting sqref="C129:C130">
    <cfRule type="expression" dxfId="1060" priority="648">
      <formula>$A85="Total"</formula>
    </cfRule>
  </conditionalFormatting>
  <conditionalFormatting sqref="C129:C130">
    <cfRule type="expression" dxfId="1059" priority="647">
      <formula>$A90="Total"</formula>
    </cfRule>
  </conditionalFormatting>
  <conditionalFormatting sqref="C129:C130">
    <cfRule type="expression" dxfId="1058" priority="646">
      <formula>$A89="Total"</formula>
    </cfRule>
  </conditionalFormatting>
  <conditionalFormatting sqref="C129:C130">
    <cfRule type="expression" dxfId="1057" priority="645">
      <formula>$A87="Total"</formula>
    </cfRule>
  </conditionalFormatting>
  <conditionalFormatting sqref="C129:C130">
    <cfRule type="expression" dxfId="1056" priority="644">
      <formula>$A82="Total"</formula>
    </cfRule>
  </conditionalFormatting>
  <conditionalFormatting sqref="C129:C130">
    <cfRule type="expression" dxfId="1055" priority="643">
      <formula>$A91="Total"</formula>
    </cfRule>
  </conditionalFormatting>
  <conditionalFormatting sqref="C129:C130">
    <cfRule type="expression" dxfId="1054" priority="642">
      <formula>$A150="Total"</formula>
    </cfRule>
  </conditionalFormatting>
  <conditionalFormatting sqref="C129:C130">
    <cfRule type="expression" dxfId="1053" priority="641" stopIfTrue="1">
      <formula>$C134="Total"</formula>
    </cfRule>
  </conditionalFormatting>
  <conditionalFormatting sqref="C129:C130">
    <cfRule type="expression" dxfId="1052" priority="640">
      <formula>$A79="Total"</formula>
    </cfRule>
  </conditionalFormatting>
  <conditionalFormatting sqref="C129:C130">
    <cfRule type="expression" dxfId="1051" priority="639">
      <formula>$A64="Total"</formula>
    </cfRule>
  </conditionalFormatting>
  <conditionalFormatting sqref="C129:C130">
    <cfRule type="expression" dxfId="1050" priority="638" stopIfTrue="1">
      <formula>$C147="Total"</formula>
    </cfRule>
  </conditionalFormatting>
  <conditionalFormatting sqref="C129:C130">
    <cfRule type="expression" dxfId="1049" priority="637" stopIfTrue="1">
      <formula>$C151="Total"</formula>
    </cfRule>
  </conditionalFormatting>
  <conditionalFormatting sqref="C129:C130">
    <cfRule type="expression" dxfId="1048" priority="636">
      <formula>$A34="Total"</formula>
    </cfRule>
  </conditionalFormatting>
  <conditionalFormatting sqref="C129:C130">
    <cfRule type="expression" dxfId="1047" priority="635">
      <formula>$A35="Total"</formula>
    </cfRule>
  </conditionalFormatting>
  <conditionalFormatting sqref="C129:C130">
    <cfRule type="expression" dxfId="1046" priority="634">
      <formula>$A30="Total"</formula>
    </cfRule>
  </conditionalFormatting>
  <conditionalFormatting sqref="C129:C130">
    <cfRule type="expression" dxfId="1045" priority="633">
      <formula>$A31="Total"</formula>
    </cfRule>
  </conditionalFormatting>
  <conditionalFormatting sqref="C129:C130">
    <cfRule type="expression" dxfId="1044" priority="632">
      <formula>$A32="Total"</formula>
    </cfRule>
  </conditionalFormatting>
  <conditionalFormatting sqref="C129:C130">
    <cfRule type="expression" dxfId="1043" priority="631">
      <formula>$A78="Total"</formula>
    </cfRule>
  </conditionalFormatting>
  <conditionalFormatting sqref="C129:C130">
    <cfRule type="expression" dxfId="1042" priority="630">
      <formula>$A33="Total"</formula>
    </cfRule>
  </conditionalFormatting>
  <conditionalFormatting sqref="C129:C130">
    <cfRule type="expression" dxfId="1041" priority="629">
      <formula>$A29="Total"</formula>
    </cfRule>
  </conditionalFormatting>
  <conditionalFormatting sqref="C129:C130">
    <cfRule type="expression" dxfId="1040" priority="628">
      <formula>$A97="Total"</formula>
    </cfRule>
  </conditionalFormatting>
  <conditionalFormatting sqref="C129:C130">
    <cfRule type="expression" dxfId="1039" priority="626">
      <formula>$A119="Total"</formula>
    </cfRule>
  </conditionalFormatting>
  <conditionalFormatting sqref="C129:C130">
    <cfRule type="expression" dxfId="1038" priority="625">
      <formula>$A123="Total"</formula>
    </cfRule>
  </conditionalFormatting>
  <conditionalFormatting sqref="C129:C130">
    <cfRule type="expression" dxfId="1037" priority="624">
      <formula>$A120="Total"</formula>
    </cfRule>
  </conditionalFormatting>
  <conditionalFormatting sqref="C129:C130">
    <cfRule type="expression" dxfId="1036" priority="623">
      <formula>$A98="Total"</formula>
    </cfRule>
  </conditionalFormatting>
  <conditionalFormatting sqref="C129:C130">
    <cfRule type="expression" dxfId="1035" priority="622">
      <formula>$A109="Total"</formula>
    </cfRule>
  </conditionalFormatting>
  <conditionalFormatting sqref="C129:C130">
    <cfRule type="expression" dxfId="1034" priority="621">
      <formula>$A104="Total"</formula>
    </cfRule>
  </conditionalFormatting>
  <conditionalFormatting sqref="C129:C130">
    <cfRule type="expression" dxfId="1033" priority="620">
      <formula>$A99="Total"</formula>
    </cfRule>
  </conditionalFormatting>
  <conditionalFormatting sqref="C129:C130">
    <cfRule type="expression" dxfId="1032" priority="619">
      <formula>$A106="Total"</formula>
    </cfRule>
  </conditionalFormatting>
  <conditionalFormatting sqref="C129:C130">
    <cfRule type="expression" dxfId="1031" priority="618">
      <formula>$A105="Total"</formula>
    </cfRule>
  </conditionalFormatting>
  <conditionalFormatting sqref="C129:C130">
    <cfRule type="expression" dxfId="1030" priority="617">
      <formula>$A96="Total"</formula>
    </cfRule>
  </conditionalFormatting>
  <conditionalFormatting sqref="C129:C130">
    <cfRule type="expression" dxfId="1029" priority="616">
      <formula>$A102="Total"</formula>
    </cfRule>
  </conditionalFormatting>
  <conditionalFormatting sqref="C129:C130">
    <cfRule type="expression" dxfId="1028" priority="615">
      <formula>$A103="Total"</formula>
    </cfRule>
  </conditionalFormatting>
  <conditionalFormatting sqref="C129:C130">
    <cfRule type="expression" dxfId="1027" priority="614">
      <formula>$A100="Total"</formula>
    </cfRule>
  </conditionalFormatting>
  <conditionalFormatting sqref="C129:C130">
    <cfRule type="expression" dxfId="1026" priority="613">
      <formula>$A184="Total"</formula>
    </cfRule>
  </conditionalFormatting>
  <conditionalFormatting sqref="C129:C130">
    <cfRule type="expression" dxfId="1025" priority="612">
      <formula>$A107="Total"</formula>
    </cfRule>
  </conditionalFormatting>
  <conditionalFormatting sqref="C129:C130">
    <cfRule type="expression" dxfId="1024" priority="611">
      <formula>$A95="Total"</formula>
    </cfRule>
  </conditionalFormatting>
  <conditionalFormatting sqref="C129:C130">
    <cfRule type="expression" dxfId="1023" priority="609">
      <formula>$A127="Total"</formula>
    </cfRule>
  </conditionalFormatting>
  <conditionalFormatting sqref="C129:C130">
    <cfRule type="expression" dxfId="1022" priority="608">
      <formula>$A126="Total"</formula>
    </cfRule>
  </conditionalFormatting>
  <conditionalFormatting sqref="C129:C130">
    <cfRule type="expression" dxfId="1021" priority="607">
      <formula>$A102="Total"</formula>
    </cfRule>
  </conditionalFormatting>
  <conditionalFormatting sqref="C129:C130">
    <cfRule type="expression" dxfId="1020" priority="606">
      <formula>$A105="Total"</formula>
    </cfRule>
  </conditionalFormatting>
  <conditionalFormatting sqref="C129:C130">
    <cfRule type="expression" dxfId="1019" priority="605">
      <formula>$A108="Total"</formula>
    </cfRule>
  </conditionalFormatting>
  <conditionalFormatting sqref="C129:C130">
    <cfRule type="expression" dxfId="1018" priority="604">
      <formula>$A44="Total"</formula>
    </cfRule>
  </conditionalFormatting>
  <conditionalFormatting sqref="C129:C130">
    <cfRule type="expression" dxfId="1017" priority="603">
      <formula>$A47="Total"</formula>
    </cfRule>
  </conditionalFormatting>
  <conditionalFormatting sqref="C129:C130">
    <cfRule type="expression" dxfId="1016" priority="602">
      <formula>$A45="Total"</formula>
    </cfRule>
  </conditionalFormatting>
  <conditionalFormatting sqref="C129:C130">
    <cfRule type="expression" dxfId="1015" priority="601">
      <formula>$A139="Total"</formula>
    </cfRule>
  </conditionalFormatting>
  <conditionalFormatting sqref="C129:C130">
    <cfRule type="expression" dxfId="1014" priority="600">
      <formula>$A46="Total"</formula>
    </cfRule>
  </conditionalFormatting>
  <conditionalFormatting sqref="C129:C130">
    <cfRule type="expression" dxfId="1013" priority="599">
      <formula>$A102="Total"</formula>
    </cfRule>
  </conditionalFormatting>
  <conditionalFormatting sqref="C129:C130">
    <cfRule type="expression" dxfId="1012" priority="598">
      <formula>$A185="Total"</formula>
    </cfRule>
  </conditionalFormatting>
  <conditionalFormatting sqref="C129:C130">
    <cfRule type="expression" dxfId="1011" priority="597">
      <formula>$A42="Total"</formula>
    </cfRule>
  </conditionalFormatting>
  <conditionalFormatting sqref="C129:C130">
    <cfRule type="expression" dxfId="1010" priority="595">
      <formula>$A127="Total"</formula>
    </cfRule>
  </conditionalFormatting>
  <conditionalFormatting sqref="C129:C130">
    <cfRule type="expression" dxfId="1009" priority="594">
      <formula>$A126="Total"</formula>
    </cfRule>
  </conditionalFormatting>
  <conditionalFormatting sqref="C129:C130">
    <cfRule type="expression" dxfId="1008" priority="593">
      <formula>$A125="Total"</formula>
    </cfRule>
  </conditionalFormatting>
  <conditionalFormatting sqref="C129:C130">
    <cfRule type="expression" dxfId="1007" priority="592">
      <formula>$A123="Total"</formula>
    </cfRule>
  </conditionalFormatting>
  <conditionalFormatting sqref="C129:C130">
    <cfRule type="expression" dxfId="1006" priority="591">
      <formula>$A85="Total"</formula>
    </cfRule>
  </conditionalFormatting>
  <conditionalFormatting sqref="C129:C130">
    <cfRule type="expression" dxfId="1005" priority="590">
      <formula>$A71="Total"</formula>
    </cfRule>
  </conditionalFormatting>
  <conditionalFormatting sqref="C129:C130">
    <cfRule type="expression" dxfId="1004" priority="589">
      <formula>$A67="Total"</formula>
    </cfRule>
  </conditionalFormatting>
  <conditionalFormatting sqref="C129:C130">
    <cfRule type="expression" dxfId="1003" priority="587">
      <formula>$A127="Total"</formula>
    </cfRule>
  </conditionalFormatting>
  <conditionalFormatting sqref="C129:C130">
    <cfRule type="expression" dxfId="1002" priority="586">
      <formula>$A126="Total"</formula>
    </cfRule>
  </conditionalFormatting>
  <conditionalFormatting sqref="C129:C130">
    <cfRule type="expression" dxfId="1001" priority="583">
      <formula>$A83="Total"</formula>
    </cfRule>
  </conditionalFormatting>
  <conditionalFormatting sqref="C129:C130">
    <cfRule type="expression" dxfId="1000" priority="581">
      <formula>$A119="Total"</formula>
    </cfRule>
  </conditionalFormatting>
  <conditionalFormatting sqref="C129:C130">
    <cfRule type="expression" dxfId="999" priority="580">
      <formula>$A123="Total"</formula>
    </cfRule>
  </conditionalFormatting>
  <conditionalFormatting sqref="C129:C130">
    <cfRule type="expression" dxfId="998" priority="579">
      <formula>$A121="Total"</formula>
    </cfRule>
  </conditionalFormatting>
  <conditionalFormatting sqref="C129:C130">
    <cfRule type="expression" dxfId="997" priority="578">
      <formula>$A65="Total"</formula>
    </cfRule>
  </conditionalFormatting>
  <conditionalFormatting sqref="C129:C130">
    <cfRule type="expression" dxfId="996" priority="577">
      <formula>$A120="Total"</formula>
    </cfRule>
  </conditionalFormatting>
  <conditionalFormatting sqref="C129:C130">
    <cfRule type="expression" dxfId="995" priority="576">
      <formula>$A81="Total"</formula>
    </cfRule>
  </conditionalFormatting>
  <conditionalFormatting sqref="C129:C130">
    <cfRule type="expression" dxfId="994" priority="575">
      <formula>$A88="Total"</formula>
    </cfRule>
  </conditionalFormatting>
  <conditionalFormatting sqref="C129:C130">
    <cfRule type="expression" dxfId="993" priority="573">
      <formula>$A86="Total"</formula>
    </cfRule>
  </conditionalFormatting>
  <conditionalFormatting sqref="C129:C130">
    <cfRule type="expression" dxfId="992" priority="572">
      <formula>$A80="Total"</formula>
    </cfRule>
  </conditionalFormatting>
  <conditionalFormatting sqref="C129:C130">
    <cfRule type="expression" dxfId="991" priority="571">
      <formula>$A84="Total"</formula>
    </cfRule>
  </conditionalFormatting>
  <conditionalFormatting sqref="C129:C130">
    <cfRule type="expression" dxfId="990" priority="570">
      <formula>$A85="Total"</formula>
    </cfRule>
  </conditionalFormatting>
  <conditionalFormatting sqref="C129:C130">
    <cfRule type="expression" dxfId="989" priority="569">
      <formula>$A115="Total"</formula>
    </cfRule>
  </conditionalFormatting>
  <conditionalFormatting sqref="C129:C130">
    <cfRule type="expression" dxfId="988" priority="568">
      <formula>$A113="Total"</formula>
    </cfRule>
  </conditionalFormatting>
  <conditionalFormatting sqref="C129:C130">
    <cfRule type="expression" dxfId="987" priority="567">
      <formula>$A112="Total"</formula>
    </cfRule>
  </conditionalFormatting>
  <conditionalFormatting sqref="C129:C130">
    <cfRule type="expression" dxfId="986" priority="566">
      <formula>$A90="Total"</formula>
    </cfRule>
  </conditionalFormatting>
  <conditionalFormatting sqref="C129:C130">
    <cfRule type="expression" dxfId="985" priority="565">
      <formula>$A89="Total"</formula>
    </cfRule>
  </conditionalFormatting>
  <conditionalFormatting sqref="C129:C130">
    <cfRule type="expression" dxfId="984" priority="564">
      <formula>$A87="Total"</formula>
    </cfRule>
  </conditionalFormatting>
  <conditionalFormatting sqref="C129:C130">
    <cfRule type="expression" dxfId="983" priority="563">
      <formula>$A71="Total"</formula>
    </cfRule>
  </conditionalFormatting>
  <conditionalFormatting sqref="C129:C130">
    <cfRule type="expression" dxfId="982" priority="562">
      <formula>$A82="Total"</formula>
    </cfRule>
  </conditionalFormatting>
  <conditionalFormatting sqref="C129:C130">
    <cfRule type="expression" dxfId="981" priority="561">
      <formula>$A111="Total"</formula>
    </cfRule>
  </conditionalFormatting>
  <conditionalFormatting sqref="C129:C130">
    <cfRule type="expression" dxfId="980" priority="560">
      <formula>$A91="Total"</formula>
    </cfRule>
  </conditionalFormatting>
  <conditionalFormatting sqref="C129:C130">
    <cfRule type="expression" dxfId="979" priority="559">
      <formula>$A72="Total"</formula>
    </cfRule>
  </conditionalFormatting>
  <conditionalFormatting sqref="C129:C130">
    <cfRule type="expression" dxfId="978" priority="558">
      <formula>$A114="Total"</formula>
    </cfRule>
  </conditionalFormatting>
  <conditionalFormatting sqref="C129:C130">
    <cfRule type="expression" dxfId="977" priority="557">
      <formula>$A140="Total"</formula>
    </cfRule>
  </conditionalFormatting>
  <conditionalFormatting sqref="C129:C130">
    <cfRule type="expression" dxfId="976" priority="556">
      <formula>$A74="Total"</formula>
    </cfRule>
  </conditionalFormatting>
  <conditionalFormatting sqref="C129:C130">
    <cfRule type="expression" dxfId="975" priority="555">
      <formula>$A73="Total"</formula>
    </cfRule>
  </conditionalFormatting>
  <conditionalFormatting sqref="C129:C130">
    <cfRule type="expression" dxfId="974" priority="554">
      <formula>$A75="Total"</formula>
    </cfRule>
  </conditionalFormatting>
  <conditionalFormatting sqref="C129:C130">
    <cfRule type="expression" dxfId="973" priority="553">
      <formula>$A79="Total"</formula>
    </cfRule>
  </conditionalFormatting>
  <conditionalFormatting sqref="C129:C130">
    <cfRule type="expression" dxfId="972" priority="552">
      <formula>$A77="Total"</formula>
    </cfRule>
  </conditionalFormatting>
  <conditionalFormatting sqref="C129:C130">
    <cfRule type="expression" dxfId="971" priority="551">
      <formula>$A64="Total"</formula>
    </cfRule>
  </conditionalFormatting>
  <conditionalFormatting sqref="C129:C130">
    <cfRule type="expression" dxfId="970" priority="550">
      <formula>$A133="Total"</formula>
    </cfRule>
  </conditionalFormatting>
  <conditionalFormatting sqref="C129:C130">
    <cfRule type="expression" dxfId="969" priority="549">
      <formula>$A116="Total"</formula>
    </cfRule>
  </conditionalFormatting>
  <conditionalFormatting sqref="C129:C130">
    <cfRule type="expression" dxfId="968" priority="548">
      <formula>$A68="Total"</formula>
    </cfRule>
  </conditionalFormatting>
  <conditionalFormatting sqref="C129:C130">
    <cfRule type="expression" dxfId="967" priority="547">
      <formula>$A69="Total"</formula>
    </cfRule>
  </conditionalFormatting>
  <conditionalFormatting sqref="C129:C130">
    <cfRule type="expression" dxfId="966" priority="546">
      <formula>$A34="Total"</formula>
    </cfRule>
  </conditionalFormatting>
  <conditionalFormatting sqref="C129:C130">
    <cfRule type="expression" dxfId="965" priority="545">
      <formula>$A35="Total"</formula>
    </cfRule>
  </conditionalFormatting>
  <conditionalFormatting sqref="C129:C130">
    <cfRule type="expression" dxfId="964" priority="544">
      <formula>$A146="Total"</formula>
    </cfRule>
  </conditionalFormatting>
  <conditionalFormatting sqref="C129:C130">
    <cfRule type="expression" dxfId="963" priority="543">
      <formula>$A151="Total"</formula>
    </cfRule>
  </conditionalFormatting>
  <conditionalFormatting sqref="C129:C130">
    <cfRule type="expression" dxfId="962" priority="542">
      <formula>$A30="Total"</formula>
    </cfRule>
  </conditionalFormatting>
  <conditionalFormatting sqref="C129:C130">
    <cfRule type="expression" dxfId="961" priority="540">
      <formula>$A31="Total"</formula>
    </cfRule>
  </conditionalFormatting>
  <conditionalFormatting sqref="C129:C130">
    <cfRule type="expression" dxfId="960" priority="539">
      <formula>$A32="Total"</formula>
    </cfRule>
  </conditionalFormatting>
  <conditionalFormatting sqref="C129:C130">
    <cfRule type="expression" dxfId="959" priority="538">
      <formula>$A78="Total"</formula>
    </cfRule>
  </conditionalFormatting>
  <conditionalFormatting sqref="C129:C130">
    <cfRule type="expression" dxfId="958" priority="537">
      <formula>$A134="Total"</formula>
    </cfRule>
  </conditionalFormatting>
  <conditionalFormatting sqref="C129:C130">
    <cfRule type="expression" dxfId="957" priority="536">
      <formula>$A33="Total"</formula>
    </cfRule>
  </conditionalFormatting>
  <conditionalFormatting sqref="C129:C130">
    <cfRule type="expression" dxfId="956" priority="535">
      <formula>$A29="Total"</formula>
    </cfRule>
  </conditionalFormatting>
  <conditionalFormatting sqref="C129:C130">
    <cfRule type="expression" dxfId="955" priority="534">
      <formula>$A97="Total"</formula>
    </cfRule>
  </conditionalFormatting>
  <conditionalFormatting sqref="C129:C130">
    <cfRule type="expression" dxfId="954" priority="532">
      <formula>$A119="Total"</formula>
    </cfRule>
  </conditionalFormatting>
  <conditionalFormatting sqref="C129:C130">
    <cfRule type="expression" dxfId="953" priority="531">
      <formula>$A123="Total"</formula>
    </cfRule>
  </conditionalFormatting>
  <conditionalFormatting sqref="C129:C130">
    <cfRule type="expression" dxfId="952" priority="530">
      <formula>$A120="Total"</formula>
    </cfRule>
  </conditionalFormatting>
  <conditionalFormatting sqref="C129:C130">
    <cfRule type="expression" dxfId="951" priority="529">
      <formula>$A98="Total"</formula>
    </cfRule>
  </conditionalFormatting>
  <conditionalFormatting sqref="C129:C130">
    <cfRule type="expression" dxfId="950" priority="528">
      <formula>$A109="Total"</formula>
    </cfRule>
  </conditionalFormatting>
  <conditionalFormatting sqref="C129:C130">
    <cfRule type="expression" dxfId="949" priority="527">
      <formula>$A104="Total"</formula>
    </cfRule>
  </conditionalFormatting>
  <conditionalFormatting sqref="C129:C130">
    <cfRule type="expression" dxfId="948" priority="526">
      <formula>$A99="Total"</formula>
    </cfRule>
  </conditionalFormatting>
  <conditionalFormatting sqref="C129:C130">
    <cfRule type="expression" dxfId="947" priority="525">
      <formula>$A106="Total"</formula>
    </cfRule>
  </conditionalFormatting>
  <conditionalFormatting sqref="C129:C130">
    <cfRule type="expression" dxfId="946" priority="524">
      <formula>$A105="Total"</formula>
    </cfRule>
  </conditionalFormatting>
  <conditionalFormatting sqref="C129:C130">
    <cfRule type="expression" dxfId="945" priority="523">
      <formula>$A96="Total"</formula>
    </cfRule>
  </conditionalFormatting>
  <conditionalFormatting sqref="C129:C130">
    <cfRule type="expression" dxfId="944" priority="522">
      <formula>$A102="Total"</formula>
    </cfRule>
  </conditionalFormatting>
  <conditionalFormatting sqref="C129:C130">
    <cfRule type="expression" dxfId="943" priority="521">
      <formula>$A103="Total"</formula>
    </cfRule>
  </conditionalFormatting>
  <conditionalFormatting sqref="C129:C130">
    <cfRule type="expression" dxfId="942" priority="520">
      <formula>$A100="Total"</formula>
    </cfRule>
  </conditionalFormatting>
  <conditionalFormatting sqref="C129:C130">
    <cfRule type="expression" dxfId="941" priority="519">
      <formula>$A184="Total"</formula>
    </cfRule>
  </conditionalFormatting>
  <conditionalFormatting sqref="C129:C130">
    <cfRule type="expression" dxfId="940" priority="518">
      <formula>$A107="Total"</formula>
    </cfRule>
  </conditionalFormatting>
  <conditionalFormatting sqref="C129:C130">
    <cfRule type="expression" dxfId="939" priority="517">
      <formula>$A95="Total"</formula>
    </cfRule>
  </conditionalFormatting>
  <conditionalFormatting sqref="C129:C130">
    <cfRule type="expression" dxfId="938" priority="515">
      <formula>$A127="Total"</formula>
    </cfRule>
  </conditionalFormatting>
  <conditionalFormatting sqref="C129:C130">
    <cfRule type="expression" dxfId="937" priority="514">
      <formula>$A126="Total"</formula>
    </cfRule>
  </conditionalFormatting>
  <conditionalFormatting sqref="C129:C130">
    <cfRule type="expression" dxfId="936" priority="513">
      <formula>$A102="Total"</formula>
    </cfRule>
  </conditionalFormatting>
  <conditionalFormatting sqref="C129:C130">
    <cfRule type="expression" dxfId="935" priority="512">
      <formula>$A105="Total"</formula>
    </cfRule>
  </conditionalFormatting>
  <conditionalFormatting sqref="C129:C130">
    <cfRule type="expression" dxfId="934" priority="511">
      <formula>$A108="Total"</formula>
    </cfRule>
  </conditionalFormatting>
  <conditionalFormatting sqref="C129:C130">
    <cfRule type="expression" dxfId="933" priority="510">
      <formula>$A44="Total"</formula>
    </cfRule>
  </conditionalFormatting>
  <conditionalFormatting sqref="C129:C130">
    <cfRule type="expression" dxfId="932" priority="509">
      <formula>$A47="Total"</formula>
    </cfRule>
  </conditionalFormatting>
  <conditionalFormatting sqref="C129:C130">
    <cfRule type="expression" dxfId="931" priority="508">
      <formula>$A45="Total"</formula>
    </cfRule>
  </conditionalFormatting>
  <conditionalFormatting sqref="C129:C130">
    <cfRule type="expression" dxfId="930" priority="506">
      <formula>$A46="Total"</formula>
    </cfRule>
  </conditionalFormatting>
  <conditionalFormatting sqref="C129:C130">
    <cfRule type="expression" dxfId="929" priority="505">
      <formula>$A102="Total"</formula>
    </cfRule>
  </conditionalFormatting>
  <conditionalFormatting sqref="C129:C130">
    <cfRule type="expression" dxfId="928" priority="504">
      <formula>$A185="Total"</formula>
    </cfRule>
  </conditionalFormatting>
  <conditionalFormatting sqref="C129:C130">
    <cfRule type="expression" dxfId="927" priority="503">
      <formula>$A42="Total"</formula>
    </cfRule>
  </conditionalFormatting>
  <conditionalFormatting sqref="C129:C130">
    <cfRule type="expression" dxfId="926" priority="501">
      <formula>$A127="Total"</formula>
    </cfRule>
  </conditionalFormatting>
  <conditionalFormatting sqref="C129:C130">
    <cfRule type="expression" dxfId="925" priority="500">
      <formula>$A126="Total"</formula>
    </cfRule>
  </conditionalFormatting>
  <conditionalFormatting sqref="C129:C130">
    <cfRule type="expression" dxfId="924" priority="499">
      <formula>$A125="Total"</formula>
    </cfRule>
  </conditionalFormatting>
  <conditionalFormatting sqref="C129:C130">
    <cfRule type="expression" dxfId="923" priority="498">
      <formula>$A123="Total"</formula>
    </cfRule>
  </conditionalFormatting>
  <conditionalFormatting sqref="C129:C130">
    <cfRule type="expression" dxfId="922" priority="497">
      <formula>$A85="Total"</formula>
    </cfRule>
  </conditionalFormatting>
  <conditionalFormatting sqref="C129:C130">
    <cfRule type="expression" dxfId="921" priority="496">
      <formula>$A71="Total"</formula>
    </cfRule>
  </conditionalFormatting>
  <conditionalFormatting sqref="C129:C130">
    <cfRule type="expression" dxfId="920" priority="495">
      <formula>$A67="Total"</formula>
    </cfRule>
  </conditionalFormatting>
  <conditionalFormatting sqref="C129:C130">
    <cfRule type="expression" dxfId="919" priority="494" stopIfTrue="1">
      <formula>$C145="Total"</formula>
    </cfRule>
  </conditionalFormatting>
  <conditionalFormatting sqref="C129:C130">
    <cfRule type="expression" dxfId="918" priority="493" stopIfTrue="1">
      <formula>$C152="Total"</formula>
    </cfRule>
  </conditionalFormatting>
  <conditionalFormatting sqref="C129:C130">
    <cfRule type="expression" dxfId="917" priority="492" stopIfTrue="1">
      <formula>$C131="Total"</formula>
    </cfRule>
  </conditionalFormatting>
  <conditionalFormatting sqref="C129:C130">
    <cfRule type="expression" dxfId="916" priority="491">
      <formula>#REF!="Total"</formula>
    </cfRule>
  </conditionalFormatting>
  <conditionalFormatting sqref="C129:C130">
    <cfRule type="expression" dxfId="915" priority="490" stopIfTrue="1">
      <formula>#REF!="Total"</formula>
    </cfRule>
  </conditionalFormatting>
  <conditionalFormatting sqref="C129:C130">
    <cfRule type="expression" dxfId="914" priority="489">
      <formula>$A132="Total"</formula>
    </cfRule>
  </conditionalFormatting>
  <conditionalFormatting sqref="C129:C130">
    <cfRule type="expression" dxfId="913" priority="488" stopIfTrue="1">
      <formula>$C132="Total"</formula>
    </cfRule>
  </conditionalFormatting>
  <conditionalFormatting sqref="C129:C130">
    <cfRule type="expression" dxfId="912" priority="486" stopIfTrue="1">
      <formula>$C133="Total"</formula>
    </cfRule>
  </conditionalFormatting>
  <conditionalFormatting sqref="C129:C130">
    <cfRule type="expression" dxfId="911" priority="485">
      <formula>$A122="Total"</formula>
    </cfRule>
  </conditionalFormatting>
  <conditionalFormatting sqref="C129:C130">
    <cfRule type="expression" dxfId="910" priority="484">
      <formula>$A156="Total"</formula>
    </cfRule>
  </conditionalFormatting>
  <conditionalFormatting sqref="C129:C130">
    <cfRule type="expression" dxfId="909" priority="482">
      <formula>$A127="Total"</formula>
    </cfRule>
  </conditionalFormatting>
  <conditionalFormatting sqref="C129:C130">
    <cfRule type="expression" dxfId="908" priority="481">
      <formula>$A126="Total"</formula>
    </cfRule>
  </conditionalFormatting>
  <conditionalFormatting sqref="C129:C130">
    <cfRule type="expression" dxfId="907" priority="480" stopIfTrue="1">
      <formula>$C157="Total"</formula>
    </cfRule>
  </conditionalFormatting>
  <conditionalFormatting sqref="C129:C130">
    <cfRule type="expression" dxfId="906" priority="478">
      <formula>$A127="Total"</formula>
    </cfRule>
  </conditionalFormatting>
  <conditionalFormatting sqref="C129:C130">
    <cfRule type="expression" dxfId="905" priority="477">
      <formula>$A126="Total"</formula>
    </cfRule>
  </conditionalFormatting>
  <conditionalFormatting sqref="C129:C130">
    <cfRule type="expression" dxfId="904" priority="474">
      <formula>$A83="Total"</formula>
    </cfRule>
  </conditionalFormatting>
  <conditionalFormatting sqref="C129:C130">
    <cfRule type="expression" dxfId="903" priority="473">
      <formula>$A65="Total"</formula>
    </cfRule>
  </conditionalFormatting>
  <conditionalFormatting sqref="C129:C130">
    <cfRule type="expression" dxfId="902" priority="472">
      <formula>$A81="Total"</formula>
    </cfRule>
  </conditionalFormatting>
  <conditionalFormatting sqref="C129:C130">
    <cfRule type="expression" dxfId="901" priority="471">
      <formula>$A88="Total"</formula>
    </cfRule>
  </conditionalFormatting>
  <conditionalFormatting sqref="C129:C130">
    <cfRule type="expression" dxfId="900" priority="470">
      <formula>$A140="Total"</formula>
    </cfRule>
  </conditionalFormatting>
  <conditionalFormatting sqref="C129:C130">
    <cfRule type="expression" dxfId="899" priority="469">
      <formula>$A134="Total"</formula>
    </cfRule>
  </conditionalFormatting>
  <conditionalFormatting sqref="C129:C130">
    <cfRule type="expression" dxfId="898" priority="468">
      <formula>$A86="Total"</formula>
    </cfRule>
  </conditionalFormatting>
  <conditionalFormatting sqref="C129:C130">
    <cfRule type="expression" dxfId="897" priority="467">
      <formula>$A80="Total"</formula>
    </cfRule>
  </conditionalFormatting>
  <conditionalFormatting sqref="C129:C130">
    <cfRule type="expression" dxfId="896" priority="466">
      <formula>$A84="Total"</formula>
    </cfRule>
  </conditionalFormatting>
  <conditionalFormatting sqref="C129:C130">
    <cfRule type="expression" dxfId="895" priority="465">
      <formula>$A85="Total"</formula>
    </cfRule>
  </conditionalFormatting>
  <conditionalFormatting sqref="C129:C130">
    <cfRule type="expression" dxfId="894" priority="464">
      <formula>$A90="Total"</formula>
    </cfRule>
  </conditionalFormatting>
  <conditionalFormatting sqref="C129:C130">
    <cfRule type="expression" dxfId="893" priority="463">
      <formula>$A89="Total"</formula>
    </cfRule>
  </conditionalFormatting>
  <conditionalFormatting sqref="C129:C130">
    <cfRule type="expression" dxfId="892" priority="462">
      <formula>$A87="Total"</formula>
    </cfRule>
  </conditionalFormatting>
  <conditionalFormatting sqref="C129:C130">
    <cfRule type="expression" dxfId="891" priority="461">
      <formula>$A82="Total"</formula>
    </cfRule>
  </conditionalFormatting>
  <conditionalFormatting sqref="C129:C130">
    <cfRule type="expression" dxfId="890" priority="460">
      <formula>$A91="Total"</formula>
    </cfRule>
  </conditionalFormatting>
  <conditionalFormatting sqref="C129:C130">
    <cfRule type="expression" dxfId="889" priority="459">
      <formula>$A150="Total"</formula>
    </cfRule>
  </conditionalFormatting>
  <conditionalFormatting sqref="C129:C130">
    <cfRule type="expression" dxfId="888" priority="458" stopIfTrue="1">
      <formula>$C134="Total"</formula>
    </cfRule>
  </conditionalFormatting>
  <conditionalFormatting sqref="C129:C130">
    <cfRule type="expression" dxfId="887" priority="457">
      <formula>$A79="Total"</formula>
    </cfRule>
  </conditionalFormatting>
  <conditionalFormatting sqref="C129:C130">
    <cfRule type="expression" dxfId="886" priority="456">
      <formula>$A64="Total"</formula>
    </cfRule>
  </conditionalFormatting>
  <conditionalFormatting sqref="C129:C130">
    <cfRule type="expression" dxfId="885" priority="455" stopIfTrue="1">
      <formula>$C147="Total"</formula>
    </cfRule>
  </conditionalFormatting>
  <conditionalFormatting sqref="C129:C130">
    <cfRule type="expression" dxfId="884" priority="454" stopIfTrue="1">
      <formula>$C151="Total"</formula>
    </cfRule>
  </conditionalFormatting>
  <conditionalFormatting sqref="C129:C130">
    <cfRule type="expression" dxfId="883" priority="453">
      <formula>$A34="Total"</formula>
    </cfRule>
  </conditionalFormatting>
  <conditionalFormatting sqref="C129:C130">
    <cfRule type="expression" dxfId="882" priority="452">
      <formula>$A35="Total"</formula>
    </cfRule>
  </conditionalFormatting>
  <conditionalFormatting sqref="C129:C130">
    <cfRule type="expression" dxfId="881" priority="451">
      <formula>$A30="Total"</formula>
    </cfRule>
  </conditionalFormatting>
  <conditionalFormatting sqref="C129:C130">
    <cfRule type="expression" dxfId="880" priority="450">
      <formula>$A31="Total"</formula>
    </cfRule>
  </conditionalFormatting>
  <conditionalFormatting sqref="C129:C130">
    <cfRule type="expression" dxfId="879" priority="449">
      <formula>$A32="Total"</formula>
    </cfRule>
  </conditionalFormatting>
  <conditionalFormatting sqref="C129:C130">
    <cfRule type="expression" dxfId="878" priority="448">
      <formula>$A78="Total"</formula>
    </cfRule>
  </conditionalFormatting>
  <conditionalFormatting sqref="C129:C130">
    <cfRule type="expression" dxfId="877" priority="447">
      <formula>$A33="Total"</formula>
    </cfRule>
  </conditionalFormatting>
  <conditionalFormatting sqref="C129:C130">
    <cfRule type="expression" dxfId="876" priority="446">
      <formula>$A29="Total"</formula>
    </cfRule>
  </conditionalFormatting>
  <conditionalFormatting sqref="C129:C130">
    <cfRule type="expression" dxfId="875" priority="445">
      <formula>$A97="Total"</formula>
    </cfRule>
  </conditionalFormatting>
  <conditionalFormatting sqref="C129:C130">
    <cfRule type="expression" dxfId="874" priority="443">
      <formula>$A119="Total"</formula>
    </cfRule>
  </conditionalFormatting>
  <conditionalFormatting sqref="C129:C130">
    <cfRule type="expression" dxfId="873" priority="442">
      <formula>$A123="Total"</formula>
    </cfRule>
  </conditionalFormatting>
  <conditionalFormatting sqref="C129:C130">
    <cfRule type="expression" dxfId="872" priority="441">
      <formula>$A120="Total"</formula>
    </cfRule>
  </conditionalFormatting>
  <conditionalFormatting sqref="C129:C130">
    <cfRule type="expression" dxfId="871" priority="440">
      <formula>$A98="Total"</formula>
    </cfRule>
  </conditionalFormatting>
  <conditionalFormatting sqref="C129:C130">
    <cfRule type="expression" dxfId="870" priority="439">
      <formula>$A109="Total"</formula>
    </cfRule>
  </conditionalFormatting>
  <conditionalFormatting sqref="C129:C130">
    <cfRule type="expression" dxfId="869" priority="438">
      <formula>$A104="Total"</formula>
    </cfRule>
  </conditionalFormatting>
  <conditionalFormatting sqref="C129:C130">
    <cfRule type="expression" dxfId="868" priority="437">
      <formula>$A99="Total"</formula>
    </cfRule>
  </conditionalFormatting>
  <conditionalFormatting sqref="C129:C130">
    <cfRule type="expression" dxfId="867" priority="436">
      <formula>$A106="Total"</formula>
    </cfRule>
  </conditionalFormatting>
  <conditionalFormatting sqref="C129:C130">
    <cfRule type="expression" dxfId="866" priority="435">
      <formula>$A105="Total"</formula>
    </cfRule>
  </conditionalFormatting>
  <conditionalFormatting sqref="C129:C130">
    <cfRule type="expression" dxfId="865" priority="434">
      <formula>$A96="Total"</formula>
    </cfRule>
  </conditionalFormatting>
  <conditionalFormatting sqref="C129:C130">
    <cfRule type="expression" dxfId="864" priority="433">
      <formula>$A102="Total"</formula>
    </cfRule>
  </conditionalFormatting>
  <conditionalFormatting sqref="C129:C130">
    <cfRule type="expression" dxfId="863" priority="432">
      <formula>$A103="Total"</formula>
    </cfRule>
  </conditionalFormatting>
  <conditionalFormatting sqref="C129:C130">
    <cfRule type="expression" dxfId="862" priority="431">
      <formula>$A100="Total"</formula>
    </cfRule>
  </conditionalFormatting>
  <conditionalFormatting sqref="C129:C130">
    <cfRule type="expression" dxfId="861" priority="430">
      <formula>$A184="Total"</formula>
    </cfRule>
  </conditionalFormatting>
  <conditionalFormatting sqref="C129:C130">
    <cfRule type="expression" dxfId="860" priority="429">
      <formula>$A107="Total"</formula>
    </cfRule>
  </conditionalFormatting>
  <conditionalFormatting sqref="C129:C130">
    <cfRule type="expression" dxfId="859" priority="428">
      <formula>$A95="Total"</formula>
    </cfRule>
  </conditionalFormatting>
  <conditionalFormatting sqref="C129:C130">
    <cfRule type="expression" dxfId="858" priority="426">
      <formula>$A127="Total"</formula>
    </cfRule>
  </conditionalFormatting>
  <conditionalFormatting sqref="C129:C130">
    <cfRule type="expression" dxfId="857" priority="425">
      <formula>$A126="Total"</formula>
    </cfRule>
  </conditionalFormatting>
  <conditionalFormatting sqref="C129:C130">
    <cfRule type="expression" dxfId="856" priority="424">
      <formula>$A102="Total"</formula>
    </cfRule>
  </conditionalFormatting>
  <conditionalFormatting sqref="C129:C130">
    <cfRule type="expression" dxfId="855" priority="423">
      <formula>$A105="Total"</formula>
    </cfRule>
  </conditionalFormatting>
  <conditionalFormatting sqref="C129:C130">
    <cfRule type="expression" dxfId="854" priority="422">
      <formula>$A108="Total"</formula>
    </cfRule>
  </conditionalFormatting>
  <conditionalFormatting sqref="C129:C130">
    <cfRule type="expression" dxfId="853" priority="421">
      <formula>$A44="Total"</formula>
    </cfRule>
  </conditionalFormatting>
  <conditionalFormatting sqref="C129:C130">
    <cfRule type="expression" dxfId="852" priority="420">
      <formula>$A47="Total"</formula>
    </cfRule>
  </conditionalFormatting>
  <conditionalFormatting sqref="C129:C130">
    <cfRule type="expression" dxfId="851" priority="419">
      <formula>$A45="Total"</formula>
    </cfRule>
  </conditionalFormatting>
  <conditionalFormatting sqref="C129:C130">
    <cfRule type="expression" dxfId="850" priority="418">
      <formula>$A139="Total"</formula>
    </cfRule>
  </conditionalFormatting>
  <conditionalFormatting sqref="C129:C130">
    <cfRule type="expression" dxfId="849" priority="417">
      <formula>$A46="Total"</formula>
    </cfRule>
  </conditionalFormatting>
  <conditionalFormatting sqref="C129:C130">
    <cfRule type="expression" dxfId="848" priority="416">
      <formula>$A102="Total"</formula>
    </cfRule>
  </conditionalFormatting>
  <conditionalFormatting sqref="C129:C130">
    <cfRule type="expression" dxfId="847" priority="415">
      <formula>$A185="Total"</formula>
    </cfRule>
  </conditionalFormatting>
  <conditionalFormatting sqref="C129:C130">
    <cfRule type="expression" dxfId="846" priority="414">
      <formula>$A42="Total"</formula>
    </cfRule>
  </conditionalFormatting>
  <conditionalFormatting sqref="C129:C130">
    <cfRule type="expression" dxfId="845" priority="412">
      <formula>$A127="Total"</formula>
    </cfRule>
  </conditionalFormatting>
  <conditionalFormatting sqref="C129:C130">
    <cfRule type="expression" dxfId="844" priority="411">
      <formula>$A126="Total"</formula>
    </cfRule>
  </conditionalFormatting>
  <conditionalFormatting sqref="C129:C130">
    <cfRule type="expression" dxfId="843" priority="410">
      <formula>$A125="Total"</formula>
    </cfRule>
  </conditionalFormatting>
  <conditionalFormatting sqref="C129:C130">
    <cfRule type="expression" dxfId="842" priority="409">
      <formula>$A123="Total"</formula>
    </cfRule>
  </conditionalFormatting>
  <conditionalFormatting sqref="C129:C130">
    <cfRule type="expression" dxfId="841" priority="408">
      <formula>$A85="Total"</formula>
    </cfRule>
  </conditionalFormatting>
  <conditionalFormatting sqref="C129:C130">
    <cfRule type="expression" dxfId="840" priority="407">
      <formula>$A71="Total"</formula>
    </cfRule>
  </conditionalFormatting>
  <conditionalFormatting sqref="C129:C130">
    <cfRule type="expression" dxfId="839" priority="406">
      <formula>$A67="Total"</formula>
    </cfRule>
  </conditionalFormatting>
  <conditionalFormatting sqref="C129:C130">
    <cfRule type="expression" dxfId="838" priority="404">
      <formula>$A127="Total"</formula>
    </cfRule>
  </conditionalFormatting>
  <conditionalFormatting sqref="C129:C130">
    <cfRule type="expression" dxfId="837" priority="403">
      <formula>$A126="Total"</formula>
    </cfRule>
  </conditionalFormatting>
  <conditionalFormatting sqref="C129:C130">
    <cfRule type="expression" dxfId="836" priority="400">
      <formula>$A83="Total"</formula>
    </cfRule>
  </conditionalFormatting>
  <conditionalFormatting sqref="C129:C130">
    <cfRule type="expression" dxfId="835" priority="398">
      <formula>$A119="Total"</formula>
    </cfRule>
  </conditionalFormatting>
  <conditionalFormatting sqref="C129:C130">
    <cfRule type="expression" dxfId="834" priority="397">
      <formula>$A123="Total"</formula>
    </cfRule>
  </conditionalFormatting>
  <conditionalFormatting sqref="C129:C130">
    <cfRule type="expression" dxfId="833" priority="396">
      <formula>$A121="Total"</formula>
    </cfRule>
  </conditionalFormatting>
  <conditionalFormatting sqref="C129:C130">
    <cfRule type="expression" dxfId="832" priority="395">
      <formula>$A65="Total"</formula>
    </cfRule>
  </conditionalFormatting>
  <conditionalFormatting sqref="C129:C130">
    <cfRule type="expression" dxfId="831" priority="394">
      <formula>$A120="Total"</formula>
    </cfRule>
  </conditionalFormatting>
  <conditionalFormatting sqref="C129:C130">
    <cfRule type="expression" dxfId="830" priority="393">
      <formula>$A81="Total"</formula>
    </cfRule>
  </conditionalFormatting>
  <conditionalFormatting sqref="C129:C130">
    <cfRule type="expression" dxfId="829" priority="392">
      <formula>$A88="Total"</formula>
    </cfRule>
  </conditionalFormatting>
  <conditionalFormatting sqref="C129:C130">
    <cfRule type="expression" dxfId="828" priority="390">
      <formula>$A86="Total"</formula>
    </cfRule>
  </conditionalFormatting>
  <conditionalFormatting sqref="C129:C130">
    <cfRule type="expression" dxfId="827" priority="389">
      <formula>$A80="Total"</formula>
    </cfRule>
  </conditionalFormatting>
  <conditionalFormatting sqref="C129:C130">
    <cfRule type="expression" dxfId="826" priority="388">
      <formula>$A84="Total"</formula>
    </cfRule>
  </conditionalFormatting>
  <conditionalFormatting sqref="C129:C130">
    <cfRule type="expression" dxfId="825" priority="387">
      <formula>$A85="Total"</formula>
    </cfRule>
  </conditionalFormatting>
  <conditionalFormatting sqref="C129:C130">
    <cfRule type="expression" dxfId="824" priority="386">
      <formula>$A115="Total"</formula>
    </cfRule>
  </conditionalFormatting>
  <conditionalFormatting sqref="C129:C130">
    <cfRule type="expression" dxfId="823" priority="385">
      <formula>$A113="Total"</formula>
    </cfRule>
  </conditionalFormatting>
  <conditionalFormatting sqref="C129:C130">
    <cfRule type="expression" dxfId="822" priority="384">
      <formula>$A112="Total"</formula>
    </cfRule>
  </conditionalFormatting>
  <conditionalFormatting sqref="C129:C130">
    <cfRule type="expression" dxfId="821" priority="383">
      <formula>$A90="Total"</formula>
    </cfRule>
  </conditionalFormatting>
  <conditionalFormatting sqref="C129:C130">
    <cfRule type="expression" dxfId="820" priority="382">
      <formula>$A89="Total"</formula>
    </cfRule>
  </conditionalFormatting>
  <conditionalFormatting sqref="C129:C130">
    <cfRule type="expression" dxfId="819" priority="381">
      <formula>$A87="Total"</formula>
    </cfRule>
  </conditionalFormatting>
  <conditionalFormatting sqref="C129:C130">
    <cfRule type="expression" dxfId="818" priority="380">
      <formula>$A71="Total"</formula>
    </cfRule>
  </conditionalFormatting>
  <conditionalFormatting sqref="C129:C130">
    <cfRule type="expression" dxfId="817" priority="379">
      <formula>$A82="Total"</formula>
    </cfRule>
  </conditionalFormatting>
  <conditionalFormatting sqref="C129:C130">
    <cfRule type="expression" dxfId="816" priority="378">
      <formula>$A111="Total"</formula>
    </cfRule>
  </conditionalFormatting>
  <conditionalFormatting sqref="C129:C130">
    <cfRule type="expression" dxfId="815" priority="377">
      <formula>$A91="Total"</formula>
    </cfRule>
  </conditionalFormatting>
  <conditionalFormatting sqref="C129:C130">
    <cfRule type="expression" dxfId="814" priority="376">
      <formula>$A72="Total"</formula>
    </cfRule>
  </conditionalFormatting>
  <conditionalFormatting sqref="C129:C130">
    <cfRule type="expression" dxfId="813" priority="375">
      <formula>$A114="Total"</formula>
    </cfRule>
  </conditionalFormatting>
  <conditionalFormatting sqref="C129:C130">
    <cfRule type="expression" dxfId="812" priority="374">
      <formula>$A140="Total"</formula>
    </cfRule>
  </conditionalFormatting>
  <conditionalFormatting sqref="C129:C130">
    <cfRule type="expression" dxfId="811" priority="373">
      <formula>$A74="Total"</formula>
    </cfRule>
  </conditionalFormatting>
  <conditionalFormatting sqref="C129:C130">
    <cfRule type="expression" dxfId="810" priority="372">
      <formula>$A73="Total"</formula>
    </cfRule>
  </conditionalFormatting>
  <conditionalFormatting sqref="C129:C130">
    <cfRule type="expression" dxfId="809" priority="371">
      <formula>$A75="Total"</formula>
    </cfRule>
  </conditionalFormatting>
  <conditionalFormatting sqref="C129:C130">
    <cfRule type="expression" dxfId="808" priority="370">
      <formula>$A79="Total"</formula>
    </cfRule>
  </conditionalFormatting>
  <conditionalFormatting sqref="C129:C130">
    <cfRule type="expression" dxfId="807" priority="369">
      <formula>$A77="Total"</formula>
    </cfRule>
  </conditionalFormatting>
  <conditionalFormatting sqref="C129:C130">
    <cfRule type="expression" dxfId="806" priority="368">
      <formula>$A64="Total"</formula>
    </cfRule>
  </conditionalFormatting>
  <conditionalFormatting sqref="C129:C130">
    <cfRule type="expression" dxfId="805" priority="367">
      <formula>$A133="Total"</formula>
    </cfRule>
  </conditionalFormatting>
  <conditionalFormatting sqref="C129:C130">
    <cfRule type="expression" dxfId="804" priority="366">
      <formula>$A116="Total"</formula>
    </cfRule>
  </conditionalFormatting>
  <conditionalFormatting sqref="C129:C130">
    <cfRule type="expression" dxfId="803" priority="365">
      <formula>$A68="Total"</formula>
    </cfRule>
  </conditionalFormatting>
  <conditionalFormatting sqref="C129:C130">
    <cfRule type="expression" dxfId="802" priority="364">
      <formula>$A69="Total"</formula>
    </cfRule>
  </conditionalFormatting>
  <conditionalFormatting sqref="C129:C130">
    <cfRule type="expression" dxfId="801" priority="363">
      <formula>$A34="Total"</formula>
    </cfRule>
  </conditionalFormatting>
  <conditionalFormatting sqref="C129:C130">
    <cfRule type="expression" dxfId="800" priority="362">
      <formula>$A35="Total"</formula>
    </cfRule>
  </conditionalFormatting>
  <conditionalFormatting sqref="C129:C130">
    <cfRule type="expression" dxfId="799" priority="361">
      <formula>$A146="Total"</formula>
    </cfRule>
  </conditionalFormatting>
  <conditionalFormatting sqref="C129:C130">
    <cfRule type="expression" dxfId="798" priority="360">
      <formula>$A151="Total"</formula>
    </cfRule>
  </conditionalFormatting>
  <conditionalFormatting sqref="C129:C130">
    <cfRule type="expression" dxfId="797" priority="359">
      <formula>$A30="Total"</formula>
    </cfRule>
  </conditionalFormatting>
  <conditionalFormatting sqref="C129:C130">
    <cfRule type="expression" dxfId="796" priority="357">
      <formula>$A31="Total"</formula>
    </cfRule>
  </conditionalFormatting>
  <conditionalFormatting sqref="C129:C130">
    <cfRule type="expression" dxfId="795" priority="356">
      <formula>$A32="Total"</formula>
    </cfRule>
  </conditionalFormatting>
  <conditionalFormatting sqref="C129:C130">
    <cfRule type="expression" dxfId="794" priority="355">
      <formula>$A78="Total"</formula>
    </cfRule>
  </conditionalFormatting>
  <conditionalFormatting sqref="C129:C130">
    <cfRule type="expression" dxfId="793" priority="354">
      <formula>$A134="Total"</formula>
    </cfRule>
  </conditionalFormatting>
  <conditionalFormatting sqref="C129:C130">
    <cfRule type="expression" dxfId="792" priority="353">
      <formula>$A33="Total"</formula>
    </cfRule>
  </conditionalFormatting>
  <conditionalFormatting sqref="C129:C130">
    <cfRule type="expression" dxfId="791" priority="352">
      <formula>$A29="Total"</formula>
    </cfRule>
  </conditionalFormatting>
  <conditionalFormatting sqref="C129:C130">
    <cfRule type="expression" dxfId="790" priority="351">
      <formula>$A97="Total"</formula>
    </cfRule>
  </conditionalFormatting>
  <conditionalFormatting sqref="C129:C130">
    <cfRule type="expression" dxfId="789" priority="349">
      <formula>$A119="Total"</formula>
    </cfRule>
  </conditionalFormatting>
  <conditionalFormatting sqref="C129:C130">
    <cfRule type="expression" dxfId="788" priority="348">
      <formula>$A123="Total"</formula>
    </cfRule>
  </conditionalFormatting>
  <conditionalFormatting sqref="C129:C130">
    <cfRule type="expression" dxfId="787" priority="347">
      <formula>$A120="Total"</formula>
    </cfRule>
  </conditionalFormatting>
  <conditionalFormatting sqref="C129:C130">
    <cfRule type="expression" dxfId="786" priority="346">
      <formula>$A98="Total"</formula>
    </cfRule>
  </conditionalFormatting>
  <conditionalFormatting sqref="C129:C130">
    <cfRule type="expression" dxfId="785" priority="345">
      <formula>$A109="Total"</formula>
    </cfRule>
  </conditionalFormatting>
  <conditionalFormatting sqref="C129:C130">
    <cfRule type="expression" dxfId="784" priority="344">
      <formula>$A104="Total"</formula>
    </cfRule>
  </conditionalFormatting>
  <conditionalFormatting sqref="C129:C130">
    <cfRule type="expression" dxfId="783" priority="343">
      <formula>$A99="Total"</formula>
    </cfRule>
  </conditionalFormatting>
  <conditionalFormatting sqref="C129:C130">
    <cfRule type="expression" dxfId="782" priority="342">
      <formula>$A106="Total"</formula>
    </cfRule>
  </conditionalFormatting>
  <conditionalFormatting sqref="C129:C130">
    <cfRule type="expression" dxfId="781" priority="341">
      <formula>$A105="Total"</formula>
    </cfRule>
  </conditionalFormatting>
  <conditionalFormatting sqref="C129:C130">
    <cfRule type="expression" dxfId="780" priority="340">
      <formula>$A96="Total"</formula>
    </cfRule>
  </conditionalFormatting>
  <conditionalFormatting sqref="C129:C130">
    <cfRule type="expression" dxfId="779" priority="339">
      <formula>$A102="Total"</formula>
    </cfRule>
  </conditionalFormatting>
  <conditionalFormatting sqref="C129:C130">
    <cfRule type="expression" dxfId="778" priority="338">
      <formula>$A103="Total"</formula>
    </cfRule>
  </conditionalFormatting>
  <conditionalFormatting sqref="C129:C130">
    <cfRule type="expression" dxfId="777" priority="337">
      <formula>$A100="Total"</formula>
    </cfRule>
  </conditionalFormatting>
  <conditionalFormatting sqref="C129:C130">
    <cfRule type="expression" dxfId="776" priority="336">
      <formula>$A184="Total"</formula>
    </cfRule>
  </conditionalFormatting>
  <conditionalFormatting sqref="C129:C130">
    <cfRule type="expression" dxfId="775" priority="335">
      <formula>$A107="Total"</formula>
    </cfRule>
  </conditionalFormatting>
  <conditionalFormatting sqref="C129:C130">
    <cfRule type="expression" dxfId="774" priority="334">
      <formula>$A95="Total"</formula>
    </cfRule>
  </conditionalFormatting>
  <conditionalFormatting sqref="C129:C130">
    <cfRule type="expression" dxfId="773" priority="332">
      <formula>$A127="Total"</formula>
    </cfRule>
  </conditionalFormatting>
  <conditionalFormatting sqref="C129:C130">
    <cfRule type="expression" dxfId="772" priority="331">
      <formula>$A126="Total"</formula>
    </cfRule>
  </conditionalFormatting>
  <conditionalFormatting sqref="C129:C130">
    <cfRule type="expression" dxfId="771" priority="330">
      <formula>$A102="Total"</formula>
    </cfRule>
  </conditionalFormatting>
  <conditionalFormatting sqref="C129:C130">
    <cfRule type="expression" dxfId="770" priority="329">
      <formula>$A105="Total"</formula>
    </cfRule>
  </conditionalFormatting>
  <conditionalFormatting sqref="C129:C130">
    <cfRule type="expression" dxfId="769" priority="328">
      <formula>$A108="Total"</formula>
    </cfRule>
  </conditionalFormatting>
  <conditionalFormatting sqref="C129:C130">
    <cfRule type="expression" dxfId="768" priority="327">
      <formula>$A44="Total"</formula>
    </cfRule>
  </conditionalFormatting>
  <conditionalFormatting sqref="C129:C130">
    <cfRule type="expression" dxfId="767" priority="326">
      <formula>$A47="Total"</formula>
    </cfRule>
  </conditionalFormatting>
  <conditionalFormatting sqref="C129:C130">
    <cfRule type="expression" dxfId="766" priority="325">
      <formula>$A45="Total"</formula>
    </cfRule>
  </conditionalFormatting>
  <conditionalFormatting sqref="C129:C130">
    <cfRule type="expression" dxfId="765" priority="323">
      <formula>$A46="Total"</formula>
    </cfRule>
  </conditionalFormatting>
  <conditionalFormatting sqref="C129:C130">
    <cfRule type="expression" dxfId="764" priority="322">
      <formula>$A102="Total"</formula>
    </cfRule>
  </conditionalFormatting>
  <conditionalFormatting sqref="C129:C130">
    <cfRule type="expression" dxfId="763" priority="321">
      <formula>$A185="Total"</formula>
    </cfRule>
  </conditionalFormatting>
  <conditionalFormatting sqref="C129:C130">
    <cfRule type="expression" dxfId="762" priority="320">
      <formula>$A42="Total"</formula>
    </cfRule>
  </conditionalFormatting>
  <conditionalFormatting sqref="C129:C130">
    <cfRule type="expression" dxfId="761" priority="318">
      <formula>$A127="Total"</formula>
    </cfRule>
  </conditionalFormatting>
  <conditionalFormatting sqref="C129:C130">
    <cfRule type="expression" dxfId="760" priority="317">
      <formula>$A126="Total"</formula>
    </cfRule>
  </conditionalFormatting>
  <conditionalFormatting sqref="C129:C130">
    <cfRule type="expression" dxfId="759" priority="316">
      <formula>$A125="Total"</formula>
    </cfRule>
  </conditionalFormatting>
  <conditionalFormatting sqref="C129:C130">
    <cfRule type="expression" dxfId="758" priority="315">
      <formula>$A123="Total"</formula>
    </cfRule>
  </conditionalFormatting>
  <conditionalFormatting sqref="C129:C130">
    <cfRule type="expression" dxfId="757" priority="314">
      <formula>$A85="Total"</formula>
    </cfRule>
  </conditionalFormatting>
  <conditionalFormatting sqref="C129:C130">
    <cfRule type="expression" dxfId="756" priority="313">
      <formula>$A71="Total"</formula>
    </cfRule>
  </conditionalFormatting>
  <conditionalFormatting sqref="C129:C130">
    <cfRule type="expression" dxfId="755" priority="312">
      <formula>$A67="Total"</formula>
    </cfRule>
  </conditionalFormatting>
  <conditionalFormatting sqref="C129:C130">
    <cfRule type="expression" dxfId="754" priority="311" stopIfTrue="1">
      <formula>$C145="Total"</formula>
    </cfRule>
  </conditionalFormatting>
  <conditionalFormatting sqref="C129:C130">
    <cfRule type="expression" dxfId="753" priority="310" stopIfTrue="1">
      <formula>$C152="Total"</formula>
    </cfRule>
  </conditionalFormatting>
  <conditionalFormatting sqref="B135:B137">
    <cfRule type="expression" dxfId="752" priority="309">
      <formula>#REF!="Total"</formula>
    </cfRule>
  </conditionalFormatting>
  <conditionalFormatting sqref="B135:B137">
    <cfRule type="expression" dxfId="751" priority="308">
      <formula>#REF!="Total"</formula>
    </cfRule>
  </conditionalFormatting>
  <conditionalFormatting sqref="B135:B137">
    <cfRule type="expression" dxfId="750" priority="307">
      <formula>#REF!="Total"</formula>
    </cfRule>
  </conditionalFormatting>
  <conditionalFormatting sqref="B135:B137">
    <cfRule type="expression" dxfId="749" priority="306">
      <formula>#REF!="Total"</formula>
    </cfRule>
  </conditionalFormatting>
  <conditionalFormatting sqref="B135:B137">
    <cfRule type="expression" dxfId="748" priority="305">
      <formula>#REF!="Total"</formula>
    </cfRule>
  </conditionalFormatting>
  <conditionalFormatting sqref="B135:B137">
    <cfRule type="expression" dxfId="747" priority="304">
      <formula>#REF!="Total"</formula>
    </cfRule>
  </conditionalFormatting>
  <conditionalFormatting sqref="B135:B137">
    <cfRule type="expression" dxfId="746" priority="303">
      <formula>#REF!="Total"</formula>
    </cfRule>
  </conditionalFormatting>
  <conditionalFormatting sqref="B135:B137">
    <cfRule type="expression" dxfId="745" priority="302">
      <formula>#REF!="Total"</formula>
    </cfRule>
  </conditionalFormatting>
  <conditionalFormatting sqref="B135:B137">
    <cfRule type="expression" dxfId="744" priority="301">
      <formula>#REF!="Total"</formula>
    </cfRule>
  </conditionalFormatting>
  <conditionalFormatting sqref="B135:B137">
    <cfRule type="expression" dxfId="743" priority="300">
      <formula>#REF!="Total"</formula>
    </cfRule>
  </conditionalFormatting>
  <conditionalFormatting sqref="B135:B137">
    <cfRule type="expression" dxfId="742" priority="299">
      <formula>#REF!="Total"</formula>
    </cfRule>
  </conditionalFormatting>
  <conditionalFormatting sqref="B135:B137">
    <cfRule type="expression" dxfId="741" priority="298">
      <formula>#REF!="Total"</formula>
    </cfRule>
  </conditionalFormatting>
  <conditionalFormatting sqref="B135:B137">
    <cfRule type="expression" dxfId="740" priority="297">
      <formula>#REF!="Total"</formula>
    </cfRule>
  </conditionalFormatting>
  <conditionalFormatting sqref="B135:B137">
    <cfRule type="expression" dxfId="739" priority="296">
      <formula>#REF!="Total"</formula>
    </cfRule>
  </conditionalFormatting>
  <conditionalFormatting sqref="B135:B137">
    <cfRule type="expression" dxfId="738" priority="295">
      <formula>#REF!="Total"</formula>
    </cfRule>
  </conditionalFormatting>
  <conditionalFormatting sqref="B135:B137">
    <cfRule type="expression" dxfId="737" priority="294">
      <formula>#REF!="Total"</formula>
    </cfRule>
  </conditionalFormatting>
  <conditionalFormatting sqref="B135:B137">
    <cfRule type="expression" dxfId="736" priority="293">
      <formula>#REF!="Total"</formula>
    </cfRule>
  </conditionalFormatting>
  <conditionalFormatting sqref="B135:B137">
    <cfRule type="expression" dxfId="735" priority="292">
      <formula>#REF!="Total"</formula>
    </cfRule>
  </conditionalFormatting>
  <conditionalFormatting sqref="B135:B137">
    <cfRule type="expression" dxfId="734" priority="291">
      <formula>#REF!="Total"</formula>
    </cfRule>
  </conditionalFormatting>
  <conditionalFormatting sqref="B135:B137">
    <cfRule type="expression" dxfId="733" priority="290">
      <formula>#REF!="Total"</formula>
    </cfRule>
  </conditionalFormatting>
  <conditionalFormatting sqref="B135:B137">
    <cfRule type="expression" dxfId="732" priority="289">
      <formula>#REF!="Total"</formula>
    </cfRule>
  </conditionalFormatting>
  <conditionalFormatting sqref="B135:B137">
    <cfRule type="expression" dxfId="731" priority="288">
      <formula>#REF!="Total"</formula>
    </cfRule>
  </conditionalFormatting>
  <conditionalFormatting sqref="B135:B137">
    <cfRule type="expression" dxfId="730" priority="287">
      <formula>#REF!="Total"</formula>
    </cfRule>
  </conditionalFormatting>
  <conditionalFormatting sqref="B135:B137">
    <cfRule type="expression" dxfId="729" priority="286">
      <formula>#REF!="Total"</formula>
    </cfRule>
  </conditionalFormatting>
  <conditionalFormatting sqref="B135:B137">
    <cfRule type="expression" dxfId="728" priority="285">
      <formula>#REF!="Total"</formula>
    </cfRule>
  </conditionalFormatting>
  <conditionalFormatting sqref="B135:B137">
    <cfRule type="expression" dxfId="727" priority="284">
      <formula>#REF!="Total"</formula>
    </cfRule>
  </conditionalFormatting>
  <conditionalFormatting sqref="B135:B137">
    <cfRule type="expression" dxfId="726" priority="283">
      <formula>#REF!="Total"</formula>
    </cfRule>
  </conditionalFormatting>
  <conditionalFormatting sqref="B135:B137">
    <cfRule type="expression" dxfId="725" priority="282">
      <formula>#REF!="Total"</formula>
    </cfRule>
  </conditionalFormatting>
  <conditionalFormatting sqref="B135:B137">
    <cfRule type="expression" dxfId="724" priority="281">
      <formula>#REF!="Total"</formula>
    </cfRule>
  </conditionalFormatting>
  <conditionalFormatting sqref="B135:B137">
    <cfRule type="expression" dxfId="723" priority="280">
      <formula>#REF!="Total"</formula>
    </cfRule>
  </conditionalFormatting>
  <conditionalFormatting sqref="B135:B137">
    <cfRule type="expression" dxfId="722" priority="279">
      <formula>#REF!="Total"</formula>
    </cfRule>
  </conditionalFormatting>
  <conditionalFormatting sqref="B135:B137">
    <cfRule type="expression" dxfId="721" priority="278">
      <formula>#REF!="Total"</formula>
    </cfRule>
  </conditionalFormatting>
  <conditionalFormatting sqref="B135:B137">
    <cfRule type="expression" dxfId="720" priority="277">
      <formula>#REF!="Total"</formula>
    </cfRule>
  </conditionalFormatting>
  <conditionalFormatting sqref="B135:B137">
    <cfRule type="expression" dxfId="719" priority="276">
      <formula>#REF!="Total"</formula>
    </cfRule>
  </conditionalFormatting>
  <conditionalFormatting sqref="B135:B137">
    <cfRule type="expression" dxfId="718" priority="275">
      <formula>#REF!="Total"</formula>
    </cfRule>
  </conditionalFormatting>
  <conditionalFormatting sqref="B135:B137">
    <cfRule type="expression" dxfId="717" priority="274">
      <formula>#REF!="Total"</formula>
    </cfRule>
  </conditionalFormatting>
  <conditionalFormatting sqref="B135:B137">
    <cfRule type="expression" dxfId="716" priority="273">
      <formula>#REF!="Total"</formula>
    </cfRule>
  </conditionalFormatting>
  <conditionalFormatting sqref="B135:B137">
    <cfRule type="expression" dxfId="715" priority="272">
      <formula>#REF!="Total"</formula>
    </cfRule>
  </conditionalFormatting>
  <conditionalFormatting sqref="B135:B137">
    <cfRule type="expression" dxfId="714" priority="271">
      <formula>#REF!="Total"</formula>
    </cfRule>
  </conditionalFormatting>
  <conditionalFormatting sqref="B135:B137">
    <cfRule type="expression" dxfId="713" priority="270">
      <formula>#REF!="Total"</formula>
    </cfRule>
  </conditionalFormatting>
  <conditionalFormatting sqref="B135:B137">
    <cfRule type="expression" dxfId="712" priority="269">
      <formula>#REF!="Total"</formula>
    </cfRule>
  </conditionalFormatting>
  <conditionalFormatting sqref="B135:B137">
    <cfRule type="expression" dxfId="711" priority="268">
      <formula>#REF!="Total"</formula>
    </cfRule>
  </conditionalFormatting>
  <conditionalFormatting sqref="B135:B137">
    <cfRule type="expression" dxfId="710" priority="267">
      <formula>#REF!="Total"</formula>
    </cfRule>
  </conditionalFormatting>
  <conditionalFormatting sqref="B135:B137">
    <cfRule type="expression" dxfId="709" priority="266">
      <formula>#REF!="Total"</formula>
    </cfRule>
  </conditionalFormatting>
  <conditionalFormatting sqref="B135:B137">
    <cfRule type="expression" dxfId="708" priority="265">
      <formula>#REF!="Total"</formula>
    </cfRule>
  </conditionalFormatting>
  <conditionalFormatting sqref="B135:B137">
    <cfRule type="expression" dxfId="707" priority="264">
      <formula>#REF!="Total"</formula>
    </cfRule>
  </conditionalFormatting>
  <conditionalFormatting sqref="B135:B137">
    <cfRule type="expression" dxfId="706" priority="263">
      <formula>#REF!="Total"</formula>
    </cfRule>
  </conditionalFormatting>
  <conditionalFormatting sqref="B135:B137">
    <cfRule type="expression" dxfId="705" priority="262">
      <formula>#REF!="Total"</formula>
    </cfRule>
  </conditionalFormatting>
  <conditionalFormatting sqref="B135:B137">
    <cfRule type="expression" dxfId="704" priority="261">
      <formula>#REF!="Total"</formula>
    </cfRule>
  </conditionalFormatting>
  <conditionalFormatting sqref="B135:B137">
    <cfRule type="expression" dxfId="703" priority="260">
      <formula>#REF!="Total"</formula>
    </cfRule>
  </conditionalFormatting>
  <conditionalFormatting sqref="B135:B137">
    <cfRule type="expression" dxfId="702" priority="259">
      <formula>#REF!="Total"</formula>
    </cfRule>
  </conditionalFormatting>
  <conditionalFormatting sqref="B135:B137">
    <cfRule type="expression" dxfId="701" priority="258">
      <formula>#REF!="Total"</formula>
    </cfRule>
  </conditionalFormatting>
  <conditionalFormatting sqref="B135:B137">
    <cfRule type="expression" dxfId="700" priority="257">
      <formula>#REF!="Total"</formula>
    </cfRule>
  </conditionalFormatting>
  <conditionalFormatting sqref="B135:B137">
    <cfRule type="expression" dxfId="699" priority="256">
      <formula>#REF!="Total"</formula>
    </cfRule>
  </conditionalFormatting>
  <conditionalFormatting sqref="B135:B137">
    <cfRule type="expression" dxfId="698" priority="255">
      <formula>#REF!="Total"</formula>
    </cfRule>
  </conditionalFormatting>
  <conditionalFormatting sqref="B135:B137">
    <cfRule type="expression" dxfId="697" priority="254">
      <formula>#REF!="Total"</formula>
    </cfRule>
  </conditionalFormatting>
  <conditionalFormatting sqref="B135:B137">
    <cfRule type="expression" dxfId="696" priority="253">
      <formula>#REF!="Total"</formula>
    </cfRule>
  </conditionalFormatting>
  <conditionalFormatting sqref="B135:B137">
    <cfRule type="expression" dxfId="695" priority="252">
      <formula>#REF!="Total"</formula>
    </cfRule>
  </conditionalFormatting>
  <conditionalFormatting sqref="B135:B137">
    <cfRule type="expression" dxfId="694" priority="251">
      <formula>#REF!="Total"</formula>
    </cfRule>
  </conditionalFormatting>
  <conditionalFormatting sqref="B135:B137">
    <cfRule type="expression" dxfId="693" priority="250">
      <formula>#REF!="Total"</formula>
    </cfRule>
  </conditionalFormatting>
  <conditionalFormatting sqref="B135:B137">
    <cfRule type="expression" dxfId="692" priority="249">
      <formula>#REF!="Total"</formula>
    </cfRule>
  </conditionalFormatting>
  <conditionalFormatting sqref="B135:B137">
    <cfRule type="expression" dxfId="691" priority="248">
      <formula>#REF!="Total"</formula>
    </cfRule>
  </conditionalFormatting>
  <conditionalFormatting sqref="B135:B137">
    <cfRule type="expression" dxfId="690" priority="247">
      <formula>#REF!="Total"</formula>
    </cfRule>
  </conditionalFormatting>
  <conditionalFormatting sqref="B135:B137">
    <cfRule type="expression" dxfId="689" priority="246">
      <formula>#REF!="Total"</formula>
    </cfRule>
  </conditionalFormatting>
  <conditionalFormatting sqref="B135:B137">
    <cfRule type="expression" dxfId="688" priority="245">
      <formula>#REF!="Total"</formula>
    </cfRule>
  </conditionalFormatting>
  <conditionalFormatting sqref="B135:B137">
    <cfRule type="expression" dxfId="687" priority="244">
      <formula>#REF!="Total"</formula>
    </cfRule>
  </conditionalFormatting>
  <conditionalFormatting sqref="B135:B137">
    <cfRule type="expression" dxfId="686" priority="243">
      <formula>#REF!="Total"</formula>
    </cfRule>
  </conditionalFormatting>
  <conditionalFormatting sqref="B135:B137">
    <cfRule type="expression" dxfId="685" priority="242">
      <formula>#REF!="Total"</formula>
    </cfRule>
  </conditionalFormatting>
  <conditionalFormatting sqref="B135:B137">
    <cfRule type="expression" dxfId="684" priority="241">
      <formula>#REF!="Total"</formula>
    </cfRule>
  </conditionalFormatting>
  <conditionalFormatting sqref="B135:B137">
    <cfRule type="expression" dxfId="683" priority="240">
      <formula>#REF!="Total"</formula>
    </cfRule>
  </conditionalFormatting>
  <conditionalFormatting sqref="B135:B137">
    <cfRule type="expression" dxfId="682" priority="239">
      <formula>#REF!="Total"</formula>
    </cfRule>
  </conditionalFormatting>
  <conditionalFormatting sqref="B135:B137">
    <cfRule type="expression" dxfId="681" priority="238">
      <formula>#REF!="Total"</formula>
    </cfRule>
  </conditionalFormatting>
  <conditionalFormatting sqref="B135:B137">
    <cfRule type="expression" dxfId="680" priority="237">
      <formula>#REF!="Total"</formula>
    </cfRule>
  </conditionalFormatting>
  <conditionalFormatting sqref="B135:B137">
    <cfRule type="expression" dxfId="679" priority="236">
      <formula>#REF!="Total"</formula>
    </cfRule>
  </conditionalFormatting>
  <conditionalFormatting sqref="B135:B137">
    <cfRule type="expression" dxfId="678" priority="235">
      <formula>#REF!="Total"</formula>
    </cfRule>
  </conditionalFormatting>
  <conditionalFormatting sqref="B135:B137">
    <cfRule type="expression" dxfId="677" priority="234">
      <formula>#REF!="Total"</formula>
    </cfRule>
  </conditionalFormatting>
  <conditionalFormatting sqref="B135:B137">
    <cfRule type="expression" dxfId="676" priority="233">
      <formula>#REF!="Total"</formula>
    </cfRule>
  </conditionalFormatting>
  <conditionalFormatting sqref="B135:B137">
    <cfRule type="expression" dxfId="675" priority="232">
      <formula>#REF!="Total"</formula>
    </cfRule>
  </conditionalFormatting>
  <conditionalFormatting sqref="B135:B137">
    <cfRule type="expression" dxfId="674" priority="231">
      <formula>#REF!="Total"</formula>
    </cfRule>
  </conditionalFormatting>
  <conditionalFormatting sqref="B135:B137">
    <cfRule type="expression" dxfId="673" priority="230">
      <formula>#REF!="Total"</formula>
    </cfRule>
  </conditionalFormatting>
  <conditionalFormatting sqref="B135:B137">
    <cfRule type="expression" dxfId="672" priority="229">
      <formula>#REF!="Total"</formula>
    </cfRule>
  </conditionalFormatting>
  <conditionalFormatting sqref="B135:B137">
    <cfRule type="expression" dxfId="671" priority="228">
      <formula>#REF!="Total"</formula>
    </cfRule>
  </conditionalFormatting>
  <conditionalFormatting sqref="B135:B137">
    <cfRule type="expression" dxfId="670" priority="227">
      <formula>#REF!="Total"</formula>
    </cfRule>
  </conditionalFormatting>
  <conditionalFormatting sqref="B135:B137">
    <cfRule type="expression" dxfId="669" priority="226">
      <formula>#REF!="Total"</formula>
    </cfRule>
  </conditionalFormatting>
  <conditionalFormatting sqref="B135:B137">
    <cfRule type="expression" dxfId="668" priority="225">
      <formula>#REF!="Total"</formula>
    </cfRule>
  </conditionalFormatting>
  <conditionalFormatting sqref="B135:B137">
    <cfRule type="expression" dxfId="667" priority="224">
      <formula>#REF!="Total"</formula>
    </cfRule>
  </conditionalFormatting>
  <conditionalFormatting sqref="B135:B137">
    <cfRule type="expression" dxfId="666" priority="223">
      <formula>#REF!="Total"</formula>
    </cfRule>
  </conditionalFormatting>
  <conditionalFormatting sqref="B135:B137">
    <cfRule type="expression" dxfId="665" priority="222">
      <formula>#REF!="Total"</formula>
    </cfRule>
  </conditionalFormatting>
  <conditionalFormatting sqref="B135:B137">
    <cfRule type="expression" dxfId="664" priority="221">
      <formula>#REF!="Total"</formula>
    </cfRule>
  </conditionalFormatting>
  <conditionalFormatting sqref="B135:B137">
    <cfRule type="expression" dxfId="663" priority="220">
      <formula>#REF!="Total"</formula>
    </cfRule>
  </conditionalFormatting>
  <conditionalFormatting sqref="B135:B137">
    <cfRule type="expression" dxfId="662" priority="219">
      <formula>#REF!="Total"</formula>
    </cfRule>
  </conditionalFormatting>
  <conditionalFormatting sqref="B135:B137">
    <cfRule type="expression" dxfId="661" priority="218">
      <formula>#REF!="Total"</formula>
    </cfRule>
  </conditionalFormatting>
  <conditionalFormatting sqref="B135:B137">
    <cfRule type="expression" dxfId="660" priority="217">
      <formula>#REF!="Total"</formula>
    </cfRule>
  </conditionalFormatting>
  <conditionalFormatting sqref="B135:B137">
    <cfRule type="expression" dxfId="659" priority="216">
      <formula>#REF!="Total"</formula>
    </cfRule>
  </conditionalFormatting>
  <conditionalFormatting sqref="B135:B137">
    <cfRule type="expression" dxfId="658" priority="215">
      <formula>#REF!="Total"</formula>
    </cfRule>
  </conditionalFormatting>
  <conditionalFormatting sqref="B135:B137">
    <cfRule type="expression" dxfId="657" priority="214">
      <formula>#REF!="Total"</formula>
    </cfRule>
  </conditionalFormatting>
  <conditionalFormatting sqref="B135:B137">
    <cfRule type="expression" dxfId="656" priority="213">
      <formula>#REF!="Total"</formula>
    </cfRule>
  </conditionalFormatting>
  <conditionalFormatting sqref="B135:B137">
    <cfRule type="expression" dxfId="655" priority="212">
      <formula>#REF!="Total"</formula>
    </cfRule>
  </conditionalFormatting>
  <conditionalFormatting sqref="B135:B137">
    <cfRule type="expression" dxfId="654" priority="211">
      <formula>#REF!="Total"</formula>
    </cfRule>
  </conditionalFormatting>
  <conditionalFormatting sqref="B135:B137">
    <cfRule type="expression" dxfId="653" priority="210">
      <formula>#REF!="Total"</formula>
    </cfRule>
  </conditionalFormatting>
  <conditionalFormatting sqref="B135:B137">
    <cfRule type="expression" dxfId="652" priority="209">
      <formula>#REF!="Total"</formula>
    </cfRule>
  </conditionalFormatting>
  <conditionalFormatting sqref="B135:B137">
    <cfRule type="expression" dxfId="651" priority="208">
      <formula>#REF!="Total"</formula>
    </cfRule>
  </conditionalFormatting>
  <conditionalFormatting sqref="B135:B137">
    <cfRule type="expression" dxfId="650" priority="207">
      <formula>#REF!="Total"</formula>
    </cfRule>
  </conditionalFormatting>
  <conditionalFormatting sqref="B141:B143">
    <cfRule type="expression" dxfId="649" priority="103">
      <formula>#REF!="Total"</formula>
    </cfRule>
  </conditionalFormatting>
  <conditionalFormatting sqref="B141:B143">
    <cfRule type="expression" dxfId="648" priority="102">
      <formula>#REF!="Total"</formula>
    </cfRule>
  </conditionalFormatting>
  <conditionalFormatting sqref="B141:B143">
    <cfRule type="expression" dxfId="647" priority="101">
      <formula>#REF!="Total"</formula>
    </cfRule>
  </conditionalFormatting>
  <conditionalFormatting sqref="B141:B143">
    <cfRule type="expression" dxfId="646" priority="100">
      <formula>#REF!="Total"</formula>
    </cfRule>
  </conditionalFormatting>
  <conditionalFormatting sqref="B141:B143">
    <cfRule type="expression" dxfId="645" priority="99">
      <formula>#REF!="Total"</formula>
    </cfRule>
  </conditionalFormatting>
  <conditionalFormatting sqref="B141:B143">
    <cfRule type="expression" dxfId="644" priority="98">
      <formula>#REF!="Total"</formula>
    </cfRule>
  </conditionalFormatting>
  <conditionalFormatting sqref="B141:B143">
    <cfRule type="expression" dxfId="643" priority="97">
      <formula>#REF!="Total"</formula>
    </cfRule>
  </conditionalFormatting>
  <conditionalFormatting sqref="B141:B143">
    <cfRule type="expression" dxfId="642" priority="96">
      <formula>#REF!="Total"</formula>
    </cfRule>
  </conditionalFormatting>
  <conditionalFormatting sqref="B141:B143">
    <cfRule type="expression" dxfId="641" priority="95">
      <formula>#REF!="Total"</formula>
    </cfRule>
  </conditionalFormatting>
  <conditionalFormatting sqref="B141:B143">
    <cfRule type="expression" dxfId="640" priority="94">
      <formula>#REF!="Total"</formula>
    </cfRule>
  </conditionalFormatting>
  <conditionalFormatting sqref="B141:B143">
    <cfRule type="expression" dxfId="639" priority="93">
      <formula>#REF!="Total"</formula>
    </cfRule>
  </conditionalFormatting>
  <conditionalFormatting sqref="B141:B143">
    <cfRule type="expression" dxfId="638" priority="92">
      <formula>#REF!="Total"</formula>
    </cfRule>
  </conditionalFormatting>
  <conditionalFormatting sqref="B141:B143">
    <cfRule type="expression" dxfId="637" priority="91">
      <formula>#REF!="Total"</formula>
    </cfRule>
  </conditionalFormatting>
  <conditionalFormatting sqref="B141:B143">
    <cfRule type="expression" dxfId="636" priority="90">
      <formula>#REF!="Total"</formula>
    </cfRule>
  </conditionalFormatting>
  <conditionalFormatting sqref="B141:B143">
    <cfRule type="expression" dxfId="635" priority="89">
      <formula>#REF!="Total"</formula>
    </cfRule>
  </conditionalFormatting>
  <conditionalFormatting sqref="B141:B143">
    <cfRule type="expression" dxfId="634" priority="88">
      <formula>#REF!="Total"</formula>
    </cfRule>
  </conditionalFormatting>
  <conditionalFormatting sqref="B141:B143">
    <cfRule type="expression" dxfId="633" priority="87">
      <formula>#REF!="Total"</formula>
    </cfRule>
  </conditionalFormatting>
  <conditionalFormatting sqref="B141:B143">
    <cfRule type="expression" dxfId="632" priority="86">
      <formula>#REF!="Total"</formula>
    </cfRule>
  </conditionalFormatting>
  <conditionalFormatting sqref="B141:B143">
    <cfRule type="expression" dxfId="631" priority="85">
      <formula>#REF!="Total"</formula>
    </cfRule>
  </conditionalFormatting>
  <conditionalFormatting sqref="B141:B143">
    <cfRule type="expression" dxfId="630" priority="84">
      <formula>#REF!="Total"</formula>
    </cfRule>
  </conditionalFormatting>
  <conditionalFormatting sqref="B141:B143">
    <cfRule type="expression" dxfId="629" priority="83">
      <formula>#REF!="Total"</formula>
    </cfRule>
  </conditionalFormatting>
  <conditionalFormatting sqref="B141:B143">
    <cfRule type="expression" dxfId="628" priority="82">
      <formula>#REF!="Total"</formula>
    </cfRule>
  </conditionalFormatting>
  <conditionalFormatting sqref="B141:B143">
    <cfRule type="expression" dxfId="627" priority="81">
      <formula>#REF!="Total"</formula>
    </cfRule>
  </conditionalFormatting>
  <conditionalFormatting sqref="B141:B143">
    <cfRule type="expression" dxfId="626" priority="80">
      <formula>#REF!="Total"</formula>
    </cfRule>
  </conditionalFormatting>
  <conditionalFormatting sqref="B141:B143">
    <cfRule type="expression" dxfId="625" priority="79">
      <formula>#REF!="Total"</formula>
    </cfRule>
  </conditionalFormatting>
  <conditionalFormatting sqref="B141:B143">
    <cfRule type="expression" dxfId="624" priority="78">
      <formula>#REF!="Total"</formula>
    </cfRule>
  </conditionalFormatting>
  <conditionalFormatting sqref="B141:B143">
    <cfRule type="expression" dxfId="623" priority="77">
      <formula>#REF!="Total"</formula>
    </cfRule>
  </conditionalFormatting>
  <conditionalFormatting sqref="B141:B143">
    <cfRule type="expression" dxfId="622" priority="76">
      <formula>#REF!="Total"</formula>
    </cfRule>
  </conditionalFormatting>
  <conditionalFormatting sqref="B141:B143">
    <cfRule type="expression" dxfId="621" priority="75">
      <formula>#REF!="Total"</formula>
    </cfRule>
  </conditionalFormatting>
  <conditionalFormatting sqref="B141:B143">
    <cfRule type="expression" dxfId="620" priority="74">
      <formula>#REF!="Total"</formula>
    </cfRule>
  </conditionalFormatting>
  <conditionalFormatting sqref="B141:B143">
    <cfRule type="expression" dxfId="619" priority="73">
      <formula>#REF!="Total"</formula>
    </cfRule>
  </conditionalFormatting>
  <conditionalFormatting sqref="B141:B143">
    <cfRule type="expression" dxfId="618" priority="72">
      <formula>#REF!="Total"</formula>
    </cfRule>
  </conditionalFormatting>
  <conditionalFormatting sqref="B141:B143">
    <cfRule type="expression" dxfId="617" priority="71">
      <formula>#REF!="Total"</formula>
    </cfRule>
  </conditionalFormatting>
  <conditionalFormatting sqref="B141:B143">
    <cfRule type="expression" dxfId="616" priority="70">
      <formula>#REF!="Total"</formula>
    </cfRule>
  </conditionalFormatting>
  <conditionalFormatting sqref="B141:B143">
    <cfRule type="expression" dxfId="615" priority="69">
      <formula>#REF!="Total"</formula>
    </cfRule>
  </conditionalFormatting>
  <conditionalFormatting sqref="B141:B143">
    <cfRule type="expression" dxfId="614" priority="68">
      <formula>#REF!="Total"</formula>
    </cfRule>
  </conditionalFormatting>
  <conditionalFormatting sqref="B141:B143">
    <cfRule type="expression" dxfId="613" priority="67">
      <formula>#REF!="Total"</formula>
    </cfRule>
  </conditionalFormatting>
  <conditionalFormatting sqref="B141:B143">
    <cfRule type="expression" dxfId="612" priority="66">
      <formula>#REF!="Total"</formula>
    </cfRule>
  </conditionalFormatting>
  <conditionalFormatting sqref="B141:B143">
    <cfRule type="expression" dxfId="611" priority="65">
      <formula>#REF!="Total"</formula>
    </cfRule>
  </conditionalFormatting>
  <conditionalFormatting sqref="B141:B143">
    <cfRule type="expression" dxfId="610" priority="64">
      <formula>#REF!="Total"</formula>
    </cfRule>
  </conditionalFormatting>
  <conditionalFormatting sqref="B141:B143">
    <cfRule type="expression" dxfId="609" priority="63">
      <formula>#REF!="Total"</formula>
    </cfRule>
  </conditionalFormatting>
  <conditionalFormatting sqref="B141:B143">
    <cfRule type="expression" dxfId="608" priority="62">
      <formula>#REF!="Total"</formula>
    </cfRule>
  </conditionalFormatting>
  <conditionalFormatting sqref="B141:B143">
    <cfRule type="expression" dxfId="607" priority="61">
      <formula>#REF!="Total"</formula>
    </cfRule>
  </conditionalFormatting>
  <conditionalFormatting sqref="B141:B143">
    <cfRule type="expression" dxfId="606" priority="60">
      <formula>#REF!="Total"</formula>
    </cfRule>
  </conditionalFormatting>
  <conditionalFormatting sqref="B141:B143">
    <cfRule type="expression" dxfId="605" priority="59">
      <formula>#REF!="Total"</formula>
    </cfRule>
  </conditionalFormatting>
  <conditionalFormatting sqref="B141:B143">
    <cfRule type="expression" dxfId="604" priority="58">
      <formula>#REF!="Total"</formula>
    </cfRule>
  </conditionalFormatting>
  <conditionalFormatting sqref="B141:B143">
    <cfRule type="expression" dxfId="603" priority="57">
      <formula>#REF!="Total"</formula>
    </cfRule>
  </conditionalFormatting>
  <conditionalFormatting sqref="B141:B143">
    <cfRule type="expression" dxfId="602" priority="56">
      <formula>#REF!="Total"</formula>
    </cfRule>
  </conditionalFormatting>
  <conditionalFormatting sqref="B141:B143">
    <cfRule type="expression" dxfId="601" priority="55">
      <formula>#REF!="Total"</formula>
    </cfRule>
  </conditionalFormatting>
  <conditionalFormatting sqref="B141:B143">
    <cfRule type="expression" dxfId="600" priority="54">
      <formula>#REF!="Total"</formula>
    </cfRule>
  </conditionalFormatting>
  <conditionalFormatting sqref="B141:B143">
    <cfRule type="expression" dxfId="599" priority="53">
      <formula>#REF!="Total"</formula>
    </cfRule>
  </conditionalFormatting>
  <conditionalFormatting sqref="B141:B143">
    <cfRule type="expression" dxfId="598" priority="52">
      <formula>#REF!="Total"</formula>
    </cfRule>
  </conditionalFormatting>
  <conditionalFormatting sqref="B141:B143">
    <cfRule type="expression" dxfId="597" priority="51">
      <formula>#REF!="Total"</formula>
    </cfRule>
  </conditionalFormatting>
  <conditionalFormatting sqref="B141:B143">
    <cfRule type="expression" dxfId="596" priority="50">
      <formula>#REF!="Total"</formula>
    </cfRule>
  </conditionalFormatting>
  <conditionalFormatting sqref="B141:B143">
    <cfRule type="expression" dxfId="595" priority="49">
      <formula>#REF!="Total"</formula>
    </cfRule>
  </conditionalFormatting>
  <conditionalFormatting sqref="B141:B143">
    <cfRule type="expression" dxfId="594" priority="48">
      <formula>#REF!="Total"</formula>
    </cfRule>
  </conditionalFormatting>
  <conditionalFormatting sqref="B141:B143">
    <cfRule type="expression" dxfId="593" priority="47">
      <formula>#REF!="Total"</formula>
    </cfRule>
  </conditionalFormatting>
  <conditionalFormatting sqref="B141:B143">
    <cfRule type="expression" dxfId="592" priority="46">
      <formula>#REF!="Total"</formula>
    </cfRule>
  </conditionalFormatting>
  <conditionalFormatting sqref="B141:B143">
    <cfRule type="expression" dxfId="591" priority="45">
      <formula>#REF!="Total"</formula>
    </cfRule>
  </conditionalFormatting>
  <conditionalFormatting sqref="B141:B143">
    <cfRule type="expression" dxfId="590" priority="44">
      <formula>#REF!="Total"</formula>
    </cfRule>
  </conditionalFormatting>
  <conditionalFormatting sqref="B141:B143">
    <cfRule type="expression" dxfId="589" priority="43">
      <formula>#REF!="Total"</formula>
    </cfRule>
  </conditionalFormatting>
  <conditionalFormatting sqref="B141:B143">
    <cfRule type="expression" dxfId="588" priority="42">
      <formula>#REF!="Total"</formula>
    </cfRule>
  </conditionalFormatting>
  <conditionalFormatting sqref="B141:B143">
    <cfRule type="expression" dxfId="587" priority="41">
      <formula>#REF!="Total"</formula>
    </cfRule>
  </conditionalFormatting>
  <conditionalFormatting sqref="B141:B143">
    <cfRule type="expression" dxfId="586" priority="40">
      <formula>#REF!="Total"</formula>
    </cfRule>
  </conditionalFormatting>
  <conditionalFormatting sqref="B141:B143">
    <cfRule type="expression" dxfId="585" priority="39">
      <formula>#REF!="Total"</formula>
    </cfRule>
  </conditionalFormatting>
  <conditionalFormatting sqref="B141:B143">
    <cfRule type="expression" dxfId="584" priority="38">
      <formula>#REF!="Total"</formula>
    </cfRule>
  </conditionalFormatting>
  <conditionalFormatting sqref="B141:B143">
    <cfRule type="expression" dxfId="583" priority="37">
      <formula>#REF!="Total"</formula>
    </cfRule>
  </conditionalFormatting>
  <conditionalFormatting sqref="B141:B143">
    <cfRule type="expression" dxfId="582" priority="36">
      <formula>#REF!="Total"</formula>
    </cfRule>
  </conditionalFormatting>
  <conditionalFormatting sqref="B141:B143">
    <cfRule type="expression" dxfId="581" priority="35">
      <formula>#REF!="Total"</formula>
    </cfRule>
  </conditionalFormatting>
  <conditionalFormatting sqref="B141:B143">
    <cfRule type="expression" dxfId="580" priority="34">
      <formula>#REF!="Total"</formula>
    </cfRule>
  </conditionalFormatting>
  <conditionalFormatting sqref="B141:B143">
    <cfRule type="expression" dxfId="579" priority="33">
      <formula>#REF!="Total"</formula>
    </cfRule>
  </conditionalFormatting>
  <conditionalFormatting sqref="B141:B143">
    <cfRule type="expression" dxfId="578" priority="32">
      <formula>#REF!="Total"</formula>
    </cfRule>
  </conditionalFormatting>
  <conditionalFormatting sqref="B141:B143">
    <cfRule type="expression" dxfId="577" priority="31">
      <formula>#REF!="Total"</formula>
    </cfRule>
  </conditionalFormatting>
  <conditionalFormatting sqref="B141:B143">
    <cfRule type="expression" dxfId="576" priority="30">
      <formula>#REF!="Total"</formula>
    </cfRule>
  </conditionalFormatting>
  <conditionalFormatting sqref="B141:B143">
    <cfRule type="expression" dxfId="575" priority="29">
      <formula>#REF!="Total"</formula>
    </cfRule>
  </conditionalFormatting>
  <conditionalFormatting sqref="B141:B143">
    <cfRule type="expression" dxfId="574" priority="28">
      <formula>#REF!="Total"</formula>
    </cfRule>
  </conditionalFormatting>
  <conditionalFormatting sqref="B141:B143">
    <cfRule type="expression" dxfId="573" priority="27">
      <formula>#REF!="Total"</formula>
    </cfRule>
  </conditionalFormatting>
  <conditionalFormatting sqref="B141:B143">
    <cfRule type="expression" dxfId="572" priority="26">
      <formula>#REF!="Total"</formula>
    </cfRule>
  </conditionalFormatting>
  <conditionalFormatting sqref="B141:B143">
    <cfRule type="expression" dxfId="571" priority="25">
      <formula>#REF!="Total"</formula>
    </cfRule>
  </conditionalFormatting>
  <conditionalFormatting sqref="B141:B143">
    <cfRule type="expression" dxfId="570" priority="24">
      <formula>#REF!="Total"</formula>
    </cfRule>
  </conditionalFormatting>
  <conditionalFormatting sqref="B141:B143">
    <cfRule type="expression" dxfId="569" priority="23">
      <formula>#REF!="Total"</formula>
    </cfRule>
  </conditionalFormatting>
  <conditionalFormatting sqref="B141:B143">
    <cfRule type="expression" dxfId="568" priority="22">
      <formula>#REF!="Total"</formula>
    </cfRule>
  </conditionalFormatting>
  <conditionalFormatting sqref="B141:B143">
    <cfRule type="expression" dxfId="567" priority="21">
      <formula>#REF!="Total"</formula>
    </cfRule>
  </conditionalFormatting>
  <conditionalFormatting sqref="B141:B143">
    <cfRule type="expression" dxfId="566" priority="20">
      <formula>#REF!="Total"</formula>
    </cfRule>
  </conditionalFormatting>
  <conditionalFormatting sqref="B141:B143">
    <cfRule type="expression" dxfId="565" priority="19">
      <formula>#REF!="Total"</formula>
    </cfRule>
  </conditionalFormatting>
  <conditionalFormatting sqref="B141:B143">
    <cfRule type="expression" dxfId="564" priority="18">
      <formula>#REF!="Total"</formula>
    </cfRule>
  </conditionalFormatting>
  <conditionalFormatting sqref="B141:B143">
    <cfRule type="expression" dxfId="563" priority="17">
      <formula>#REF!="Total"</formula>
    </cfRule>
  </conditionalFormatting>
  <conditionalFormatting sqref="B141:B143">
    <cfRule type="expression" dxfId="562" priority="16">
      <formula>#REF!="Total"</formula>
    </cfRule>
  </conditionalFormatting>
  <conditionalFormatting sqref="B141:B143">
    <cfRule type="expression" dxfId="561" priority="15">
      <formula>#REF!="Total"</formula>
    </cfRule>
  </conditionalFormatting>
  <conditionalFormatting sqref="B141:B143">
    <cfRule type="expression" dxfId="560" priority="14">
      <formula>#REF!="Total"</formula>
    </cfRule>
  </conditionalFormatting>
  <conditionalFormatting sqref="B141:B143">
    <cfRule type="expression" dxfId="559" priority="13">
      <formula>#REF!="Total"</formula>
    </cfRule>
  </conditionalFormatting>
  <conditionalFormatting sqref="B141:B143">
    <cfRule type="expression" dxfId="558" priority="12">
      <formula>#REF!="Total"</formula>
    </cfRule>
  </conditionalFormatting>
  <conditionalFormatting sqref="B141:B143">
    <cfRule type="expression" dxfId="557" priority="11">
      <formula>#REF!="Total"</formula>
    </cfRule>
  </conditionalFormatting>
  <conditionalFormatting sqref="B141:B143">
    <cfRule type="expression" dxfId="556" priority="10">
      <formula>#REF!="Total"</formula>
    </cfRule>
  </conditionalFormatting>
  <conditionalFormatting sqref="B141:B143">
    <cfRule type="expression" dxfId="555" priority="9">
      <formula>#REF!="Total"</formula>
    </cfRule>
  </conditionalFormatting>
  <conditionalFormatting sqref="B141:B143">
    <cfRule type="expression" dxfId="554" priority="8">
      <formula>#REF!="Total"</formula>
    </cfRule>
  </conditionalFormatting>
  <conditionalFormatting sqref="B141:B143">
    <cfRule type="expression" dxfId="553" priority="7">
      <formula>#REF!="Total"</formula>
    </cfRule>
  </conditionalFormatting>
  <conditionalFormatting sqref="B141:B143">
    <cfRule type="expression" dxfId="552" priority="6">
      <formula>#REF!="Total"</formula>
    </cfRule>
  </conditionalFormatting>
  <conditionalFormatting sqref="B141:B143">
    <cfRule type="expression" dxfId="551" priority="5">
      <formula>#REF!="Total"</formula>
    </cfRule>
  </conditionalFormatting>
  <conditionalFormatting sqref="B141:B143">
    <cfRule type="expression" dxfId="550" priority="4">
      <formula>#REF!="Total"</formula>
    </cfRule>
  </conditionalFormatting>
  <conditionalFormatting sqref="B141:B143">
    <cfRule type="expression" dxfId="549" priority="3">
      <formula>#REF!="Total"</formula>
    </cfRule>
  </conditionalFormatting>
  <conditionalFormatting sqref="B141:B143">
    <cfRule type="expression" dxfId="548" priority="2">
      <formula>#REF!="Total"</formula>
    </cfRule>
  </conditionalFormatting>
  <conditionalFormatting sqref="B141:B143">
    <cfRule type="expression" dxfId="547" priority="1">
      <formula>#REF!="Total"</formula>
    </cfRule>
  </conditionalFormatting>
  <conditionalFormatting sqref="C124 C130">
    <cfRule type="expression" dxfId="546" priority="3654" stopIfTrue="1">
      <formula>#REF!="Total"</formula>
    </cfRule>
  </conditionalFormatting>
  <conditionalFormatting sqref="C122 C128">
    <cfRule type="expression" dxfId="545" priority="3655" stopIfTrue="1">
      <formula>#REF!="Total"</formula>
    </cfRule>
  </conditionalFormatting>
  <conditionalFormatting sqref="C129:C130">
    <cfRule type="expression" dxfId="544" priority="3685">
      <formula>#REF!="Total"</formula>
    </cfRule>
  </conditionalFormatting>
  <conditionalFormatting sqref="C130">
    <cfRule type="expression" dxfId="543" priority="3689">
      <formula>#REF!="Total"</formula>
    </cfRule>
  </conditionalFormatting>
  <conditionalFormatting sqref="C122:C123 C129:C130">
    <cfRule type="expression" dxfId="542" priority="3690">
      <formula>#REF!="Total"</formula>
    </cfRule>
  </conditionalFormatting>
  <conditionalFormatting sqref="C124">
    <cfRule type="expression" dxfId="541" priority="3691">
      <formula>$A131="Total"</formula>
    </cfRule>
  </conditionalFormatting>
  <conditionalFormatting sqref="C123:C124 C130">
    <cfRule type="expression" dxfId="540" priority="3693">
      <formula>#REF!="Total"</formula>
    </cfRule>
  </conditionalFormatting>
  <conditionalFormatting sqref="C122 C128:C129">
    <cfRule type="expression" dxfId="539" priority="3694">
      <formula>#REF!="Total"</formula>
    </cfRule>
  </conditionalFormatting>
  <conditionalFormatting sqref="C124 C130">
    <cfRule type="expression" dxfId="538" priority="3696">
      <formula>#REF!="Total"</formula>
    </cfRule>
  </conditionalFormatting>
  <conditionalFormatting sqref="C122 C128">
    <cfRule type="expression" dxfId="537" priority="3697" stopIfTrue="1">
      <formula>#REF!="Total"</formula>
    </cfRule>
  </conditionalFormatting>
  <conditionalFormatting sqref="C123:C124 C129:C130">
    <cfRule type="expression" dxfId="536" priority="3698" stopIfTrue="1">
      <formula>$C138="Total"</formula>
    </cfRule>
  </conditionalFormatting>
  <conditionalFormatting sqref="C123:C124 C129:C130">
    <cfRule type="expression" dxfId="535" priority="3699">
      <formula>#REF!="Total"</formula>
    </cfRule>
  </conditionalFormatting>
  <conditionalFormatting sqref="C128">
    <cfRule type="expression" dxfId="534" priority="3701">
      <formula>#REF!="Total"</formula>
    </cfRule>
  </conditionalFormatting>
  <conditionalFormatting sqref="C124">
    <cfRule type="expression" dxfId="533" priority="3703">
      <formula>#REF!="Total"</formula>
    </cfRule>
  </conditionalFormatting>
  <conditionalFormatting sqref="C123:C124">
    <cfRule type="expression" dxfId="532" priority="3705" stopIfTrue="1">
      <formula>#REF!="Total"</formula>
    </cfRule>
  </conditionalFormatting>
  <conditionalFormatting sqref="C123:C124">
    <cfRule type="expression" dxfId="531" priority="3707">
      <formula>#REF!="Total"</formula>
    </cfRule>
  </conditionalFormatting>
  <conditionalFormatting sqref="C122:C123">
    <cfRule type="expression" dxfId="530" priority="3708" stopIfTrue="1">
      <formula>#REF!="Total"</formula>
    </cfRule>
  </conditionalFormatting>
  <conditionalFormatting sqref="C124">
    <cfRule type="expression" dxfId="529" priority="3709" stopIfTrue="1">
      <formula>$C144="Total"</formula>
    </cfRule>
  </conditionalFormatting>
  <conditionalFormatting sqref="C122:C123">
    <cfRule type="expression" dxfId="528" priority="3711">
      <formula>#REF!="Total"</formula>
    </cfRule>
  </conditionalFormatting>
  <conditionalFormatting sqref="C122">
    <cfRule type="expression" dxfId="527" priority="3712" stopIfTrue="1">
      <formula>#REF!="Total"</formula>
    </cfRule>
  </conditionalFormatting>
  <hyperlinks>
    <hyperlink ref="A1" location="Index!A1" display="Index" xr:uid="{D93DAA62-3C74-48DB-BC31-1DA0FBD46393}"/>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F060F-522F-4AE0-8FC5-E6BA8823ED54}">
  <dimension ref="A1:I88"/>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1.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1.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1.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1.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1.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1.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1.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1.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1.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1.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1.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1.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1.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1.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1.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1.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1.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1.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1.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1.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1.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1.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1.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1.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1.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1.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1.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1.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1.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1.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1.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1.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1.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1.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1.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1.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1.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1.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1.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1.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1.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1.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1.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1.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1.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1.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1.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1.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1.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1.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1.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1.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1.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1.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1.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1.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1.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1.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1.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1.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1.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1.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1.5703125" style="16" bestFit="1" customWidth="1"/>
    <col min="16135" max="16135" width="18.140625" style="16" bestFit="1" customWidth="1"/>
    <col min="16136" max="16136" width="9.140625" style="16" bestFit="1"/>
    <col min="16137" max="16384" width="9.140625" style="16"/>
  </cols>
  <sheetData>
    <row r="1" spans="1:9" s="1" customFormat="1">
      <c r="A1" s="3" t="s">
        <v>0</v>
      </c>
      <c r="B1" s="396" t="s">
        <v>95</v>
      </c>
      <c r="C1" s="396"/>
      <c r="D1" s="396"/>
      <c r="E1" s="396"/>
      <c r="F1" s="4"/>
      <c r="G1" s="4"/>
      <c r="H1" s="4"/>
    </row>
    <row r="2" spans="1:9" s="1" customFormat="1" ht="13.5" thickBot="1">
      <c r="C2" s="5"/>
      <c r="F2" s="4"/>
      <c r="G2" s="4"/>
      <c r="H2" s="4"/>
    </row>
    <row r="3" spans="1:9" s="13" customFormat="1" ht="15">
      <c r="B3" s="25" t="s">
        <v>3056</v>
      </c>
      <c r="C3" s="397"/>
      <c r="D3" s="400"/>
      <c r="F3" s="14"/>
      <c r="G3" s="14"/>
      <c r="H3" s="14"/>
    </row>
    <row r="4" spans="1:9" s="13" customFormat="1" ht="15">
      <c r="B4" s="26" t="s">
        <v>3057</v>
      </c>
      <c r="C4" s="398"/>
      <c r="D4" s="401"/>
      <c r="F4" s="14"/>
      <c r="G4" s="14"/>
      <c r="H4" s="14"/>
    </row>
    <row r="5" spans="1:9" s="13" customFormat="1" ht="15">
      <c r="B5" s="26" t="s">
        <v>1003</v>
      </c>
      <c r="C5" s="398"/>
      <c r="D5" s="401"/>
      <c r="F5" s="14"/>
      <c r="G5" s="14"/>
      <c r="H5" s="14"/>
    </row>
    <row r="6" spans="1:9" s="13" customFormat="1" ht="15">
      <c r="B6" s="26" t="s">
        <v>3022</v>
      </c>
      <c r="C6" s="398"/>
      <c r="D6" s="401"/>
      <c r="F6" s="14"/>
      <c r="G6" s="14"/>
      <c r="H6" s="14"/>
    </row>
    <row r="7" spans="1:9" s="13" customFormat="1" ht="15.75" thickBot="1">
      <c r="B7" s="27" t="s">
        <v>3058</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2330</v>
      </c>
      <c r="C16" s="164" t="s">
        <v>129</v>
      </c>
      <c r="D16" s="16" t="s">
        <v>178</v>
      </c>
      <c r="E16" s="16" t="s">
        <v>215</v>
      </c>
      <c r="F16" s="18">
        <v>340000</v>
      </c>
      <c r="G16" s="18">
        <v>11288.68</v>
      </c>
      <c r="H16" s="18">
        <v>4.5999999999999996</v>
      </c>
    </row>
    <row r="17" spans="2:8">
      <c r="B17" s="16" t="s">
        <v>2367</v>
      </c>
      <c r="C17" s="164" t="s">
        <v>129</v>
      </c>
      <c r="D17" s="16" t="s">
        <v>216</v>
      </c>
      <c r="E17" s="16" t="s">
        <v>217</v>
      </c>
      <c r="F17" s="18">
        <v>3088000</v>
      </c>
      <c r="G17" s="18">
        <v>11048.86</v>
      </c>
      <c r="H17" s="18">
        <v>4.5</v>
      </c>
    </row>
    <row r="18" spans="2:8">
      <c r="B18" s="16" t="s">
        <v>2331</v>
      </c>
      <c r="C18" s="164" t="s">
        <v>129</v>
      </c>
      <c r="D18" s="16" t="s">
        <v>218</v>
      </c>
      <c r="E18" s="16" t="s">
        <v>219</v>
      </c>
      <c r="F18" s="18">
        <v>7000000</v>
      </c>
      <c r="G18" s="18">
        <v>10552.5</v>
      </c>
      <c r="H18" s="18">
        <v>4.3</v>
      </c>
    </row>
    <row r="19" spans="2:8">
      <c r="B19" s="16" t="s">
        <v>2332</v>
      </c>
      <c r="C19" s="164" t="s">
        <v>129</v>
      </c>
      <c r="D19" s="16" t="s">
        <v>146</v>
      </c>
      <c r="E19" s="16" t="s">
        <v>220</v>
      </c>
      <c r="F19" s="18">
        <v>424460</v>
      </c>
      <c r="G19" s="18">
        <v>9609.35</v>
      </c>
      <c r="H19" s="18">
        <v>3.92</v>
      </c>
    </row>
    <row r="20" spans="2:8">
      <c r="B20" s="16" t="s">
        <v>1052</v>
      </c>
      <c r="C20" s="164" t="s">
        <v>129</v>
      </c>
      <c r="D20" s="16" t="s">
        <v>149</v>
      </c>
      <c r="E20" s="16" t="s">
        <v>221</v>
      </c>
      <c r="F20" s="18">
        <v>1724540</v>
      </c>
      <c r="G20" s="18">
        <v>9488.42</v>
      </c>
      <c r="H20" s="18">
        <v>3.87</v>
      </c>
    </row>
    <row r="21" spans="2:8">
      <c r="B21" s="16" t="s">
        <v>2368</v>
      </c>
      <c r="C21" s="164" t="s">
        <v>129</v>
      </c>
      <c r="D21" s="16" t="s">
        <v>130</v>
      </c>
      <c r="E21" s="16" t="s">
        <v>191</v>
      </c>
      <c r="F21" s="18">
        <v>9900000</v>
      </c>
      <c r="G21" s="18">
        <v>9340.65</v>
      </c>
      <c r="H21" s="18">
        <v>3.81</v>
      </c>
    </row>
    <row r="22" spans="2:8">
      <c r="B22" s="16" t="s">
        <v>2369</v>
      </c>
      <c r="C22" s="164" t="s">
        <v>129</v>
      </c>
      <c r="D22" s="16" t="s">
        <v>141</v>
      </c>
      <c r="E22" s="16" t="s">
        <v>164</v>
      </c>
      <c r="F22" s="18">
        <v>4700000</v>
      </c>
      <c r="G22" s="18">
        <v>8866.5499999999993</v>
      </c>
      <c r="H22" s="18">
        <v>3.62</v>
      </c>
    </row>
    <row r="23" spans="2:8">
      <c r="B23" s="16" t="s">
        <v>2352</v>
      </c>
      <c r="C23" s="164" t="s">
        <v>129</v>
      </c>
      <c r="D23" s="16" t="s">
        <v>149</v>
      </c>
      <c r="E23" s="16" t="s">
        <v>222</v>
      </c>
      <c r="F23" s="18">
        <v>182210</v>
      </c>
      <c r="G23" s="18">
        <v>8032.18</v>
      </c>
      <c r="H23" s="18">
        <v>3.27</v>
      </c>
    </row>
    <row r="24" spans="2:8">
      <c r="B24" s="16" t="s">
        <v>2052</v>
      </c>
      <c r="C24" s="164" t="s">
        <v>129</v>
      </c>
      <c r="D24" s="16" t="s">
        <v>143</v>
      </c>
      <c r="E24" s="16" t="s">
        <v>223</v>
      </c>
      <c r="F24" s="18">
        <v>11000000</v>
      </c>
      <c r="G24" s="18">
        <v>7551.5</v>
      </c>
      <c r="H24" s="18">
        <v>3.08</v>
      </c>
    </row>
    <row r="25" spans="2:8">
      <c r="B25" s="16" t="s">
        <v>2336</v>
      </c>
      <c r="C25" s="164" t="s">
        <v>129</v>
      </c>
      <c r="D25" s="16" t="s">
        <v>194</v>
      </c>
      <c r="E25" s="16" t="s">
        <v>195</v>
      </c>
      <c r="F25" s="18">
        <v>8490000</v>
      </c>
      <c r="G25" s="18">
        <v>7386.3</v>
      </c>
      <c r="H25" s="18">
        <v>3.01</v>
      </c>
    </row>
    <row r="26" spans="2:8">
      <c r="B26" s="16" t="s">
        <v>2337</v>
      </c>
      <c r="C26" s="164" t="s">
        <v>129</v>
      </c>
      <c r="D26" s="16" t="s">
        <v>171</v>
      </c>
      <c r="E26" s="16" t="s">
        <v>224</v>
      </c>
      <c r="F26" s="18">
        <v>946561</v>
      </c>
      <c r="G26" s="18">
        <v>7337.74</v>
      </c>
      <c r="H26" s="18">
        <v>2.99</v>
      </c>
    </row>
    <row r="27" spans="2:8">
      <c r="B27" s="16" t="s">
        <v>2370</v>
      </c>
      <c r="C27" s="164" t="s">
        <v>129</v>
      </c>
      <c r="D27" s="16" t="s">
        <v>225</v>
      </c>
      <c r="E27" s="16" t="s">
        <v>226</v>
      </c>
      <c r="F27" s="18">
        <v>1469441</v>
      </c>
      <c r="G27" s="18">
        <v>7061.4</v>
      </c>
      <c r="H27" s="18">
        <v>2.88</v>
      </c>
    </row>
    <row r="28" spans="2:8">
      <c r="B28" s="16" t="s">
        <v>1016</v>
      </c>
      <c r="C28" s="164" t="s">
        <v>129</v>
      </c>
      <c r="D28" s="16" t="s">
        <v>165</v>
      </c>
      <c r="E28" s="16" t="s">
        <v>227</v>
      </c>
      <c r="F28" s="18">
        <v>600000</v>
      </c>
      <c r="G28" s="18">
        <v>6281.4</v>
      </c>
      <c r="H28" s="18">
        <v>2.56</v>
      </c>
    </row>
    <row r="29" spans="2:8">
      <c r="B29" s="16" t="s">
        <v>2371</v>
      </c>
      <c r="C29" s="164" t="s">
        <v>129</v>
      </c>
      <c r="D29" s="16" t="s">
        <v>205</v>
      </c>
      <c r="E29" s="16" t="s">
        <v>228</v>
      </c>
      <c r="F29" s="18">
        <v>425430</v>
      </c>
      <c r="G29" s="18">
        <v>6251.06</v>
      </c>
      <c r="H29" s="18">
        <v>2.5499999999999998</v>
      </c>
    </row>
    <row r="30" spans="2:8">
      <c r="B30" s="16" t="s">
        <v>2333</v>
      </c>
      <c r="C30" s="164" t="s">
        <v>129</v>
      </c>
      <c r="D30" s="16" t="s">
        <v>218</v>
      </c>
      <c r="E30" s="16" t="s">
        <v>229</v>
      </c>
      <c r="F30" s="18">
        <v>1078123</v>
      </c>
      <c r="G30" s="18">
        <v>6167.94</v>
      </c>
      <c r="H30" s="18">
        <v>2.5099999999999998</v>
      </c>
    </row>
    <row r="31" spans="2:8">
      <c r="B31" s="16" t="s">
        <v>2296</v>
      </c>
      <c r="C31" s="164" t="s">
        <v>129</v>
      </c>
      <c r="D31" s="16" t="s">
        <v>141</v>
      </c>
      <c r="E31" s="16" t="s">
        <v>230</v>
      </c>
      <c r="F31" s="18">
        <v>287484</v>
      </c>
      <c r="G31" s="18">
        <v>5579.06</v>
      </c>
      <c r="H31" s="18">
        <v>2.27</v>
      </c>
    </row>
    <row r="32" spans="2:8">
      <c r="B32" s="16" t="s">
        <v>2372</v>
      </c>
      <c r="C32" s="164" t="s">
        <v>129</v>
      </c>
      <c r="D32" s="16" t="s">
        <v>225</v>
      </c>
      <c r="E32" s="16" t="s">
        <v>231</v>
      </c>
      <c r="F32" s="18">
        <v>1936200</v>
      </c>
      <c r="G32" s="18">
        <v>5295.51</v>
      </c>
      <c r="H32" s="18">
        <v>2.16</v>
      </c>
    </row>
    <row r="33" spans="2:8">
      <c r="B33" s="16" t="s">
        <v>2373</v>
      </c>
      <c r="C33" s="164" t="s">
        <v>129</v>
      </c>
      <c r="D33" s="16" t="s">
        <v>149</v>
      </c>
      <c r="E33" s="16" t="s">
        <v>232</v>
      </c>
      <c r="F33" s="18">
        <v>265809</v>
      </c>
      <c r="G33" s="18">
        <v>5086.12</v>
      </c>
      <c r="H33" s="18">
        <v>2.0699999999999998</v>
      </c>
    </row>
    <row r="34" spans="2:8">
      <c r="B34" s="16" t="s">
        <v>2374</v>
      </c>
      <c r="C34" s="164" t="s">
        <v>129</v>
      </c>
      <c r="D34" s="16" t="s">
        <v>146</v>
      </c>
      <c r="E34" s="16" t="s">
        <v>233</v>
      </c>
      <c r="F34" s="18">
        <v>1800000</v>
      </c>
      <c r="G34" s="18">
        <v>4959</v>
      </c>
      <c r="H34" s="18">
        <v>2.02</v>
      </c>
    </row>
    <row r="35" spans="2:8">
      <c r="B35" s="16" t="s">
        <v>2375</v>
      </c>
      <c r="C35" s="164" t="s">
        <v>129</v>
      </c>
      <c r="D35" s="16" t="s">
        <v>234</v>
      </c>
      <c r="E35" s="16" t="s">
        <v>235</v>
      </c>
      <c r="F35" s="18">
        <v>1350000</v>
      </c>
      <c r="G35" s="18">
        <v>4886.33</v>
      </c>
      <c r="H35" s="18">
        <v>1.99</v>
      </c>
    </row>
    <row r="36" spans="2:8">
      <c r="B36" s="16" t="s">
        <v>2376</v>
      </c>
      <c r="C36" s="164" t="s">
        <v>129</v>
      </c>
      <c r="D36" s="16" t="s">
        <v>160</v>
      </c>
      <c r="E36" s="16" t="s">
        <v>236</v>
      </c>
      <c r="F36" s="18">
        <v>1319507</v>
      </c>
      <c r="G36" s="18">
        <v>4521.95</v>
      </c>
      <c r="H36" s="18">
        <v>1.84</v>
      </c>
    </row>
    <row r="37" spans="2:8">
      <c r="B37" s="16" t="s">
        <v>2353</v>
      </c>
      <c r="C37" s="164" t="s">
        <v>129</v>
      </c>
      <c r="D37" s="16" t="s">
        <v>237</v>
      </c>
      <c r="E37" s="16" t="s">
        <v>238</v>
      </c>
      <c r="F37" s="18">
        <v>2380950</v>
      </c>
      <c r="G37" s="18">
        <v>4382.1400000000003</v>
      </c>
      <c r="H37" s="18">
        <v>1.79</v>
      </c>
    </row>
    <row r="38" spans="2:8">
      <c r="B38" s="16" t="s">
        <v>2377</v>
      </c>
      <c r="C38" s="164" t="s">
        <v>129</v>
      </c>
      <c r="D38" s="16" t="s">
        <v>153</v>
      </c>
      <c r="E38" s="16" t="s">
        <v>239</v>
      </c>
      <c r="F38" s="18">
        <v>719259</v>
      </c>
      <c r="G38" s="18">
        <v>4232.12</v>
      </c>
      <c r="H38" s="18">
        <v>1.73</v>
      </c>
    </row>
    <row r="39" spans="2:8">
      <c r="B39" s="16" t="s">
        <v>2378</v>
      </c>
      <c r="C39" s="164" t="s">
        <v>129</v>
      </c>
      <c r="D39" s="16" t="s">
        <v>240</v>
      </c>
      <c r="E39" s="16" t="s">
        <v>241</v>
      </c>
      <c r="F39" s="18">
        <v>1871423</v>
      </c>
      <c r="G39" s="18">
        <v>4212.57</v>
      </c>
      <c r="H39" s="18">
        <v>1.72</v>
      </c>
    </row>
    <row r="40" spans="2:8">
      <c r="B40" s="16" t="s">
        <v>2379</v>
      </c>
      <c r="C40" s="164" t="s">
        <v>129</v>
      </c>
      <c r="D40" s="16" t="s">
        <v>216</v>
      </c>
      <c r="E40" s="16" t="s">
        <v>242</v>
      </c>
      <c r="F40" s="18">
        <v>539300</v>
      </c>
      <c r="G40" s="18">
        <v>3866.51</v>
      </c>
      <c r="H40" s="18">
        <v>1.58</v>
      </c>
    </row>
    <row r="41" spans="2:8">
      <c r="B41" s="16" t="s">
        <v>2362</v>
      </c>
      <c r="C41" s="164" t="s">
        <v>129</v>
      </c>
      <c r="D41" s="16" t="s">
        <v>149</v>
      </c>
      <c r="E41" s="16" t="s">
        <v>243</v>
      </c>
      <c r="F41" s="18">
        <v>268000</v>
      </c>
      <c r="G41" s="18">
        <v>3858.66</v>
      </c>
      <c r="H41" s="18">
        <v>1.57</v>
      </c>
    </row>
    <row r="42" spans="2:8">
      <c r="B42" s="16" t="s">
        <v>2380</v>
      </c>
      <c r="C42" s="164" t="s">
        <v>129</v>
      </c>
      <c r="D42" s="16" t="s">
        <v>162</v>
      </c>
      <c r="E42" s="16" t="s">
        <v>244</v>
      </c>
      <c r="F42" s="18">
        <v>610830</v>
      </c>
      <c r="G42" s="18">
        <v>3811.88</v>
      </c>
      <c r="H42" s="18">
        <v>1.55</v>
      </c>
    </row>
    <row r="43" spans="2:8">
      <c r="B43" s="16" t="s">
        <v>2381</v>
      </c>
      <c r="C43" s="164" t="s">
        <v>129</v>
      </c>
      <c r="D43" s="16" t="s">
        <v>149</v>
      </c>
      <c r="E43" s="16" t="s">
        <v>245</v>
      </c>
      <c r="F43" s="18">
        <v>800000</v>
      </c>
      <c r="G43" s="18">
        <v>3688</v>
      </c>
      <c r="H43" s="18">
        <v>1.5</v>
      </c>
    </row>
    <row r="44" spans="2:8">
      <c r="B44" s="16" t="s">
        <v>2382</v>
      </c>
      <c r="C44" s="164" t="s">
        <v>129</v>
      </c>
      <c r="D44" s="16" t="s">
        <v>173</v>
      </c>
      <c r="E44" s="16" t="s">
        <v>246</v>
      </c>
      <c r="F44" s="18">
        <v>1640000</v>
      </c>
      <c r="G44" s="18">
        <v>3476.8</v>
      </c>
      <c r="H44" s="18">
        <v>1.42</v>
      </c>
    </row>
    <row r="45" spans="2:8">
      <c r="B45" s="16" t="s">
        <v>2383</v>
      </c>
      <c r="C45" s="164" t="s">
        <v>129</v>
      </c>
      <c r="D45" s="16" t="s">
        <v>178</v>
      </c>
      <c r="E45" s="16" t="s">
        <v>247</v>
      </c>
      <c r="F45" s="18">
        <v>55000</v>
      </c>
      <c r="G45" s="18">
        <v>3399.83</v>
      </c>
      <c r="H45" s="18">
        <v>1.39</v>
      </c>
    </row>
    <row r="46" spans="2:8">
      <c r="B46" s="16" t="s">
        <v>2124</v>
      </c>
      <c r="C46" s="164" t="s">
        <v>129</v>
      </c>
      <c r="D46" s="16" t="s">
        <v>248</v>
      </c>
      <c r="E46" s="16" t="s">
        <v>249</v>
      </c>
      <c r="F46" s="18">
        <v>1200000</v>
      </c>
      <c r="G46" s="18">
        <v>2907.6</v>
      </c>
      <c r="H46" s="18">
        <v>1.19</v>
      </c>
    </row>
    <row r="47" spans="2:8">
      <c r="B47" s="16" t="s">
        <v>2384</v>
      </c>
      <c r="C47" s="164" t="s">
        <v>129</v>
      </c>
      <c r="D47" s="16" t="s">
        <v>250</v>
      </c>
      <c r="E47" s="16" t="s">
        <v>251</v>
      </c>
      <c r="F47" s="18">
        <v>812167</v>
      </c>
      <c r="G47" s="18">
        <v>2891.31</v>
      </c>
      <c r="H47" s="18">
        <v>1.18</v>
      </c>
    </row>
    <row r="48" spans="2:8">
      <c r="B48" s="16" t="s">
        <v>252</v>
      </c>
      <c r="C48" s="164" t="s">
        <v>129</v>
      </c>
      <c r="D48" s="16" t="s">
        <v>240</v>
      </c>
      <c r="E48" s="16" t="s">
        <v>253</v>
      </c>
      <c r="F48" s="18">
        <v>5237050</v>
      </c>
      <c r="G48" s="18">
        <v>2841.1</v>
      </c>
      <c r="H48" s="18">
        <v>1.1599999999999999</v>
      </c>
    </row>
    <row r="49" spans="2:8">
      <c r="B49" s="16" t="s">
        <v>2385</v>
      </c>
      <c r="C49" s="164" t="s">
        <v>129</v>
      </c>
      <c r="D49" s="16" t="s">
        <v>155</v>
      </c>
      <c r="E49" s="16" t="s">
        <v>254</v>
      </c>
      <c r="F49" s="18">
        <v>3900000</v>
      </c>
      <c r="G49" s="18">
        <v>2731.95</v>
      </c>
      <c r="H49" s="18">
        <v>1.1100000000000001</v>
      </c>
    </row>
    <row r="50" spans="2:8">
      <c r="B50" s="16" t="s">
        <v>2327</v>
      </c>
      <c r="C50" s="164" t="s">
        <v>129</v>
      </c>
      <c r="D50" s="16" t="s">
        <v>234</v>
      </c>
      <c r="E50" s="16" t="s">
        <v>255</v>
      </c>
      <c r="F50" s="18">
        <v>400000</v>
      </c>
      <c r="G50" s="18">
        <v>2598.4</v>
      </c>
      <c r="H50" s="18">
        <v>1.06</v>
      </c>
    </row>
    <row r="51" spans="2:8">
      <c r="B51" s="16" t="s">
        <v>2386</v>
      </c>
      <c r="C51" s="164" t="s">
        <v>129</v>
      </c>
      <c r="D51" s="16" t="s">
        <v>180</v>
      </c>
      <c r="E51" s="16" t="s">
        <v>256</v>
      </c>
      <c r="F51" s="18">
        <v>1663248</v>
      </c>
      <c r="G51" s="18">
        <v>2405.06</v>
      </c>
      <c r="H51" s="18">
        <v>0.98</v>
      </c>
    </row>
    <row r="52" spans="2:8">
      <c r="B52" s="16" t="s">
        <v>2387</v>
      </c>
      <c r="C52" s="164" t="s">
        <v>129</v>
      </c>
      <c r="D52" s="16" t="s">
        <v>149</v>
      </c>
      <c r="E52" s="16" t="s">
        <v>257</v>
      </c>
      <c r="F52" s="18">
        <v>1432500</v>
      </c>
      <c r="G52" s="18">
        <v>2178.12</v>
      </c>
      <c r="H52" s="18">
        <v>0.89</v>
      </c>
    </row>
    <row r="53" spans="2:8">
      <c r="B53" s="16" t="s">
        <v>2349</v>
      </c>
      <c r="C53" s="164" t="s">
        <v>129</v>
      </c>
      <c r="D53" s="16" t="s">
        <v>130</v>
      </c>
      <c r="E53" s="16" t="s">
        <v>258</v>
      </c>
      <c r="F53" s="18">
        <v>803000</v>
      </c>
      <c r="G53" s="18">
        <v>2107.4699999999998</v>
      </c>
      <c r="H53" s="18">
        <v>0.86</v>
      </c>
    </row>
    <row r="54" spans="2:8">
      <c r="B54" s="16" t="s">
        <v>1051</v>
      </c>
      <c r="C54" s="164" t="s">
        <v>129</v>
      </c>
      <c r="D54" s="16" t="s">
        <v>168</v>
      </c>
      <c r="E54" s="16" t="s">
        <v>169</v>
      </c>
      <c r="F54" s="18">
        <v>250000</v>
      </c>
      <c r="G54" s="18">
        <v>2062.75</v>
      </c>
      <c r="H54" s="18">
        <v>0.84</v>
      </c>
    </row>
    <row r="55" spans="2:8">
      <c r="B55" s="16" t="s">
        <v>1049</v>
      </c>
      <c r="C55" s="164" t="s">
        <v>129</v>
      </c>
      <c r="D55" s="16" t="s">
        <v>146</v>
      </c>
      <c r="E55" s="16" t="s">
        <v>259</v>
      </c>
      <c r="F55" s="18">
        <v>76000</v>
      </c>
      <c r="G55" s="18">
        <v>1981.02</v>
      </c>
      <c r="H55" s="18">
        <v>0.81</v>
      </c>
    </row>
    <row r="56" spans="2:8">
      <c r="B56" s="16" t="s">
        <v>2388</v>
      </c>
      <c r="C56" s="164" t="s">
        <v>129</v>
      </c>
      <c r="D56" s="16" t="s">
        <v>149</v>
      </c>
      <c r="E56" s="16" t="s">
        <v>260</v>
      </c>
      <c r="F56" s="18">
        <v>108420</v>
      </c>
      <c r="G56" s="18">
        <v>997.95</v>
      </c>
      <c r="H56" s="18">
        <v>0.41</v>
      </c>
    </row>
    <row r="57" spans="2:8">
      <c r="B57" s="16" t="s">
        <v>2389</v>
      </c>
      <c r="C57" s="164" t="s">
        <v>129</v>
      </c>
      <c r="D57" s="16" t="s">
        <v>261</v>
      </c>
      <c r="E57" s="16" t="s">
        <v>262</v>
      </c>
      <c r="F57" s="18">
        <v>30000</v>
      </c>
      <c r="G57" s="18">
        <v>971.24</v>
      </c>
      <c r="H57" s="18">
        <v>0.4</v>
      </c>
    </row>
    <row r="58" spans="2:8">
      <c r="B58" s="16" t="s">
        <v>2390</v>
      </c>
      <c r="C58" s="164" t="s">
        <v>129</v>
      </c>
      <c r="D58" s="16" t="s">
        <v>263</v>
      </c>
      <c r="E58" s="16" t="s">
        <v>264</v>
      </c>
      <c r="F58" s="18">
        <v>431650</v>
      </c>
      <c r="G58" s="18">
        <v>743.3</v>
      </c>
      <c r="H58" s="18">
        <v>0.3</v>
      </c>
    </row>
    <row r="59" spans="2:8">
      <c r="B59" s="16" t="s">
        <v>2391</v>
      </c>
      <c r="C59" s="164" t="s">
        <v>129</v>
      </c>
      <c r="D59" s="16" t="s">
        <v>135</v>
      </c>
      <c r="E59" s="16" t="s">
        <v>265</v>
      </c>
      <c r="F59" s="18">
        <v>38626</v>
      </c>
      <c r="G59" s="18">
        <v>523.88</v>
      </c>
      <c r="H59" s="18">
        <v>0.21</v>
      </c>
    </row>
    <row r="60" spans="2:8">
      <c r="B60" s="296" t="s">
        <v>994</v>
      </c>
      <c r="C60" s="164"/>
      <c r="G60" s="162">
        <f>SUM(G16:G59)</f>
        <v>219462.16</v>
      </c>
      <c r="H60" s="162">
        <f>SUM(H16:H59)</f>
        <v>89.470000000000013</v>
      </c>
    </row>
    <row r="61" spans="2:8" s="161" customFormat="1">
      <c r="B61" s="297" t="s">
        <v>995</v>
      </c>
      <c r="C61" s="298"/>
      <c r="F61" s="178"/>
      <c r="G61" s="299"/>
      <c r="H61" s="299"/>
    </row>
    <row r="62" spans="2:8" s="161" customFormat="1">
      <c r="B62" s="297" t="s">
        <v>996</v>
      </c>
      <c r="C62" s="298"/>
      <c r="F62" s="178"/>
      <c r="G62" s="299"/>
      <c r="H62" s="299"/>
    </row>
    <row r="63" spans="2:8">
      <c r="B63" s="16" t="s">
        <v>266</v>
      </c>
      <c r="C63" s="164" t="s">
        <v>129</v>
      </c>
      <c r="D63" s="16" t="s">
        <v>267</v>
      </c>
      <c r="E63" s="16" t="s">
        <v>268</v>
      </c>
      <c r="F63" s="18">
        <v>1043500</v>
      </c>
      <c r="G63" s="18">
        <v>1419.26</v>
      </c>
      <c r="H63" s="18">
        <v>0.57999999999999996</v>
      </c>
    </row>
    <row r="64" spans="2:8" s="161" customFormat="1">
      <c r="B64" s="297" t="s">
        <v>997</v>
      </c>
      <c r="C64" s="298"/>
      <c r="F64" s="178"/>
      <c r="G64" s="299">
        <f>SUM(G63)</f>
        <v>1419.26</v>
      </c>
      <c r="H64" s="162">
        <f>SUM(H63)</f>
        <v>0.57999999999999996</v>
      </c>
    </row>
    <row r="65" spans="2:8" s="161" customFormat="1">
      <c r="B65" s="297" t="s">
        <v>998</v>
      </c>
      <c r="C65" s="298"/>
      <c r="F65" s="178"/>
      <c r="G65" s="299">
        <f>+G60+G64</f>
        <v>220881.42</v>
      </c>
      <c r="H65" s="299">
        <f>+H60+H64</f>
        <v>90.050000000000011</v>
      </c>
    </row>
    <row r="66" spans="2:8">
      <c r="B66" s="17" t="s">
        <v>208</v>
      </c>
      <c r="C66" s="234"/>
      <c r="D66" s="17"/>
      <c r="E66" s="17"/>
      <c r="F66" s="162"/>
      <c r="G66" s="162">
        <v>24826.799999999999</v>
      </c>
      <c r="H66" s="162">
        <v>10.119999999999999</v>
      </c>
    </row>
    <row r="67" spans="2:8">
      <c r="B67" s="17" t="s">
        <v>112</v>
      </c>
      <c r="C67" s="234"/>
      <c r="D67" s="17"/>
      <c r="E67" s="17"/>
      <c r="F67" s="162"/>
      <c r="G67" s="162">
        <v>245708.22</v>
      </c>
      <c r="H67" s="162">
        <v>100.18</v>
      </c>
    </row>
    <row r="68" spans="2:8">
      <c r="B68" s="17" t="s">
        <v>209</v>
      </c>
      <c r="C68" s="234"/>
      <c r="D68" s="17"/>
      <c r="E68" s="17"/>
      <c r="F68" s="162"/>
      <c r="G68" s="162">
        <v>-439.78276401002586</v>
      </c>
      <c r="H68" s="162">
        <v>-0.18000000000000682</v>
      </c>
    </row>
    <row r="69" spans="2:8">
      <c r="B69" s="17" t="s">
        <v>114</v>
      </c>
      <c r="C69" s="234"/>
      <c r="D69" s="17"/>
      <c r="E69" s="17"/>
      <c r="F69" s="162"/>
      <c r="G69" s="162">
        <v>245268.43723598999</v>
      </c>
      <c r="H69" s="162">
        <v>100</v>
      </c>
    </row>
    <row r="70" spans="2:8">
      <c r="B70" s="16" t="s">
        <v>115</v>
      </c>
    </row>
    <row r="71" spans="2:8">
      <c r="B71" s="16" t="s">
        <v>116</v>
      </c>
    </row>
    <row r="72" spans="2:8">
      <c r="B72" s="16" t="s">
        <v>117</v>
      </c>
      <c r="C72" s="235">
        <v>44804</v>
      </c>
    </row>
    <row r="73" spans="2:8" ht="25.5">
      <c r="B73" s="236" t="s">
        <v>118</v>
      </c>
      <c r="C73" s="168" t="s">
        <v>119</v>
      </c>
    </row>
    <row r="74" spans="2:8">
      <c r="B74" s="17"/>
    </row>
    <row r="75" spans="2:8">
      <c r="B75" s="17" t="s">
        <v>120</v>
      </c>
    </row>
    <row r="76" spans="2:8">
      <c r="B76" s="17" t="s">
        <v>210</v>
      </c>
    </row>
    <row r="77" spans="2:8">
      <c r="B77" s="17" t="s">
        <v>121</v>
      </c>
    </row>
    <row r="78" spans="2:8">
      <c r="B78" s="17" t="s">
        <v>269</v>
      </c>
      <c r="C78" s="234"/>
    </row>
    <row r="79" spans="2:8">
      <c r="B79" s="17" t="s">
        <v>270</v>
      </c>
      <c r="C79" s="234"/>
    </row>
    <row r="80" spans="2:8">
      <c r="B80" s="17" t="s">
        <v>271</v>
      </c>
      <c r="C80" s="234"/>
    </row>
    <row r="81" spans="2:3">
      <c r="B81" s="17" t="s">
        <v>272</v>
      </c>
      <c r="C81" s="234"/>
    </row>
    <row r="82" spans="2:3">
      <c r="B82" s="17" t="s">
        <v>273</v>
      </c>
      <c r="C82" s="234"/>
    </row>
    <row r="83" spans="2:3">
      <c r="B83" s="17" t="s">
        <v>274</v>
      </c>
      <c r="C83" s="234"/>
    </row>
    <row r="84" spans="2:3">
      <c r="B84" s="17" t="s">
        <v>275</v>
      </c>
      <c r="C84" s="234"/>
    </row>
    <row r="85" spans="2:3">
      <c r="B85" s="17" t="s">
        <v>276</v>
      </c>
      <c r="C85" s="234"/>
    </row>
    <row r="86" spans="2:3">
      <c r="B86" s="284" t="s">
        <v>2920</v>
      </c>
      <c r="C86" s="234"/>
    </row>
    <row r="87" spans="2:3">
      <c r="B87" s="284" t="s">
        <v>122</v>
      </c>
    </row>
    <row r="88" spans="2:3">
      <c r="B88" s="284" t="s">
        <v>123</v>
      </c>
    </row>
  </sheetData>
  <mergeCells count="3">
    <mergeCell ref="B1:E1"/>
    <mergeCell ref="C3:C7"/>
    <mergeCell ref="D3:D7"/>
  </mergeCells>
  <hyperlinks>
    <hyperlink ref="A1" location="Index!A1" display="Index" xr:uid="{8BC1D98B-D7A5-4EEF-A80F-6E3CA31EECAB}"/>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6CCC-31A9-4335-8DC7-B9D3786A9E4E}">
  <dimension ref="A1:I76"/>
  <sheetViews>
    <sheetView workbookViewId="0">
      <selection activeCell="A10" sqref="A10:XFD1048576"/>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7109375"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43" style="16" bestFit="1" customWidth="1"/>
    <col min="261" max="261" width="13.7109375" style="16" bestFit="1" customWidth="1"/>
    <col min="262" max="262" width="11.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43" style="16" bestFit="1" customWidth="1"/>
    <col min="517" max="517" width="13.7109375" style="16" bestFit="1" customWidth="1"/>
    <col min="518" max="518" width="11.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43" style="16" bestFit="1" customWidth="1"/>
    <col min="773" max="773" width="13.7109375" style="16" bestFit="1" customWidth="1"/>
    <col min="774" max="774" width="11.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43" style="16" bestFit="1" customWidth="1"/>
    <col min="1029" max="1029" width="13.7109375" style="16" bestFit="1" customWidth="1"/>
    <col min="1030" max="1030" width="11.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43" style="16" bestFit="1" customWidth="1"/>
    <col min="1285" max="1285" width="13.7109375" style="16" bestFit="1" customWidth="1"/>
    <col min="1286" max="1286" width="11.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43" style="16" bestFit="1" customWidth="1"/>
    <col min="1541" max="1541" width="13.7109375" style="16" bestFit="1" customWidth="1"/>
    <col min="1542" max="1542" width="11.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43" style="16" bestFit="1" customWidth="1"/>
    <col min="1797" max="1797" width="13.7109375" style="16" bestFit="1" customWidth="1"/>
    <col min="1798" max="1798" width="11.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43" style="16" bestFit="1" customWidth="1"/>
    <col min="2053" max="2053" width="13.7109375" style="16" bestFit="1" customWidth="1"/>
    <col min="2054" max="2054" width="11.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43" style="16" bestFit="1" customWidth="1"/>
    <col min="2309" max="2309" width="13.7109375" style="16" bestFit="1" customWidth="1"/>
    <col min="2310" max="2310" width="11.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43" style="16" bestFit="1" customWidth="1"/>
    <col min="2565" max="2565" width="13.7109375" style="16" bestFit="1" customWidth="1"/>
    <col min="2566" max="2566" width="11.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43" style="16" bestFit="1" customWidth="1"/>
    <col min="2821" max="2821" width="13.7109375" style="16" bestFit="1" customWidth="1"/>
    <col min="2822" max="2822" width="11.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43" style="16" bestFit="1" customWidth="1"/>
    <col min="3077" max="3077" width="13.7109375" style="16" bestFit="1" customWidth="1"/>
    <col min="3078" max="3078" width="11.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43" style="16" bestFit="1" customWidth="1"/>
    <col min="3333" max="3333" width="13.7109375" style="16" bestFit="1" customWidth="1"/>
    <col min="3334" max="3334" width="11.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43" style="16" bestFit="1" customWidth="1"/>
    <col min="3589" max="3589" width="13.7109375" style="16" bestFit="1" customWidth="1"/>
    <col min="3590" max="3590" width="11.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43" style="16" bestFit="1" customWidth="1"/>
    <col min="3845" max="3845" width="13.7109375" style="16" bestFit="1" customWidth="1"/>
    <col min="3846" max="3846" width="11.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43" style="16" bestFit="1" customWidth="1"/>
    <col min="4101" max="4101" width="13.7109375" style="16" bestFit="1" customWidth="1"/>
    <col min="4102" max="4102" width="11.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43" style="16" bestFit="1" customWidth="1"/>
    <col min="4357" max="4357" width="13.7109375" style="16" bestFit="1" customWidth="1"/>
    <col min="4358" max="4358" width="11.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43" style="16" bestFit="1" customWidth="1"/>
    <col min="4613" max="4613" width="13.7109375" style="16" bestFit="1" customWidth="1"/>
    <col min="4614" max="4614" width="11.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43" style="16" bestFit="1" customWidth="1"/>
    <col min="4869" max="4869" width="13.7109375" style="16" bestFit="1" customWidth="1"/>
    <col min="4870" max="4870" width="11.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43" style="16" bestFit="1" customWidth="1"/>
    <col min="5125" max="5125" width="13.7109375" style="16" bestFit="1" customWidth="1"/>
    <col min="5126" max="5126" width="11.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43" style="16" bestFit="1" customWidth="1"/>
    <col min="5381" max="5381" width="13.7109375" style="16" bestFit="1" customWidth="1"/>
    <col min="5382" max="5382" width="11.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43" style="16" bestFit="1" customWidth="1"/>
    <col min="5637" max="5637" width="13.7109375" style="16" bestFit="1" customWidth="1"/>
    <col min="5638" max="5638" width="11.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43" style="16" bestFit="1" customWidth="1"/>
    <col min="5893" max="5893" width="13.7109375" style="16" bestFit="1" customWidth="1"/>
    <col min="5894" max="5894" width="11.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43" style="16" bestFit="1" customWidth="1"/>
    <col min="6149" max="6149" width="13.7109375" style="16" bestFit="1" customWidth="1"/>
    <col min="6150" max="6150" width="11.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43" style="16" bestFit="1" customWidth="1"/>
    <col min="6405" max="6405" width="13.7109375" style="16" bestFit="1" customWidth="1"/>
    <col min="6406" max="6406" width="11.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43" style="16" bestFit="1" customWidth="1"/>
    <col min="6661" max="6661" width="13.7109375" style="16" bestFit="1" customWidth="1"/>
    <col min="6662" max="6662" width="11.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43" style="16" bestFit="1" customWidth="1"/>
    <col min="6917" max="6917" width="13.7109375" style="16" bestFit="1" customWidth="1"/>
    <col min="6918" max="6918" width="11.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43" style="16" bestFit="1" customWidth="1"/>
    <col min="7173" max="7173" width="13.7109375" style="16" bestFit="1" customWidth="1"/>
    <col min="7174" max="7174" width="11.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43" style="16" bestFit="1" customWidth="1"/>
    <col min="7429" max="7429" width="13.7109375" style="16" bestFit="1" customWidth="1"/>
    <col min="7430" max="7430" width="11.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43" style="16" bestFit="1" customWidth="1"/>
    <col min="7685" max="7685" width="13.7109375" style="16" bestFit="1" customWidth="1"/>
    <col min="7686" max="7686" width="11.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43" style="16" bestFit="1" customWidth="1"/>
    <col min="7941" max="7941" width="13.7109375" style="16" bestFit="1" customWidth="1"/>
    <col min="7942" max="7942" width="11.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43" style="16" bestFit="1" customWidth="1"/>
    <col min="8197" max="8197" width="13.7109375" style="16" bestFit="1" customWidth="1"/>
    <col min="8198" max="8198" width="11.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43" style="16" bestFit="1" customWidth="1"/>
    <col min="8453" max="8453" width="13.7109375" style="16" bestFit="1" customWidth="1"/>
    <col min="8454" max="8454" width="11.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43" style="16" bestFit="1" customWidth="1"/>
    <col min="8709" max="8709" width="13.7109375" style="16" bestFit="1" customWidth="1"/>
    <col min="8710" max="8710" width="11.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43" style="16" bestFit="1" customWidth="1"/>
    <col min="8965" max="8965" width="13.7109375" style="16" bestFit="1" customWidth="1"/>
    <col min="8966" max="8966" width="11.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43" style="16" bestFit="1" customWidth="1"/>
    <col min="9221" max="9221" width="13.7109375" style="16" bestFit="1" customWidth="1"/>
    <col min="9222" max="9222" width="11.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43" style="16" bestFit="1" customWidth="1"/>
    <col min="9477" max="9477" width="13.7109375" style="16" bestFit="1" customWidth="1"/>
    <col min="9478" max="9478" width="11.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43" style="16" bestFit="1" customWidth="1"/>
    <col min="9733" max="9733" width="13.7109375" style="16" bestFit="1" customWidth="1"/>
    <col min="9734" max="9734" width="11.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43" style="16" bestFit="1" customWidth="1"/>
    <col min="9989" max="9989" width="13.7109375" style="16" bestFit="1" customWidth="1"/>
    <col min="9990" max="9990" width="11.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43" style="16" bestFit="1" customWidth="1"/>
    <col min="10245" max="10245" width="13.7109375" style="16" bestFit="1" customWidth="1"/>
    <col min="10246" max="10246" width="11.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43" style="16" bestFit="1" customWidth="1"/>
    <col min="10501" max="10501" width="13.7109375" style="16" bestFit="1" customWidth="1"/>
    <col min="10502" max="10502" width="11.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43" style="16" bestFit="1" customWidth="1"/>
    <col min="10757" max="10757" width="13.7109375" style="16" bestFit="1" customWidth="1"/>
    <col min="10758" max="10758" width="11.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43" style="16" bestFit="1" customWidth="1"/>
    <col min="11013" max="11013" width="13.7109375" style="16" bestFit="1" customWidth="1"/>
    <col min="11014" max="11014" width="11.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43" style="16" bestFit="1" customWidth="1"/>
    <col min="11269" max="11269" width="13.7109375" style="16" bestFit="1" customWidth="1"/>
    <col min="11270" max="11270" width="11.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43" style="16" bestFit="1" customWidth="1"/>
    <col min="11525" max="11525" width="13.7109375" style="16" bestFit="1" customWidth="1"/>
    <col min="11526" max="11526" width="11.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43" style="16" bestFit="1" customWidth="1"/>
    <col min="11781" max="11781" width="13.7109375" style="16" bestFit="1" customWidth="1"/>
    <col min="11782" max="11782" width="11.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43" style="16" bestFit="1" customWidth="1"/>
    <col min="12037" max="12037" width="13.7109375" style="16" bestFit="1" customWidth="1"/>
    <col min="12038" max="12038" width="11.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43" style="16" bestFit="1" customWidth="1"/>
    <col min="12293" max="12293" width="13.7109375" style="16" bestFit="1" customWidth="1"/>
    <col min="12294" max="12294" width="11.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43" style="16" bestFit="1" customWidth="1"/>
    <col min="12549" max="12549" width="13.7109375" style="16" bestFit="1" customWidth="1"/>
    <col min="12550" max="12550" width="11.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43" style="16" bestFit="1" customWidth="1"/>
    <col min="12805" max="12805" width="13.7109375" style="16" bestFit="1" customWidth="1"/>
    <col min="12806" max="12806" width="11.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43" style="16" bestFit="1" customWidth="1"/>
    <col min="13061" max="13061" width="13.7109375" style="16" bestFit="1" customWidth="1"/>
    <col min="13062" max="13062" width="11.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43" style="16" bestFit="1" customWidth="1"/>
    <col min="13317" max="13317" width="13.7109375" style="16" bestFit="1" customWidth="1"/>
    <col min="13318" max="13318" width="11.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43" style="16" bestFit="1" customWidth="1"/>
    <col min="13573" max="13573" width="13.7109375" style="16" bestFit="1" customWidth="1"/>
    <col min="13574" max="13574" width="11.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43" style="16" bestFit="1" customWidth="1"/>
    <col min="13829" max="13829" width="13.7109375" style="16" bestFit="1" customWidth="1"/>
    <col min="13830" max="13830" width="11.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43" style="16" bestFit="1" customWidth="1"/>
    <col min="14085" max="14085" width="13.7109375" style="16" bestFit="1" customWidth="1"/>
    <col min="14086" max="14086" width="11.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43" style="16" bestFit="1" customWidth="1"/>
    <col min="14341" max="14341" width="13.7109375" style="16" bestFit="1" customWidth="1"/>
    <col min="14342" max="14342" width="11.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43" style="16" bestFit="1" customWidth="1"/>
    <col min="14597" max="14597" width="13.7109375" style="16" bestFit="1" customWidth="1"/>
    <col min="14598" max="14598" width="11.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43" style="16" bestFit="1" customWidth="1"/>
    <col min="14853" max="14853" width="13.7109375" style="16" bestFit="1" customWidth="1"/>
    <col min="14854" max="14854" width="11.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43" style="16" bestFit="1" customWidth="1"/>
    <col min="15109" max="15109" width="13.7109375" style="16" bestFit="1" customWidth="1"/>
    <col min="15110" max="15110" width="11.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43" style="16" bestFit="1" customWidth="1"/>
    <col min="15365" max="15365" width="13.7109375" style="16" bestFit="1" customWidth="1"/>
    <col min="15366" max="15366" width="11.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43" style="16" bestFit="1" customWidth="1"/>
    <col min="15621" max="15621" width="13.7109375" style="16" bestFit="1" customWidth="1"/>
    <col min="15622" max="15622" width="11.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43" style="16" bestFit="1" customWidth="1"/>
    <col min="15877" max="15877" width="13.7109375" style="16" bestFit="1" customWidth="1"/>
    <col min="15878" max="15878" width="11.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43" style="16" bestFit="1" customWidth="1"/>
    <col min="16133" max="16133" width="13.7109375" style="16" bestFit="1" customWidth="1"/>
    <col min="16134" max="16134" width="11.5703125" style="16" bestFit="1" customWidth="1"/>
    <col min="16135" max="16135" width="18.140625" style="16" bestFit="1" customWidth="1"/>
    <col min="16136" max="16136" width="9.140625" style="16" bestFit="1"/>
    <col min="16137" max="16384" width="9.140625" style="16"/>
  </cols>
  <sheetData>
    <row r="1" spans="1:9" s="1" customFormat="1">
      <c r="A1" s="3" t="s">
        <v>0</v>
      </c>
      <c r="B1" s="396" t="s">
        <v>47</v>
      </c>
      <c r="C1" s="396"/>
      <c r="D1" s="396"/>
      <c r="E1" s="396"/>
      <c r="F1" s="4"/>
      <c r="G1" s="4"/>
      <c r="H1" s="4"/>
    </row>
    <row r="2" spans="1:9" s="1" customFormat="1" ht="13.5" thickBot="1">
      <c r="C2" s="5"/>
      <c r="F2" s="4"/>
      <c r="G2" s="4"/>
      <c r="H2" s="4"/>
    </row>
    <row r="3" spans="1:9" s="13" customFormat="1" ht="15">
      <c r="B3" s="25" t="s">
        <v>3059</v>
      </c>
      <c r="C3" s="397"/>
      <c r="D3" s="400"/>
      <c r="F3" s="14"/>
      <c r="G3" s="14"/>
      <c r="H3" s="14"/>
    </row>
    <row r="4" spans="1:9" s="13" customFormat="1" ht="15">
      <c r="B4" s="26" t="s">
        <v>3060</v>
      </c>
      <c r="C4" s="398"/>
      <c r="D4" s="401"/>
      <c r="F4" s="14"/>
      <c r="G4" s="14"/>
      <c r="H4" s="14"/>
    </row>
    <row r="5" spans="1:9" s="13" customFormat="1" ht="15">
      <c r="B5" s="77" t="s">
        <v>1003</v>
      </c>
      <c r="C5" s="398"/>
      <c r="D5" s="401"/>
      <c r="F5" s="14"/>
      <c r="G5" s="14"/>
      <c r="H5" s="14"/>
    </row>
    <row r="6" spans="1:9" s="13" customFormat="1" ht="15">
      <c r="B6" s="77" t="s">
        <v>3044</v>
      </c>
      <c r="C6" s="398"/>
      <c r="D6" s="401"/>
      <c r="F6" s="14"/>
      <c r="G6" s="14"/>
      <c r="H6" s="14"/>
    </row>
    <row r="7" spans="1:9" s="13" customFormat="1" ht="30.75" thickBot="1">
      <c r="B7" s="27" t="s">
        <v>3061</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5650000</v>
      </c>
      <c r="G16" s="18">
        <v>50132.45</v>
      </c>
      <c r="H16" s="18">
        <v>9.4700000000000006</v>
      </c>
    </row>
    <row r="17" spans="2:8">
      <c r="B17" s="16" t="s">
        <v>1008</v>
      </c>
      <c r="C17" s="164" t="s">
        <v>129</v>
      </c>
      <c r="D17" s="16" t="s">
        <v>130</v>
      </c>
      <c r="E17" s="16" t="s">
        <v>134</v>
      </c>
      <c r="F17" s="18">
        <v>2764000</v>
      </c>
      <c r="G17" s="18">
        <v>41075.800000000003</v>
      </c>
      <c r="H17" s="18">
        <v>7.76</v>
      </c>
    </row>
    <row r="18" spans="2:8">
      <c r="B18" s="16" t="s">
        <v>1015</v>
      </c>
      <c r="C18" s="164" t="s">
        <v>129</v>
      </c>
      <c r="D18" s="16" t="s">
        <v>143</v>
      </c>
      <c r="E18" s="16" t="s">
        <v>144</v>
      </c>
      <c r="F18" s="18">
        <v>1190300</v>
      </c>
      <c r="G18" s="18">
        <v>29119.5</v>
      </c>
      <c r="H18" s="18">
        <v>5.5</v>
      </c>
    </row>
    <row r="19" spans="2:8">
      <c r="B19" s="16" t="s">
        <v>1010</v>
      </c>
      <c r="C19" s="164" t="s">
        <v>129</v>
      </c>
      <c r="D19" s="16" t="s">
        <v>139</v>
      </c>
      <c r="E19" s="16" t="s">
        <v>140</v>
      </c>
      <c r="F19" s="18">
        <v>9000000</v>
      </c>
      <c r="G19" s="18">
        <v>28845</v>
      </c>
      <c r="H19" s="18">
        <v>5.45</v>
      </c>
    </row>
    <row r="20" spans="2:8">
      <c r="B20" s="16" t="s">
        <v>1009</v>
      </c>
      <c r="C20" s="164" t="s">
        <v>129</v>
      </c>
      <c r="D20" s="16" t="s">
        <v>132</v>
      </c>
      <c r="E20" s="16" t="s">
        <v>133</v>
      </c>
      <c r="F20" s="18">
        <v>990000</v>
      </c>
      <c r="G20" s="18">
        <v>26115.71</v>
      </c>
      <c r="H20" s="18">
        <v>4.93</v>
      </c>
    </row>
    <row r="21" spans="2:8">
      <c r="B21" s="16" t="s">
        <v>1042</v>
      </c>
      <c r="C21" s="164" t="s">
        <v>129</v>
      </c>
      <c r="D21" s="16" t="s">
        <v>173</v>
      </c>
      <c r="E21" s="16" t="s">
        <v>175</v>
      </c>
      <c r="F21" s="18">
        <v>965000</v>
      </c>
      <c r="G21" s="18">
        <v>22192.11</v>
      </c>
      <c r="H21" s="18">
        <v>4.1900000000000004</v>
      </c>
    </row>
    <row r="22" spans="2:8">
      <c r="B22" s="16" t="s">
        <v>2083</v>
      </c>
      <c r="C22" s="164" t="s">
        <v>129</v>
      </c>
      <c r="D22" s="16" t="s">
        <v>267</v>
      </c>
      <c r="E22" s="16" t="s">
        <v>287</v>
      </c>
      <c r="F22" s="18">
        <v>9656666</v>
      </c>
      <c r="G22" s="18">
        <v>22171.71</v>
      </c>
      <c r="H22" s="18">
        <v>4.1900000000000004</v>
      </c>
    </row>
    <row r="23" spans="2:8">
      <c r="B23" s="16" t="s">
        <v>1020</v>
      </c>
      <c r="C23" s="164" t="s">
        <v>129</v>
      </c>
      <c r="D23" s="16" t="s">
        <v>130</v>
      </c>
      <c r="E23" s="16" t="s">
        <v>145</v>
      </c>
      <c r="F23" s="18">
        <v>2710000</v>
      </c>
      <c r="G23" s="18">
        <v>20365.650000000001</v>
      </c>
      <c r="H23" s="18">
        <v>3.85</v>
      </c>
    </row>
    <row r="24" spans="2:8">
      <c r="B24" s="16" t="s">
        <v>1037</v>
      </c>
      <c r="C24" s="164" t="s">
        <v>129</v>
      </c>
      <c r="D24" s="16" t="s">
        <v>135</v>
      </c>
      <c r="E24" s="16" t="s">
        <v>283</v>
      </c>
      <c r="F24" s="18">
        <v>2015000</v>
      </c>
      <c r="G24" s="18">
        <v>18919.84</v>
      </c>
      <c r="H24" s="18">
        <v>3.57</v>
      </c>
    </row>
    <row r="25" spans="2:8">
      <c r="B25" s="16" t="s">
        <v>1040</v>
      </c>
      <c r="C25" s="164" t="s">
        <v>129</v>
      </c>
      <c r="D25" s="16" t="s">
        <v>200</v>
      </c>
      <c r="E25" s="16" t="s">
        <v>310</v>
      </c>
      <c r="F25" s="18">
        <v>450165</v>
      </c>
      <c r="G25" s="18">
        <v>18388.57</v>
      </c>
      <c r="H25" s="18">
        <v>3.47</v>
      </c>
    </row>
    <row r="26" spans="2:8">
      <c r="B26" s="16" t="s">
        <v>2070</v>
      </c>
      <c r="C26" s="164" t="s">
        <v>129</v>
      </c>
      <c r="D26" s="16" t="s">
        <v>183</v>
      </c>
      <c r="E26" s="16" t="s">
        <v>408</v>
      </c>
      <c r="F26" s="18">
        <v>728000</v>
      </c>
      <c r="G26" s="18">
        <v>16709.060000000001</v>
      </c>
      <c r="H26" s="18">
        <v>3.16</v>
      </c>
    </row>
    <row r="27" spans="2:8">
      <c r="B27" s="16" t="s">
        <v>2130</v>
      </c>
      <c r="C27" s="164" t="s">
        <v>129</v>
      </c>
      <c r="D27" s="16" t="s">
        <v>173</v>
      </c>
      <c r="E27" s="16" t="s">
        <v>364</v>
      </c>
      <c r="F27" s="18">
        <v>960000</v>
      </c>
      <c r="G27" s="18">
        <v>16115.04</v>
      </c>
      <c r="H27" s="18">
        <v>3.04</v>
      </c>
    </row>
    <row r="28" spans="2:8">
      <c r="B28" s="16" t="s">
        <v>1031</v>
      </c>
      <c r="C28" s="164" t="s">
        <v>129</v>
      </c>
      <c r="D28" s="16" t="s">
        <v>200</v>
      </c>
      <c r="E28" s="16" t="s">
        <v>308</v>
      </c>
      <c r="F28" s="18">
        <v>544400</v>
      </c>
      <c r="G28" s="18">
        <v>15448.44</v>
      </c>
      <c r="H28" s="18">
        <v>2.92</v>
      </c>
    </row>
    <row r="29" spans="2:8">
      <c r="B29" s="16" t="s">
        <v>1016</v>
      </c>
      <c r="C29" s="164" t="s">
        <v>129</v>
      </c>
      <c r="D29" s="16" t="s">
        <v>165</v>
      </c>
      <c r="E29" s="16" t="s">
        <v>227</v>
      </c>
      <c r="F29" s="18">
        <v>1470000</v>
      </c>
      <c r="G29" s="18">
        <v>15389.43</v>
      </c>
      <c r="H29" s="18">
        <v>2.91</v>
      </c>
    </row>
    <row r="30" spans="2:8">
      <c r="B30" s="16" t="s">
        <v>2140</v>
      </c>
      <c r="C30" s="164" t="s">
        <v>129</v>
      </c>
      <c r="D30" s="16" t="s">
        <v>369</v>
      </c>
      <c r="E30" s="16" t="s">
        <v>370</v>
      </c>
      <c r="F30" s="18">
        <v>6400000</v>
      </c>
      <c r="G30" s="18">
        <v>15027.2</v>
      </c>
      <c r="H30" s="18">
        <v>2.84</v>
      </c>
    </row>
    <row r="31" spans="2:8">
      <c r="B31" s="16" t="s">
        <v>2392</v>
      </c>
      <c r="C31" s="164" t="s">
        <v>129</v>
      </c>
      <c r="D31" s="16" t="s">
        <v>141</v>
      </c>
      <c r="E31" s="16" t="s">
        <v>636</v>
      </c>
      <c r="F31" s="18">
        <v>2963737</v>
      </c>
      <c r="G31" s="18">
        <v>13339.78</v>
      </c>
      <c r="H31" s="18">
        <v>2.52</v>
      </c>
    </row>
    <row r="32" spans="2:8">
      <c r="B32" s="16" t="s">
        <v>1051</v>
      </c>
      <c r="C32" s="164" t="s">
        <v>129</v>
      </c>
      <c r="D32" s="16" t="s">
        <v>168</v>
      </c>
      <c r="E32" s="16" t="s">
        <v>169</v>
      </c>
      <c r="F32" s="18">
        <v>1464954</v>
      </c>
      <c r="G32" s="18">
        <v>12087.34</v>
      </c>
      <c r="H32" s="18">
        <v>2.2799999999999998</v>
      </c>
    </row>
    <row r="33" spans="2:8">
      <c r="B33" s="16" t="s">
        <v>2122</v>
      </c>
      <c r="C33" s="164" t="s">
        <v>129</v>
      </c>
      <c r="D33" s="16" t="s">
        <v>200</v>
      </c>
      <c r="E33" s="16" t="s">
        <v>281</v>
      </c>
      <c r="F33" s="18">
        <v>900000</v>
      </c>
      <c r="G33" s="18">
        <v>11778.3</v>
      </c>
      <c r="H33" s="18">
        <v>2.2200000000000002</v>
      </c>
    </row>
    <row r="34" spans="2:8">
      <c r="B34" s="16" t="s">
        <v>2393</v>
      </c>
      <c r="C34" s="164" t="s">
        <v>129</v>
      </c>
      <c r="D34" s="16" t="s">
        <v>168</v>
      </c>
      <c r="E34" s="16" t="s">
        <v>766</v>
      </c>
      <c r="F34" s="18">
        <v>2165862</v>
      </c>
      <c r="G34" s="18">
        <v>10862.88</v>
      </c>
      <c r="H34" s="18">
        <v>2.0499999999999998</v>
      </c>
    </row>
    <row r="35" spans="2:8">
      <c r="B35" s="16" t="s">
        <v>2060</v>
      </c>
      <c r="C35" s="164" t="s">
        <v>129</v>
      </c>
      <c r="D35" s="16" t="s">
        <v>130</v>
      </c>
      <c r="E35" s="16" t="s">
        <v>409</v>
      </c>
      <c r="F35" s="18">
        <v>9000000</v>
      </c>
      <c r="G35" s="18">
        <v>10530</v>
      </c>
      <c r="H35" s="18">
        <v>1.99</v>
      </c>
    </row>
    <row r="36" spans="2:8">
      <c r="B36" s="16" t="s">
        <v>2394</v>
      </c>
      <c r="C36" s="164" t="s">
        <v>129</v>
      </c>
      <c r="D36" s="16" t="s">
        <v>530</v>
      </c>
      <c r="E36" s="16" t="s">
        <v>637</v>
      </c>
      <c r="F36" s="18">
        <v>527000</v>
      </c>
      <c r="G36" s="18">
        <v>10512.33</v>
      </c>
      <c r="H36" s="18">
        <v>1.98</v>
      </c>
    </row>
    <row r="37" spans="2:8">
      <c r="B37" s="16" t="s">
        <v>2043</v>
      </c>
      <c r="C37" s="164" t="s">
        <v>129</v>
      </c>
      <c r="D37" s="16" t="s">
        <v>267</v>
      </c>
      <c r="E37" s="16" t="s">
        <v>288</v>
      </c>
      <c r="F37" s="18">
        <v>6400000</v>
      </c>
      <c r="G37" s="18">
        <v>10496</v>
      </c>
      <c r="H37" s="18">
        <v>1.98</v>
      </c>
    </row>
    <row r="38" spans="2:8">
      <c r="B38" s="16" t="s">
        <v>1041</v>
      </c>
      <c r="C38" s="164" t="s">
        <v>129</v>
      </c>
      <c r="D38" s="16" t="s">
        <v>248</v>
      </c>
      <c r="E38" s="16" t="s">
        <v>313</v>
      </c>
      <c r="F38" s="18">
        <v>2473000</v>
      </c>
      <c r="G38" s="18">
        <v>10364.34</v>
      </c>
      <c r="H38" s="18">
        <v>1.96</v>
      </c>
    </row>
    <row r="39" spans="2:8">
      <c r="B39" s="16" t="s">
        <v>2081</v>
      </c>
      <c r="C39" s="164" t="s">
        <v>129</v>
      </c>
      <c r="D39" s="16" t="s">
        <v>135</v>
      </c>
      <c r="E39" s="16" t="s">
        <v>167</v>
      </c>
      <c r="F39" s="18">
        <v>2400000</v>
      </c>
      <c r="G39" s="18">
        <v>9925.2000000000007</v>
      </c>
      <c r="H39" s="18">
        <v>1.87</v>
      </c>
    </row>
    <row r="40" spans="2:8">
      <c r="B40" s="16" t="s">
        <v>2112</v>
      </c>
      <c r="C40" s="164" t="s">
        <v>129</v>
      </c>
      <c r="D40" s="16" t="s">
        <v>263</v>
      </c>
      <c r="E40" s="16" t="s">
        <v>767</v>
      </c>
      <c r="F40" s="18">
        <v>1720000</v>
      </c>
      <c r="G40" s="18">
        <v>8634.4</v>
      </c>
      <c r="H40" s="18">
        <v>1.63</v>
      </c>
    </row>
    <row r="41" spans="2:8">
      <c r="B41" s="16" t="s">
        <v>1033</v>
      </c>
      <c r="C41" s="164" t="s">
        <v>129</v>
      </c>
      <c r="D41" s="16" t="s">
        <v>135</v>
      </c>
      <c r="E41" s="16" t="s">
        <v>314</v>
      </c>
      <c r="F41" s="18">
        <v>264000</v>
      </c>
      <c r="G41" s="18">
        <v>8368.4</v>
      </c>
      <c r="H41" s="18">
        <v>1.58</v>
      </c>
    </row>
    <row r="42" spans="2:8">
      <c r="B42" s="16" t="s">
        <v>2320</v>
      </c>
      <c r="C42" s="164" t="s">
        <v>129</v>
      </c>
      <c r="D42" s="16" t="s">
        <v>143</v>
      </c>
      <c r="E42" s="16" t="s">
        <v>745</v>
      </c>
      <c r="F42" s="18">
        <v>631000</v>
      </c>
      <c r="G42" s="18">
        <v>6657.68</v>
      </c>
      <c r="H42" s="18">
        <v>1.26</v>
      </c>
    </row>
    <row r="43" spans="2:8">
      <c r="B43" s="16" t="s">
        <v>2144</v>
      </c>
      <c r="C43" s="164" t="s">
        <v>129</v>
      </c>
      <c r="D43" s="16" t="s">
        <v>130</v>
      </c>
      <c r="E43" s="16" t="s">
        <v>425</v>
      </c>
      <c r="F43" s="18">
        <v>13500000</v>
      </c>
      <c r="G43" s="18">
        <v>6635.25</v>
      </c>
      <c r="H43" s="18">
        <v>1.25</v>
      </c>
    </row>
    <row r="44" spans="2:8">
      <c r="B44" s="16" t="s">
        <v>1014</v>
      </c>
      <c r="C44" s="164" t="s">
        <v>129</v>
      </c>
      <c r="D44" s="16" t="s">
        <v>237</v>
      </c>
      <c r="E44" s="16" t="s">
        <v>298</v>
      </c>
      <c r="F44" s="18">
        <v>900000</v>
      </c>
      <c r="G44" s="18">
        <v>5546.7</v>
      </c>
      <c r="H44" s="18">
        <v>1.05</v>
      </c>
    </row>
    <row r="45" spans="2:8">
      <c r="B45" s="16" t="s">
        <v>2395</v>
      </c>
      <c r="C45" s="164" t="s">
        <v>129</v>
      </c>
      <c r="D45" s="16" t="s">
        <v>143</v>
      </c>
      <c r="E45" s="16" t="s">
        <v>768</v>
      </c>
      <c r="F45" s="18">
        <v>820000</v>
      </c>
      <c r="G45" s="18">
        <v>5462.02</v>
      </c>
      <c r="H45" s="18">
        <v>1.03</v>
      </c>
    </row>
    <row r="46" spans="2:8">
      <c r="B46" s="16" t="s">
        <v>2328</v>
      </c>
      <c r="C46" s="164" t="s">
        <v>129</v>
      </c>
      <c r="D46" s="16" t="s">
        <v>143</v>
      </c>
      <c r="E46" s="16" t="s">
        <v>499</v>
      </c>
      <c r="F46" s="18">
        <v>1550000</v>
      </c>
      <c r="G46" s="18">
        <v>5424.23</v>
      </c>
      <c r="H46" s="18">
        <v>1.02</v>
      </c>
    </row>
    <row r="47" spans="2:8">
      <c r="B47" s="16" t="s">
        <v>277</v>
      </c>
      <c r="C47" s="164" t="s">
        <v>129</v>
      </c>
      <c r="D47" s="16" t="s">
        <v>130</v>
      </c>
      <c r="E47" s="16" t="s">
        <v>278</v>
      </c>
      <c r="F47" s="18">
        <v>990000</v>
      </c>
      <c r="G47" s="18">
        <v>5259.38</v>
      </c>
      <c r="H47" s="18">
        <v>0.99</v>
      </c>
    </row>
    <row r="48" spans="2:8">
      <c r="B48" s="16" t="s">
        <v>2135</v>
      </c>
      <c r="C48" s="164" t="s">
        <v>129</v>
      </c>
      <c r="D48" s="16" t="s">
        <v>146</v>
      </c>
      <c r="E48" s="16" t="s">
        <v>769</v>
      </c>
      <c r="F48" s="18">
        <v>1100000</v>
      </c>
      <c r="G48" s="18">
        <v>2768.7</v>
      </c>
      <c r="H48" s="18">
        <v>0.52</v>
      </c>
    </row>
    <row r="49" spans="2:8">
      <c r="B49" s="17" t="s">
        <v>207</v>
      </c>
      <c r="C49" s="233"/>
      <c r="D49" s="17"/>
      <c r="E49" s="17"/>
      <c r="F49" s="162"/>
      <c r="G49" s="162">
        <f>SUM(G13:G48)</f>
        <v>510668.44000000012</v>
      </c>
      <c r="H49" s="162">
        <f>SUM(H13:H48)</f>
        <v>96.429999999999978</v>
      </c>
    </row>
    <row r="50" spans="2:8">
      <c r="B50" s="17" t="s">
        <v>208</v>
      </c>
      <c r="C50" s="234"/>
      <c r="D50" s="17"/>
      <c r="E50" s="17"/>
      <c r="F50" s="162"/>
      <c r="G50" s="162">
        <v>19771.689999999999</v>
      </c>
      <c r="H50" s="162">
        <v>3.73</v>
      </c>
    </row>
    <row r="51" spans="2:8">
      <c r="B51" s="17" t="s">
        <v>112</v>
      </c>
      <c r="C51" s="234"/>
      <c r="D51" s="17"/>
      <c r="E51" s="17"/>
      <c r="F51" s="162"/>
      <c r="G51" s="162">
        <v>530440.13</v>
      </c>
      <c r="H51" s="162">
        <v>100.15</v>
      </c>
    </row>
    <row r="52" spans="2:8">
      <c r="B52" s="17" t="s">
        <v>209</v>
      </c>
      <c r="C52" s="234"/>
      <c r="D52" s="17"/>
      <c r="E52" s="17"/>
      <c r="F52" s="162"/>
      <c r="G52" s="162">
        <v>-836.80812460998641</v>
      </c>
      <c r="H52" s="162">
        <v>-0.15000000000000568</v>
      </c>
    </row>
    <row r="53" spans="2:8">
      <c r="B53" s="17" t="s">
        <v>114</v>
      </c>
      <c r="C53" s="234"/>
      <c r="D53" s="17"/>
      <c r="E53" s="17"/>
      <c r="F53" s="162"/>
      <c r="G53" s="162">
        <v>529603.32187539001</v>
      </c>
      <c r="H53" s="162">
        <v>100</v>
      </c>
    </row>
    <row r="54" spans="2:8">
      <c r="B54" s="16" t="s">
        <v>115</v>
      </c>
    </row>
    <row r="55" spans="2:8">
      <c r="B55" s="16" t="s">
        <v>116</v>
      </c>
    </row>
    <row r="56" spans="2:8">
      <c r="B56" s="16" t="s">
        <v>117</v>
      </c>
      <c r="C56" s="235">
        <v>44804</v>
      </c>
    </row>
    <row r="57" spans="2:8" ht="25.5">
      <c r="B57" s="236" t="s">
        <v>118</v>
      </c>
      <c r="C57" s="168" t="s">
        <v>119</v>
      </c>
    </row>
    <row r="58" spans="2:8">
      <c r="B58" s="17"/>
    </row>
    <row r="59" spans="2:8">
      <c r="B59" s="17" t="s">
        <v>120</v>
      </c>
    </row>
    <row r="60" spans="2:8">
      <c r="B60" s="17" t="s">
        <v>210</v>
      </c>
    </row>
    <row r="61" spans="2:8">
      <c r="B61" s="17" t="s">
        <v>121</v>
      </c>
    </row>
    <row r="62" spans="2:8">
      <c r="B62" s="17" t="s">
        <v>770</v>
      </c>
      <c r="C62" s="234"/>
    </row>
    <row r="63" spans="2:8">
      <c r="B63" s="17" t="s">
        <v>771</v>
      </c>
      <c r="C63" s="234"/>
    </row>
    <row r="64" spans="2:8">
      <c r="B64" s="17" t="s">
        <v>772</v>
      </c>
      <c r="C64" s="234"/>
    </row>
    <row r="65" spans="2:3">
      <c r="B65" s="17" t="s">
        <v>773</v>
      </c>
      <c r="C65" s="234"/>
    </row>
    <row r="66" spans="2:3">
      <c r="B66" s="17" t="s">
        <v>774</v>
      </c>
      <c r="C66" s="234"/>
    </row>
    <row r="67" spans="2:3">
      <c r="B67" s="17" t="s">
        <v>775</v>
      </c>
      <c r="C67" s="234"/>
    </row>
    <row r="68" spans="2:3">
      <c r="B68" s="17" t="s">
        <v>776</v>
      </c>
      <c r="C68" s="234"/>
    </row>
    <row r="69" spans="2:3">
      <c r="B69" s="17" t="s">
        <v>777</v>
      </c>
      <c r="C69" s="234"/>
    </row>
    <row r="70" spans="2:3">
      <c r="B70" s="17" t="s">
        <v>778</v>
      </c>
      <c r="C70" s="234"/>
    </row>
    <row r="71" spans="2:3">
      <c r="B71" s="17" t="s">
        <v>779</v>
      </c>
      <c r="C71" s="234"/>
    </row>
    <row r="72" spans="2:3">
      <c r="B72" s="17" t="s">
        <v>780</v>
      </c>
      <c r="C72" s="234"/>
    </row>
    <row r="73" spans="2:3">
      <c r="B73" s="17" t="s">
        <v>781</v>
      </c>
      <c r="C73" s="234"/>
    </row>
    <row r="74" spans="2:3">
      <c r="B74" s="284" t="s">
        <v>2935</v>
      </c>
      <c r="C74" s="234"/>
    </row>
    <row r="75" spans="2:3">
      <c r="B75" s="284" t="s">
        <v>122</v>
      </c>
    </row>
    <row r="76" spans="2:3">
      <c r="B76" s="17" t="s">
        <v>123</v>
      </c>
    </row>
  </sheetData>
  <mergeCells count="3">
    <mergeCell ref="B1:E1"/>
    <mergeCell ref="C3:C7"/>
    <mergeCell ref="D3:D7"/>
  </mergeCells>
  <hyperlinks>
    <hyperlink ref="A1" location="Index!A1" display="Index" xr:uid="{6F597F8A-7145-435E-9EE9-91FCA3476276}"/>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11D11-C1F3-40C8-A9B4-DF005CC93FD7}">
  <dimension ref="A1:I88"/>
  <sheetViews>
    <sheetView workbookViewId="0">
      <selection activeCell="A10" sqref="A10:XFD1048576"/>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53</v>
      </c>
      <c r="C1" s="396"/>
      <c r="D1" s="396"/>
      <c r="E1" s="396"/>
      <c r="F1" s="4"/>
      <c r="G1" s="4"/>
      <c r="H1" s="4"/>
    </row>
    <row r="2" spans="1:9" s="1" customFormat="1" ht="13.5" thickBot="1">
      <c r="C2" s="5"/>
      <c r="F2" s="4"/>
      <c r="G2" s="4"/>
      <c r="H2" s="4"/>
    </row>
    <row r="3" spans="1:9" s="13" customFormat="1" ht="15">
      <c r="B3" s="25" t="s">
        <v>3062</v>
      </c>
      <c r="C3" s="397"/>
      <c r="D3" s="400"/>
      <c r="F3" s="14"/>
      <c r="G3" s="14"/>
      <c r="H3" s="14"/>
    </row>
    <row r="4" spans="1:9" s="13" customFormat="1" ht="30">
      <c r="B4" s="77" t="s">
        <v>3063</v>
      </c>
      <c r="C4" s="398"/>
      <c r="D4" s="401"/>
      <c r="F4" s="14"/>
      <c r="G4" s="14"/>
      <c r="H4" s="14"/>
    </row>
    <row r="5" spans="1:9" s="13" customFormat="1" ht="15">
      <c r="B5" s="77" t="s">
        <v>1003</v>
      </c>
      <c r="C5" s="398"/>
      <c r="D5" s="401"/>
      <c r="F5" s="14"/>
      <c r="G5" s="14"/>
      <c r="H5" s="14"/>
    </row>
    <row r="6" spans="1:9" s="13" customFormat="1" ht="15">
      <c r="B6" s="26" t="s">
        <v>3064</v>
      </c>
      <c r="C6" s="398"/>
      <c r="D6" s="401"/>
      <c r="F6" s="14"/>
      <c r="G6" s="14"/>
      <c r="H6" s="14"/>
    </row>
    <row r="7" spans="1:9" s="13" customFormat="1" ht="30.75" thickBot="1">
      <c r="B7" s="27" t="s">
        <v>3065</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2240000</v>
      </c>
      <c r="G16" s="18">
        <v>19875.52</v>
      </c>
      <c r="H16" s="18">
        <v>8.8000000000000007</v>
      </c>
    </row>
    <row r="17" spans="2:8">
      <c r="B17" s="16" t="s">
        <v>1008</v>
      </c>
      <c r="C17" s="164" t="s">
        <v>129</v>
      </c>
      <c r="D17" s="16" t="s">
        <v>130</v>
      </c>
      <c r="E17" s="16" t="s">
        <v>134</v>
      </c>
      <c r="F17" s="18">
        <v>932300</v>
      </c>
      <c r="G17" s="18">
        <v>13854.91</v>
      </c>
      <c r="H17" s="18">
        <v>6.13</v>
      </c>
    </row>
    <row r="18" spans="2:8">
      <c r="B18" s="16" t="s">
        <v>1009</v>
      </c>
      <c r="C18" s="164" t="s">
        <v>129</v>
      </c>
      <c r="D18" s="16" t="s">
        <v>132</v>
      </c>
      <c r="E18" s="16" t="s">
        <v>133</v>
      </c>
      <c r="F18" s="18">
        <v>469000</v>
      </c>
      <c r="G18" s="18">
        <v>12371.99</v>
      </c>
      <c r="H18" s="18">
        <v>5.47</v>
      </c>
    </row>
    <row r="19" spans="2:8">
      <c r="B19" s="16" t="s">
        <v>1010</v>
      </c>
      <c r="C19" s="164" t="s">
        <v>129</v>
      </c>
      <c r="D19" s="16" t="s">
        <v>139</v>
      </c>
      <c r="E19" s="16" t="s">
        <v>140</v>
      </c>
      <c r="F19" s="18">
        <v>2880000</v>
      </c>
      <c r="G19" s="18">
        <v>9230.4</v>
      </c>
      <c r="H19" s="18">
        <v>4.08</v>
      </c>
    </row>
    <row r="20" spans="2:8">
      <c r="B20" s="16" t="s">
        <v>1011</v>
      </c>
      <c r="C20" s="164" t="s">
        <v>129</v>
      </c>
      <c r="D20" s="16" t="s">
        <v>143</v>
      </c>
      <c r="E20" s="16" t="s">
        <v>297</v>
      </c>
      <c r="F20" s="18">
        <v>935000</v>
      </c>
      <c r="G20" s="18">
        <v>8622.57</v>
      </c>
      <c r="H20" s="18">
        <v>3.82</v>
      </c>
    </row>
    <row r="21" spans="2:8">
      <c r="B21" s="16" t="s">
        <v>1022</v>
      </c>
      <c r="C21" s="164" t="s">
        <v>129</v>
      </c>
      <c r="D21" s="16" t="s">
        <v>173</v>
      </c>
      <c r="E21" s="16" t="s">
        <v>301</v>
      </c>
      <c r="F21" s="18">
        <v>1800000</v>
      </c>
      <c r="G21" s="18">
        <v>7402.5</v>
      </c>
      <c r="H21" s="18">
        <v>3.28</v>
      </c>
    </row>
    <row r="22" spans="2:8">
      <c r="B22" s="16" t="s">
        <v>1012</v>
      </c>
      <c r="C22" s="164" t="s">
        <v>129</v>
      </c>
      <c r="D22" s="16" t="s">
        <v>141</v>
      </c>
      <c r="E22" s="16" t="s">
        <v>142</v>
      </c>
      <c r="F22" s="18">
        <v>250000</v>
      </c>
      <c r="G22" s="18">
        <v>6511.63</v>
      </c>
      <c r="H22" s="18">
        <v>2.88</v>
      </c>
    </row>
    <row r="23" spans="2:8">
      <c r="B23" s="16" t="s">
        <v>1013</v>
      </c>
      <c r="C23" s="164" t="s">
        <v>129</v>
      </c>
      <c r="D23" s="16" t="s">
        <v>135</v>
      </c>
      <c r="E23" s="16" t="s">
        <v>136</v>
      </c>
      <c r="F23" s="18">
        <v>420000</v>
      </c>
      <c r="G23" s="18">
        <v>6270.39</v>
      </c>
      <c r="H23" s="18">
        <v>2.77</v>
      </c>
    </row>
    <row r="24" spans="2:8">
      <c r="B24" s="16" t="s">
        <v>1014</v>
      </c>
      <c r="C24" s="164" t="s">
        <v>129</v>
      </c>
      <c r="D24" s="16" t="s">
        <v>237</v>
      </c>
      <c r="E24" s="16" t="s">
        <v>298</v>
      </c>
      <c r="F24" s="18">
        <v>999000</v>
      </c>
      <c r="G24" s="18">
        <v>6156.84</v>
      </c>
      <c r="H24" s="18">
        <v>2.72</v>
      </c>
    </row>
    <row r="25" spans="2:8">
      <c r="B25" s="16" t="s">
        <v>1015</v>
      </c>
      <c r="C25" s="164" t="s">
        <v>129</v>
      </c>
      <c r="D25" s="16" t="s">
        <v>143</v>
      </c>
      <c r="E25" s="16" t="s">
        <v>144</v>
      </c>
      <c r="F25" s="18">
        <v>221000</v>
      </c>
      <c r="G25" s="18">
        <v>5406.54</v>
      </c>
      <c r="H25" s="18">
        <v>2.39</v>
      </c>
    </row>
    <row r="26" spans="2:8">
      <c r="B26" s="16" t="s">
        <v>1017</v>
      </c>
      <c r="C26" s="164" t="s">
        <v>129</v>
      </c>
      <c r="D26" s="16" t="s">
        <v>135</v>
      </c>
      <c r="E26" s="16" t="s">
        <v>137</v>
      </c>
      <c r="F26" s="18">
        <v>166000</v>
      </c>
      <c r="G26" s="18">
        <v>5330.51</v>
      </c>
      <c r="H26" s="18">
        <v>2.36</v>
      </c>
    </row>
    <row r="27" spans="2:8">
      <c r="B27" s="16" t="s">
        <v>1021</v>
      </c>
      <c r="C27" s="164" t="s">
        <v>129</v>
      </c>
      <c r="D27" s="16" t="s">
        <v>149</v>
      </c>
      <c r="E27" s="16" t="s">
        <v>300</v>
      </c>
      <c r="F27" s="18">
        <v>200000</v>
      </c>
      <c r="G27" s="18">
        <v>4940.3</v>
      </c>
      <c r="H27" s="18">
        <v>2.19</v>
      </c>
    </row>
    <row r="28" spans="2:8">
      <c r="B28" s="16" t="s">
        <v>1020</v>
      </c>
      <c r="C28" s="164" t="s">
        <v>129</v>
      </c>
      <c r="D28" s="16" t="s">
        <v>130</v>
      </c>
      <c r="E28" s="16" t="s">
        <v>145</v>
      </c>
      <c r="F28" s="18">
        <v>625000</v>
      </c>
      <c r="G28" s="18">
        <v>4696.88</v>
      </c>
      <c r="H28" s="18">
        <v>2.08</v>
      </c>
    </row>
    <row r="29" spans="2:8">
      <c r="B29" s="16" t="s">
        <v>1036</v>
      </c>
      <c r="C29" s="164" t="s">
        <v>129</v>
      </c>
      <c r="D29" s="16" t="s">
        <v>185</v>
      </c>
      <c r="E29" s="16" t="s">
        <v>193</v>
      </c>
      <c r="F29" s="18">
        <v>811000</v>
      </c>
      <c r="G29" s="18">
        <v>4664.87</v>
      </c>
      <c r="H29" s="18">
        <v>2.06</v>
      </c>
    </row>
    <row r="30" spans="2:8">
      <c r="B30" s="16" t="s">
        <v>1019</v>
      </c>
      <c r="C30" s="164" t="s">
        <v>129</v>
      </c>
      <c r="D30" s="16" t="s">
        <v>130</v>
      </c>
      <c r="E30" s="16" t="s">
        <v>138</v>
      </c>
      <c r="F30" s="18">
        <v>241000</v>
      </c>
      <c r="G30" s="18">
        <v>4616.2299999999996</v>
      </c>
      <c r="H30" s="18">
        <v>2.04</v>
      </c>
    </row>
    <row r="31" spans="2:8">
      <c r="B31" s="16" t="s">
        <v>1018</v>
      </c>
      <c r="C31" s="164" t="s">
        <v>129</v>
      </c>
      <c r="D31" s="16" t="s">
        <v>141</v>
      </c>
      <c r="E31" s="16" t="s">
        <v>302</v>
      </c>
      <c r="F31" s="18">
        <v>91521</v>
      </c>
      <c r="G31" s="18">
        <v>4566.07</v>
      </c>
      <c r="H31" s="18">
        <v>2.02</v>
      </c>
    </row>
    <row r="32" spans="2:8">
      <c r="B32" s="16" t="s">
        <v>1025</v>
      </c>
      <c r="C32" s="164" t="s">
        <v>129</v>
      </c>
      <c r="D32" s="16" t="s">
        <v>141</v>
      </c>
      <c r="E32" s="16" t="s">
        <v>280</v>
      </c>
      <c r="F32" s="18">
        <v>129000</v>
      </c>
      <c r="G32" s="18">
        <v>4375.16</v>
      </c>
      <c r="H32" s="18">
        <v>1.94</v>
      </c>
    </row>
    <row r="33" spans="2:8">
      <c r="B33" s="16" t="s">
        <v>1024</v>
      </c>
      <c r="C33" s="164" t="s">
        <v>129</v>
      </c>
      <c r="D33" s="16" t="s">
        <v>171</v>
      </c>
      <c r="E33" s="16" t="s">
        <v>172</v>
      </c>
      <c r="F33" s="18">
        <v>539426</v>
      </c>
      <c r="G33" s="18">
        <v>4367.46</v>
      </c>
      <c r="H33" s="18">
        <v>1.93</v>
      </c>
    </row>
    <row r="34" spans="2:8">
      <c r="B34" s="16" t="s">
        <v>2392</v>
      </c>
      <c r="C34" s="164" t="s">
        <v>129</v>
      </c>
      <c r="D34" s="16" t="s">
        <v>141</v>
      </c>
      <c r="E34" s="16" t="s">
        <v>636</v>
      </c>
      <c r="F34" s="18">
        <v>970000</v>
      </c>
      <c r="G34" s="18">
        <v>4365.97</v>
      </c>
      <c r="H34" s="18">
        <v>1.93</v>
      </c>
    </row>
    <row r="35" spans="2:8">
      <c r="B35" s="16" t="s">
        <v>1030</v>
      </c>
      <c r="C35" s="164" t="s">
        <v>129</v>
      </c>
      <c r="D35" s="16" t="s">
        <v>165</v>
      </c>
      <c r="E35" s="16" t="s">
        <v>166</v>
      </c>
      <c r="F35" s="18">
        <v>529919</v>
      </c>
      <c r="G35" s="18">
        <v>4302.1499999999996</v>
      </c>
      <c r="H35" s="18">
        <v>1.9</v>
      </c>
    </row>
    <row r="36" spans="2:8">
      <c r="B36" s="16" t="s">
        <v>1028</v>
      </c>
      <c r="C36" s="164" t="s">
        <v>129</v>
      </c>
      <c r="D36" s="16" t="s">
        <v>198</v>
      </c>
      <c r="E36" s="16" t="s">
        <v>199</v>
      </c>
      <c r="F36" s="18">
        <v>17340</v>
      </c>
      <c r="G36" s="18">
        <v>4042.71</v>
      </c>
      <c r="H36" s="18">
        <v>1.79</v>
      </c>
    </row>
    <row r="37" spans="2:8">
      <c r="B37" s="16" t="s">
        <v>1026</v>
      </c>
      <c r="C37" s="164" t="s">
        <v>129</v>
      </c>
      <c r="D37" s="16" t="s">
        <v>141</v>
      </c>
      <c r="E37" s="16" t="s">
        <v>303</v>
      </c>
      <c r="F37" s="18">
        <v>267000</v>
      </c>
      <c r="G37" s="18">
        <v>3715.31</v>
      </c>
      <c r="H37" s="18">
        <v>1.64</v>
      </c>
    </row>
    <row r="38" spans="2:8">
      <c r="B38" s="16" t="s">
        <v>2334</v>
      </c>
      <c r="C38" s="164" t="s">
        <v>129</v>
      </c>
      <c r="D38" s="16" t="s">
        <v>146</v>
      </c>
      <c r="E38" s="16" t="s">
        <v>574</v>
      </c>
      <c r="F38" s="18">
        <v>400000</v>
      </c>
      <c r="G38" s="18">
        <v>3340.6</v>
      </c>
      <c r="H38" s="18">
        <v>1.48</v>
      </c>
    </row>
    <row r="39" spans="2:8">
      <c r="B39" s="16" t="s">
        <v>1029</v>
      </c>
      <c r="C39" s="164" t="s">
        <v>129</v>
      </c>
      <c r="D39" s="16" t="s">
        <v>141</v>
      </c>
      <c r="E39" s="16" t="s">
        <v>304</v>
      </c>
      <c r="F39" s="18">
        <v>81400</v>
      </c>
      <c r="G39" s="18">
        <v>3340.41</v>
      </c>
      <c r="H39" s="18">
        <v>1.48</v>
      </c>
    </row>
    <row r="40" spans="2:8">
      <c r="B40" s="16" t="s">
        <v>2396</v>
      </c>
      <c r="C40" s="164" t="s">
        <v>129</v>
      </c>
      <c r="D40" s="16" t="s">
        <v>141</v>
      </c>
      <c r="E40" s="16" t="s">
        <v>638</v>
      </c>
      <c r="F40" s="18">
        <v>495133</v>
      </c>
      <c r="G40" s="18">
        <v>3322.59</v>
      </c>
      <c r="H40" s="18">
        <v>1.47</v>
      </c>
    </row>
    <row r="41" spans="2:8">
      <c r="B41" s="16" t="s">
        <v>1037</v>
      </c>
      <c r="C41" s="164" t="s">
        <v>129</v>
      </c>
      <c r="D41" s="16" t="s">
        <v>135</v>
      </c>
      <c r="E41" s="16" t="s">
        <v>283</v>
      </c>
      <c r="F41" s="18">
        <v>345000</v>
      </c>
      <c r="G41" s="18">
        <v>3239.38</v>
      </c>
      <c r="H41" s="18">
        <v>1.43</v>
      </c>
    </row>
    <row r="42" spans="2:8">
      <c r="B42" s="16" t="s">
        <v>2397</v>
      </c>
      <c r="C42" s="164" t="s">
        <v>129</v>
      </c>
      <c r="D42" s="16" t="s">
        <v>183</v>
      </c>
      <c r="E42" s="16" t="s">
        <v>720</v>
      </c>
      <c r="F42" s="18">
        <v>380000</v>
      </c>
      <c r="G42" s="18">
        <v>3107.64</v>
      </c>
      <c r="H42" s="18">
        <v>1.38</v>
      </c>
    </row>
    <row r="43" spans="2:8">
      <c r="B43" s="16" t="s">
        <v>1035</v>
      </c>
      <c r="C43" s="164" t="s">
        <v>129</v>
      </c>
      <c r="D43" s="16" t="s">
        <v>185</v>
      </c>
      <c r="E43" s="16" t="s">
        <v>306</v>
      </c>
      <c r="F43" s="18">
        <v>231000</v>
      </c>
      <c r="G43" s="18">
        <v>3070.22</v>
      </c>
      <c r="H43" s="18">
        <v>1.36</v>
      </c>
    </row>
    <row r="44" spans="2:8">
      <c r="B44" s="16" t="s">
        <v>1038</v>
      </c>
      <c r="C44" s="164" t="s">
        <v>129</v>
      </c>
      <c r="D44" s="16" t="s">
        <v>162</v>
      </c>
      <c r="E44" s="16" t="s">
        <v>307</v>
      </c>
      <c r="F44" s="18">
        <v>68470</v>
      </c>
      <c r="G44" s="18">
        <v>2974.54</v>
      </c>
      <c r="H44" s="18">
        <v>1.32</v>
      </c>
    </row>
    <row r="45" spans="2:8">
      <c r="B45" s="16" t="s">
        <v>1031</v>
      </c>
      <c r="C45" s="164" t="s">
        <v>129</v>
      </c>
      <c r="D45" s="16" t="s">
        <v>200</v>
      </c>
      <c r="E45" s="16" t="s">
        <v>308</v>
      </c>
      <c r="F45" s="18">
        <v>101500</v>
      </c>
      <c r="G45" s="18">
        <v>2880.27</v>
      </c>
      <c r="H45" s="18">
        <v>1.27</v>
      </c>
    </row>
    <row r="46" spans="2:8">
      <c r="B46" s="16" t="s">
        <v>1039</v>
      </c>
      <c r="C46" s="164" t="s">
        <v>129</v>
      </c>
      <c r="D46" s="16" t="s">
        <v>185</v>
      </c>
      <c r="E46" s="16" t="s">
        <v>309</v>
      </c>
      <c r="F46" s="18">
        <v>469000</v>
      </c>
      <c r="G46" s="18">
        <v>2788.67</v>
      </c>
      <c r="H46" s="18">
        <v>1.23</v>
      </c>
    </row>
    <row r="47" spans="2:8">
      <c r="B47" s="16" t="s">
        <v>1052</v>
      </c>
      <c r="C47" s="164" t="s">
        <v>129</v>
      </c>
      <c r="D47" s="16" t="s">
        <v>149</v>
      </c>
      <c r="E47" s="16" t="s">
        <v>221</v>
      </c>
      <c r="F47" s="18">
        <v>500000</v>
      </c>
      <c r="G47" s="18">
        <v>2751</v>
      </c>
      <c r="H47" s="18">
        <v>1.22</v>
      </c>
    </row>
    <row r="48" spans="2:8">
      <c r="B48" s="16" t="s">
        <v>1040</v>
      </c>
      <c r="C48" s="164" t="s">
        <v>129</v>
      </c>
      <c r="D48" s="16" t="s">
        <v>200</v>
      </c>
      <c r="E48" s="16" t="s">
        <v>310</v>
      </c>
      <c r="F48" s="18">
        <v>65000</v>
      </c>
      <c r="G48" s="18">
        <v>2655.15</v>
      </c>
      <c r="H48" s="18">
        <v>1.17</v>
      </c>
    </row>
    <row r="49" spans="2:8">
      <c r="B49" s="16" t="s">
        <v>1043</v>
      </c>
      <c r="C49" s="164" t="s">
        <v>129</v>
      </c>
      <c r="D49" s="16" t="s">
        <v>162</v>
      </c>
      <c r="E49" s="16" t="s">
        <v>311</v>
      </c>
      <c r="F49" s="18">
        <v>370267</v>
      </c>
      <c r="G49" s="18">
        <v>2638.52</v>
      </c>
      <c r="H49" s="18">
        <v>1.17</v>
      </c>
    </row>
    <row r="50" spans="2:8">
      <c r="B50" s="16" t="s">
        <v>1047</v>
      </c>
      <c r="C50" s="164" t="s">
        <v>129</v>
      </c>
      <c r="D50" s="16" t="s">
        <v>153</v>
      </c>
      <c r="E50" s="16" t="s">
        <v>312</v>
      </c>
      <c r="F50" s="18">
        <v>69000</v>
      </c>
      <c r="G50" s="18">
        <v>2583.64</v>
      </c>
      <c r="H50" s="18">
        <v>1.1399999999999999</v>
      </c>
    </row>
    <row r="51" spans="2:8">
      <c r="B51" s="16" t="s">
        <v>2087</v>
      </c>
      <c r="C51" s="164" t="s">
        <v>129</v>
      </c>
      <c r="D51" s="16" t="s">
        <v>153</v>
      </c>
      <c r="E51" s="16" t="s">
        <v>558</v>
      </c>
      <c r="F51" s="18">
        <v>85000</v>
      </c>
      <c r="G51" s="18">
        <v>2451.06</v>
      </c>
      <c r="H51" s="18">
        <v>1.08</v>
      </c>
    </row>
    <row r="52" spans="2:8">
      <c r="B52" s="16" t="s">
        <v>2344</v>
      </c>
      <c r="C52" s="164" t="s">
        <v>129</v>
      </c>
      <c r="D52" s="16" t="s">
        <v>162</v>
      </c>
      <c r="E52" s="16" t="s">
        <v>163</v>
      </c>
      <c r="F52" s="18">
        <v>54000</v>
      </c>
      <c r="G52" s="18">
        <v>2446.9299999999998</v>
      </c>
      <c r="H52" s="18">
        <v>1.08</v>
      </c>
    </row>
    <row r="53" spans="2:8">
      <c r="B53" s="16" t="s">
        <v>1045</v>
      </c>
      <c r="C53" s="164" t="s">
        <v>129</v>
      </c>
      <c r="D53" s="16" t="s">
        <v>168</v>
      </c>
      <c r="E53" s="16" t="s">
        <v>315</v>
      </c>
      <c r="F53" s="18">
        <v>114000</v>
      </c>
      <c r="G53" s="18">
        <v>2365.39</v>
      </c>
      <c r="H53" s="18">
        <v>1.05</v>
      </c>
    </row>
    <row r="54" spans="2:8">
      <c r="B54" s="16" t="s">
        <v>1046</v>
      </c>
      <c r="C54" s="164" t="s">
        <v>129</v>
      </c>
      <c r="D54" s="16" t="s">
        <v>149</v>
      </c>
      <c r="E54" s="16" t="s">
        <v>317</v>
      </c>
      <c r="F54" s="18">
        <v>119000</v>
      </c>
      <c r="G54" s="18">
        <v>2339.06</v>
      </c>
      <c r="H54" s="18">
        <v>1.04</v>
      </c>
    </row>
    <row r="55" spans="2:8">
      <c r="B55" s="16" t="s">
        <v>1041</v>
      </c>
      <c r="C55" s="164" t="s">
        <v>129</v>
      </c>
      <c r="D55" s="16" t="s">
        <v>248</v>
      </c>
      <c r="E55" s="16" t="s">
        <v>313</v>
      </c>
      <c r="F55" s="18">
        <v>540000</v>
      </c>
      <c r="G55" s="18">
        <v>2263.14</v>
      </c>
      <c r="H55" s="18">
        <v>1</v>
      </c>
    </row>
    <row r="56" spans="2:8">
      <c r="B56" s="16" t="s">
        <v>1027</v>
      </c>
      <c r="C56" s="164" t="s">
        <v>129</v>
      </c>
      <c r="D56" s="16" t="s">
        <v>200</v>
      </c>
      <c r="E56" s="16" t="s">
        <v>201</v>
      </c>
      <c r="F56" s="18">
        <v>66000</v>
      </c>
      <c r="G56" s="18">
        <v>2216.7800000000002</v>
      </c>
      <c r="H56" s="18">
        <v>0.98</v>
      </c>
    </row>
    <row r="57" spans="2:8">
      <c r="B57" s="16" t="s">
        <v>2398</v>
      </c>
      <c r="C57" s="164" t="s">
        <v>129</v>
      </c>
      <c r="D57" s="16" t="s">
        <v>149</v>
      </c>
      <c r="E57" s="16" t="s">
        <v>150</v>
      </c>
      <c r="F57" s="18">
        <v>100000</v>
      </c>
      <c r="G57" s="18">
        <v>2200.1</v>
      </c>
      <c r="H57" s="18">
        <v>0.97</v>
      </c>
    </row>
    <row r="58" spans="2:8">
      <c r="B58" s="16" t="s">
        <v>2349</v>
      </c>
      <c r="C58" s="164" t="s">
        <v>129</v>
      </c>
      <c r="D58" s="16" t="s">
        <v>130</v>
      </c>
      <c r="E58" s="16" t="s">
        <v>258</v>
      </c>
      <c r="F58" s="18">
        <v>809617</v>
      </c>
      <c r="G58" s="18">
        <v>2124.84</v>
      </c>
      <c r="H58" s="18">
        <v>0.94</v>
      </c>
    </row>
    <row r="59" spans="2:8">
      <c r="B59" s="16" t="s">
        <v>1050</v>
      </c>
      <c r="C59" s="164" t="s">
        <v>129</v>
      </c>
      <c r="D59" s="16" t="s">
        <v>160</v>
      </c>
      <c r="E59" s="16" t="s">
        <v>319</v>
      </c>
      <c r="F59" s="18">
        <v>49400</v>
      </c>
      <c r="G59" s="18">
        <v>2078.6999999999998</v>
      </c>
      <c r="H59" s="18">
        <v>0.92</v>
      </c>
    </row>
    <row r="60" spans="2:8">
      <c r="B60" s="16" t="s">
        <v>1016</v>
      </c>
      <c r="C60" s="164" t="s">
        <v>129</v>
      </c>
      <c r="D60" s="16" t="s">
        <v>165</v>
      </c>
      <c r="E60" s="16" t="s">
        <v>227</v>
      </c>
      <c r="F60" s="18">
        <v>198478</v>
      </c>
      <c r="G60" s="18">
        <v>2077.87</v>
      </c>
      <c r="H60" s="18">
        <v>0.92</v>
      </c>
    </row>
    <row r="61" spans="2:8">
      <c r="B61" s="16" t="s">
        <v>2399</v>
      </c>
      <c r="C61" s="164" t="s">
        <v>129</v>
      </c>
      <c r="D61" s="16" t="s">
        <v>441</v>
      </c>
      <c r="E61" s="16" t="s">
        <v>443</v>
      </c>
      <c r="F61" s="18">
        <v>400000</v>
      </c>
      <c r="G61" s="18">
        <v>2012.2</v>
      </c>
      <c r="H61" s="18">
        <v>0.89</v>
      </c>
    </row>
    <row r="62" spans="2:8">
      <c r="B62" s="16" t="s">
        <v>1049</v>
      </c>
      <c r="C62" s="164" t="s">
        <v>129</v>
      </c>
      <c r="D62" s="16" t="s">
        <v>146</v>
      </c>
      <c r="E62" s="16" t="s">
        <v>259</v>
      </c>
      <c r="F62" s="18">
        <v>76000</v>
      </c>
      <c r="G62" s="18">
        <v>1981.02</v>
      </c>
      <c r="H62" s="18">
        <v>0.88</v>
      </c>
    </row>
    <row r="63" spans="2:8">
      <c r="B63" s="16" t="s">
        <v>1051</v>
      </c>
      <c r="C63" s="164" t="s">
        <v>129</v>
      </c>
      <c r="D63" s="16" t="s">
        <v>168</v>
      </c>
      <c r="E63" s="16" t="s">
        <v>169</v>
      </c>
      <c r="F63" s="18">
        <v>230000</v>
      </c>
      <c r="G63" s="18">
        <v>1897.73</v>
      </c>
      <c r="H63" s="18">
        <v>0.84</v>
      </c>
    </row>
    <row r="64" spans="2:8">
      <c r="B64" s="16" t="s">
        <v>2400</v>
      </c>
      <c r="C64" s="164" t="s">
        <v>129</v>
      </c>
      <c r="D64" s="16" t="s">
        <v>141</v>
      </c>
      <c r="E64" s="16" t="s">
        <v>641</v>
      </c>
      <c r="F64" s="18">
        <v>246283</v>
      </c>
      <c r="G64" s="18">
        <v>1586.68</v>
      </c>
      <c r="H64" s="18">
        <v>0.7</v>
      </c>
    </row>
    <row r="65" spans="2:8">
      <c r="B65" s="17" t="s">
        <v>207</v>
      </c>
      <c r="C65" s="233"/>
      <c r="D65" s="17"/>
      <c r="E65" s="17"/>
      <c r="F65" s="162"/>
      <c r="G65" s="162">
        <f>SUM(G13:G64)</f>
        <v>218421.04000000004</v>
      </c>
      <c r="H65" s="162">
        <f>SUM(H13:H64)</f>
        <v>96.63000000000001</v>
      </c>
    </row>
    <row r="66" spans="2:8">
      <c r="B66" s="17" t="s">
        <v>208</v>
      </c>
      <c r="C66" s="234"/>
      <c r="D66" s="17"/>
      <c r="E66" s="17"/>
      <c r="F66" s="162"/>
      <c r="G66" s="162">
        <v>6848.5</v>
      </c>
      <c r="H66" s="162">
        <v>3.03</v>
      </c>
    </row>
    <row r="67" spans="2:8">
      <c r="B67" s="17" t="s">
        <v>112</v>
      </c>
      <c r="C67" s="234"/>
      <c r="D67" s="17"/>
      <c r="E67" s="17"/>
      <c r="F67" s="162"/>
      <c r="G67" s="162">
        <v>225269.54</v>
      </c>
      <c r="H67" s="162">
        <v>99.69</v>
      </c>
    </row>
    <row r="68" spans="2:8">
      <c r="B68" s="17" t="s">
        <v>113</v>
      </c>
      <c r="C68" s="234"/>
      <c r="D68" s="17"/>
      <c r="E68" s="17"/>
      <c r="F68" s="162"/>
      <c r="G68" s="162">
        <v>709.53848148000543</v>
      </c>
      <c r="H68" s="162">
        <v>0.31000000000000227</v>
      </c>
    </row>
    <row r="69" spans="2:8">
      <c r="B69" s="17" t="s">
        <v>114</v>
      </c>
      <c r="C69" s="234"/>
      <c r="D69" s="17"/>
      <c r="E69" s="17"/>
      <c r="F69" s="162"/>
      <c r="G69" s="162">
        <v>225979.07848148001</v>
      </c>
      <c r="H69" s="162">
        <v>100</v>
      </c>
    </row>
    <row r="70" spans="2:8">
      <c r="B70" s="16" t="s">
        <v>115</v>
      </c>
    </row>
    <row r="71" spans="2:8">
      <c r="B71" s="16" t="s">
        <v>116</v>
      </c>
    </row>
    <row r="72" spans="2:8">
      <c r="B72" s="16" t="s">
        <v>117</v>
      </c>
      <c r="C72" s="235">
        <v>44804</v>
      </c>
    </row>
    <row r="73" spans="2:8" ht="25.5">
      <c r="B73" s="236" t="s">
        <v>118</v>
      </c>
      <c r="C73" s="168" t="s">
        <v>119</v>
      </c>
    </row>
    <row r="74" spans="2:8">
      <c r="B74" s="17"/>
    </row>
    <row r="75" spans="2:8">
      <c r="B75" s="17" t="s">
        <v>120</v>
      </c>
    </row>
    <row r="76" spans="2:8">
      <c r="B76" s="17" t="s">
        <v>210</v>
      </c>
    </row>
    <row r="77" spans="2:8">
      <c r="B77" s="17" t="s">
        <v>121</v>
      </c>
    </row>
    <row r="78" spans="2:8">
      <c r="B78" s="17" t="s">
        <v>721</v>
      </c>
      <c r="C78" s="234"/>
    </row>
    <row r="79" spans="2:8">
      <c r="B79" s="17" t="s">
        <v>722</v>
      </c>
      <c r="C79" s="234"/>
    </row>
    <row r="80" spans="2:8">
      <c r="B80" s="17" t="s">
        <v>723</v>
      </c>
      <c r="C80" s="234"/>
    </row>
    <row r="81" spans="2:3">
      <c r="B81" s="17" t="s">
        <v>724</v>
      </c>
      <c r="C81" s="234"/>
    </row>
    <row r="82" spans="2:3">
      <c r="B82" s="17" t="s">
        <v>725</v>
      </c>
      <c r="C82" s="234"/>
    </row>
    <row r="83" spans="2:3">
      <c r="B83" s="17" t="s">
        <v>726</v>
      </c>
      <c r="C83" s="234"/>
    </row>
    <row r="84" spans="2:3">
      <c r="B84" s="17" t="s">
        <v>727</v>
      </c>
      <c r="C84" s="234"/>
    </row>
    <row r="85" spans="2:3">
      <c r="B85" s="17" t="s">
        <v>728</v>
      </c>
      <c r="C85" s="234"/>
    </row>
    <row r="86" spans="2:3">
      <c r="B86" s="284" t="s">
        <v>2936</v>
      </c>
      <c r="C86" s="234"/>
    </row>
    <row r="87" spans="2:3">
      <c r="B87" s="284" t="s">
        <v>122</v>
      </c>
    </row>
    <row r="88" spans="2:3">
      <c r="B88" s="284" t="s">
        <v>123</v>
      </c>
    </row>
  </sheetData>
  <mergeCells count="3">
    <mergeCell ref="B1:E1"/>
    <mergeCell ref="C3:C7"/>
    <mergeCell ref="D3:D7"/>
  </mergeCells>
  <hyperlinks>
    <hyperlink ref="A1" location="Index!A1" display="Index" xr:uid="{4B5D87F0-6A25-450F-B94D-EC00051EA256}"/>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1901-5B72-4F6B-B32D-273F42C63936}">
  <dimension ref="A1:I70"/>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29.710937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29.710937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29.710937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29.710937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29.710937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29.710937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29.710937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29.710937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29.710937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29.710937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29.710937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29.710937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29.710937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29.710937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29.710937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29.710937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29.710937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29.710937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29.710937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29.710937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29.710937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29.710937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29.710937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29.710937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29.710937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29.710937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29.710937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29.710937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29.710937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29.710937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29.710937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29.710937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29.710937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29.710937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29.710937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29.710937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29.710937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29.710937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29.710937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29.710937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29.710937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29.710937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29.710937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29.710937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29.710937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29.710937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29.710937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29.710937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29.710937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29.710937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29.710937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29.710937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29.710937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29.710937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29.710937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29.710937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29.710937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29.710937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29.710937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29.710937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29.710937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29.710937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29.710937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55</v>
      </c>
      <c r="C1" s="396"/>
      <c r="D1" s="396"/>
      <c r="E1" s="396"/>
      <c r="F1" s="4"/>
      <c r="G1" s="4"/>
      <c r="H1" s="4"/>
    </row>
    <row r="2" spans="1:9" s="1" customFormat="1" ht="13.5" thickBot="1">
      <c r="C2" s="5"/>
      <c r="F2" s="4"/>
      <c r="G2" s="4"/>
      <c r="H2" s="4"/>
    </row>
    <row r="3" spans="1:9" s="13" customFormat="1" ht="15">
      <c r="B3" s="25" t="s">
        <v>3066</v>
      </c>
      <c r="C3" s="397"/>
      <c r="D3" s="400"/>
      <c r="F3" s="14"/>
      <c r="G3" s="14"/>
      <c r="H3" s="14"/>
    </row>
    <row r="4" spans="1:9" s="13" customFormat="1" ht="30">
      <c r="B4" s="26" t="s">
        <v>3067</v>
      </c>
      <c r="C4" s="398"/>
      <c r="D4" s="401"/>
      <c r="F4" s="14"/>
      <c r="G4" s="14"/>
      <c r="H4" s="14"/>
    </row>
    <row r="5" spans="1:9" s="13" customFormat="1" ht="15">
      <c r="B5" s="77" t="s">
        <v>1003</v>
      </c>
      <c r="C5" s="398"/>
      <c r="D5" s="401"/>
      <c r="F5" s="14"/>
      <c r="G5" s="14"/>
      <c r="H5" s="14"/>
    </row>
    <row r="6" spans="1:9" s="13" customFormat="1" ht="15">
      <c r="B6" s="26" t="s">
        <v>3022</v>
      </c>
      <c r="C6" s="398"/>
      <c r="D6" s="401"/>
      <c r="F6" s="14"/>
      <c r="G6" s="14"/>
      <c r="H6" s="14"/>
    </row>
    <row r="7" spans="1:9" s="13" customFormat="1" ht="30.75" thickBot="1">
      <c r="B7" s="27" t="s">
        <v>3068</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1492680</v>
      </c>
      <c r="G16" s="18">
        <v>13244.55</v>
      </c>
      <c r="H16" s="18">
        <v>10.56</v>
      </c>
    </row>
    <row r="17" spans="2:8">
      <c r="B17" s="16" t="s">
        <v>277</v>
      </c>
      <c r="C17" s="164" t="s">
        <v>129</v>
      </c>
      <c r="D17" s="16" t="s">
        <v>130</v>
      </c>
      <c r="E17" s="16" t="s">
        <v>278</v>
      </c>
      <c r="F17" s="18">
        <v>2259000</v>
      </c>
      <c r="G17" s="18">
        <v>12000.94</v>
      </c>
      <c r="H17" s="18">
        <v>9.57</v>
      </c>
    </row>
    <row r="18" spans="2:8">
      <c r="B18" s="16" t="s">
        <v>1009</v>
      </c>
      <c r="C18" s="164" t="s">
        <v>129</v>
      </c>
      <c r="D18" s="16" t="s">
        <v>132</v>
      </c>
      <c r="E18" s="16" t="s">
        <v>133</v>
      </c>
      <c r="F18" s="18">
        <v>352974</v>
      </c>
      <c r="G18" s="18">
        <v>9311.2800000000007</v>
      </c>
      <c r="H18" s="18">
        <v>7.43</v>
      </c>
    </row>
    <row r="19" spans="2:8">
      <c r="B19" s="16" t="s">
        <v>1013</v>
      </c>
      <c r="C19" s="164" t="s">
        <v>129</v>
      </c>
      <c r="D19" s="16" t="s">
        <v>135</v>
      </c>
      <c r="E19" s="16" t="s">
        <v>136</v>
      </c>
      <c r="F19" s="18">
        <v>585863</v>
      </c>
      <c r="G19" s="18">
        <v>8746.64</v>
      </c>
      <c r="H19" s="18">
        <v>6.97</v>
      </c>
    </row>
    <row r="20" spans="2:8">
      <c r="B20" s="16" t="s">
        <v>1008</v>
      </c>
      <c r="C20" s="164" t="s">
        <v>129</v>
      </c>
      <c r="D20" s="16" t="s">
        <v>130</v>
      </c>
      <c r="E20" s="16" t="s">
        <v>134</v>
      </c>
      <c r="F20" s="18">
        <v>457000</v>
      </c>
      <c r="G20" s="18">
        <v>6791.48</v>
      </c>
      <c r="H20" s="18">
        <v>5.42</v>
      </c>
    </row>
    <row r="21" spans="2:8">
      <c r="B21" s="16" t="s">
        <v>2284</v>
      </c>
      <c r="C21" s="164" t="s">
        <v>129</v>
      </c>
      <c r="D21" s="16" t="s">
        <v>151</v>
      </c>
      <c r="E21" s="16" t="s">
        <v>152</v>
      </c>
      <c r="F21" s="18">
        <v>892245</v>
      </c>
      <c r="G21" s="18">
        <v>6483.05</v>
      </c>
      <c r="H21" s="18">
        <v>5.17</v>
      </c>
    </row>
    <row r="22" spans="2:8">
      <c r="B22" s="16" t="s">
        <v>2283</v>
      </c>
      <c r="C22" s="164" t="s">
        <v>129</v>
      </c>
      <c r="D22" s="16" t="s">
        <v>155</v>
      </c>
      <c r="E22" s="16" t="s">
        <v>156</v>
      </c>
      <c r="F22" s="18">
        <v>320000</v>
      </c>
      <c r="G22" s="18">
        <v>6152</v>
      </c>
      <c r="H22" s="18">
        <v>4.91</v>
      </c>
    </row>
    <row r="23" spans="2:8">
      <c r="B23" s="16" t="s">
        <v>1015</v>
      </c>
      <c r="C23" s="164" t="s">
        <v>129</v>
      </c>
      <c r="D23" s="16" t="s">
        <v>143</v>
      </c>
      <c r="E23" s="16" t="s">
        <v>144</v>
      </c>
      <c r="F23" s="18">
        <v>195000</v>
      </c>
      <c r="G23" s="18">
        <v>4770.4799999999996</v>
      </c>
      <c r="H23" s="18">
        <v>3.8</v>
      </c>
    </row>
    <row r="24" spans="2:8">
      <c r="B24" s="16" t="s">
        <v>2286</v>
      </c>
      <c r="C24" s="164" t="s">
        <v>129</v>
      </c>
      <c r="D24" s="16" t="s">
        <v>160</v>
      </c>
      <c r="E24" s="16" t="s">
        <v>465</v>
      </c>
      <c r="F24" s="18">
        <v>369369</v>
      </c>
      <c r="G24" s="18">
        <v>3835.71</v>
      </c>
      <c r="H24" s="18">
        <v>3.06</v>
      </c>
    </row>
    <row r="25" spans="2:8">
      <c r="B25" s="16" t="s">
        <v>2325</v>
      </c>
      <c r="C25" s="164" t="s">
        <v>129</v>
      </c>
      <c r="D25" s="16" t="s">
        <v>149</v>
      </c>
      <c r="E25" s="16" t="s">
        <v>493</v>
      </c>
      <c r="F25" s="18">
        <v>514666</v>
      </c>
      <c r="G25" s="18">
        <v>3812.9</v>
      </c>
      <c r="H25" s="18">
        <v>3.04</v>
      </c>
    </row>
    <row r="26" spans="2:8">
      <c r="B26" s="16" t="s">
        <v>2323</v>
      </c>
      <c r="C26" s="164" t="s">
        <v>129</v>
      </c>
      <c r="D26" s="16" t="s">
        <v>153</v>
      </c>
      <c r="E26" s="16" t="s">
        <v>154</v>
      </c>
      <c r="F26" s="18">
        <v>146500</v>
      </c>
      <c r="G26" s="18">
        <v>3539.95</v>
      </c>
      <c r="H26" s="18">
        <v>2.82</v>
      </c>
    </row>
    <row r="27" spans="2:8">
      <c r="B27" s="16" t="s">
        <v>1020</v>
      </c>
      <c r="C27" s="164" t="s">
        <v>129</v>
      </c>
      <c r="D27" s="16" t="s">
        <v>130</v>
      </c>
      <c r="E27" s="16" t="s">
        <v>145</v>
      </c>
      <c r="F27" s="18">
        <v>455000</v>
      </c>
      <c r="G27" s="18">
        <v>3419.33</v>
      </c>
      <c r="H27" s="18">
        <v>2.73</v>
      </c>
    </row>
    <row r="28" spans="2:8">
      <c r="B28" s="16" t="s">
        <v>2083</v>
      </c>
      <c r="C28" s="164" t="s">
        <v>129</v>
      </c>
      <c r="D28" s="16" t="s">
        <v>267</v>
      </c>
      <c r="E28" s="16" t="s">
        <v>287</v>
      </c>
      <c r="F28" s="18">
        <v>1430000</v>
      </c>
      <c r="G28" s="18">
        <v>3283.28</v>
      </c>
      <c r="H28" s="18">
        <v>2.62</v>
      </c>
    </row>
    <row r="29" spans="2:8">
      <c r="B29" s="16" t="s">
        <v>2118</v>
      </c>
      <c r="C29" s="164" t="s">
        <v>129</v>
      </c>
      <c r="D29" s="16" t="s">
        <v>240</v>
      </c>
      <c r="E29" s="16" t="s">
        <v>373</v>
      </c>
      <c r="F29" s="18">
        <v>93394</v>
      </c>
      <c r="G29" s="18">
        <v>3209.2</v>
      </c>
      <c r="H29" s="18">
        <v>2.56</v>
      </c>
    </row>
    <row r="30" spans="2:8">
      <c r="B30" s="16" t="s">
        <v>1035</v>
      </c>
      <c r="C30" s="164" t="s">
        <v>129</v>
      </c>
      <c r="D30" s="16" t="s">
        <v>185</v>
      </c>
      <c r="E30" s="16" t="s">
        <v>306</v>
      </c>
      <c r="F30" s="18">
        <v>235000</v>
      </c>
      <c r="G30" s="18">
        <v>3123.39</v>
      </c>
      <c r="H30" s="18">
        <v>2.4900000000000002</v>
      </c>
    </row>
    <row r="31" spans="2:8">
      <c r="B31" s="16" t="s">
        <v>1037</v>
      </c>
      <c r="C31" s="164" t="s">
        <v>129</v>
      </c>
      <c r="D31" s="16" t="s">
        <v>135</v>
      </c>
      <c r="E31" s="16" t="s">
        <v>283</v>
      </c>
      <c r="F31" s="18">
        <v>318000</v>
      </c>
      <c r="G31" s="18">
        <v>2985.86</v>
      </c>
      <c r="H31" s="18">
        <v>2.38</v>
      </c>
    </row>
    <row r="32" spans="2:8">
      <c r="B32" s="16" t="s">
        <v>2093</v>
      </c>
      <c r="C32" s="164" t="s">
        <v>129</v>
      </c>
      <c r="D32" s="16" t="s">
        <v>132</v>
      </c>
      <c r="E32" s="16" t="s">
        <v>384</v>
      </c>
      <c r="F32" s="18">
        <v>900000</v>
      </c>
      <c r="G32" s="18">
        <v>2957.85</v>
      </c>
      <c r="H32" s="18">
        <v>2.36</v>
      </c>
    </row>
    <row r="33" spans="2:8">
      <c r="B33" s="16" t="s">
        <v>2038</v>
      </c>
      <c r="C33" s="164" t="s">
        <v>129</v>
      </c>
      <c r="D33" s="16" t="s">
        <v>200</v>
      </c>
      <c r="E33" s="16" t="s">
        <v>282</v>
      </c>
      <c r="F33" s="18">
        <v>31017</v>
      </c>
      <c r="G33" s="18">
        <v>2817.04</v>
      </c>
      <c r="H33" s="18">
        <v>2.25</v>
      </c>
    </row>
    <row r="34" spans="2:8">
      <c r="B34" s="16" t="s">
        <v>1042</v>
      </c>
      <c r="C34" s="164" t="s">
        <v>129</v>
      </c>
      <c r="D34" s="16" t="s">
        <v>173</v>
      </c>
      <c r="E34" s="16" t="s">
        <v>175</v>
      </c>
      <c r="F34" s="18">
        <v>119746</v>
      </c>
      <c r="G34" s="18">
        <v>2753.8</v>
      </c>
      <c r="H34" s="18">
        <v>2.2000000000000002</v>
      </c>
    </row>
    <row r="35" spans="2:8">
      <c r="B35" s="16" t="s">
        <v>2113</v>
      </c>
      <c r="C35" s="164" t="s">
        <v>129</v>
      </c>
      <c r="D35" s="16" t="s">
        <v>160</v>
      </c>
      <c r="E35" s="16" t="s">
        <v>161</v>
      </c>
      <c r="F35" s="18">
        <v>300000</v>
      </c>
      <c r="G35" s="18">
        <v>2679.15</v>
      </c>
      <c r="H35" s="18">
        <v>2.14</v>
      </c>
    </row>
    <row r="36" spans="2:8">
      <c r="B36" s="16" t="s">
        <v>2097</v>
      </c>
      <c r="C36" s="164" t="s">
        <v>129</v>
      </c>
      <c r="D36" s="16" t="s">
        <v>485</v>
      </c>
      <c r="E36" s="16" t="s">
        <v>486</v>
      </c>
      <c r="F36" s="18">
        <v>683730</v>
      </c>
      <c r="G36" s="18">
        <v>2666.55</v>
      </c>
      <c r="H36" s="18">
        <v>2.13</v>
      </c>
    </row>
    <row r="37" spans="2:8">
      <c r="B37" s="16" t="s">
        <v>1044</v>
      </c>
      <c r="C37" s="164" t="s">
        <v>129</v>
      </c>
      <c r="D37" s="16" t="s">
        <v>225</v>
      </c>
      <c r="E37" s="16" t="s">
        <v>324</v>
      </c>
      <c r="F37" s="18">
        <v>56147</v>
      </c>
      <c r="G37" s="18">
        <v>2427.1799999999998</v>
      </c>
      <c r="H37" s="18">
        <v>1.94</v>
      </c>
    </row>
    <row r="38" spans="2:8">
      <c r="B38" s="16" t="s">
        <v>2102</v>
      </c>
      <c r="C38" s="164" t="s">
        <v>129</v>
      </c>
      <c r="D38" s="16" t="s">
        <v>173</v>
      </c>
      <c r="E38" s="16" t="s">
        <v>174</v>
      </c>
      <c r="F38" s="18">
        <v>35168</v>
      </c>
      <c r="G38" s="18">
        <v>2348.4699999999998</v>
      </c>
      <c r="H38" s="18">
        <v>1.87</v>
      </c>
    </row>
    <row r="39" spans="2:8">
      <c r="B39" s="16" t="s">
        <v>2287</v>
      </c>
      <c r="C39" s="164" t="s">
        <v>129</v>
      </c>
      <c r="D39" s="16" t="s">
        <v>366</v>
      </c>
      <c r="E39" s="16" t="s">
        <v>367</v>
      </c>
      <c r="F39" s="18">
        <v>508573</v>
      </c>
      <c r="G39" s="18">
        <v>2232.64</v>
      </c>
      <c r="H39" s="18">
        <v>1.78</v>
      </c>
    </row>
    <row r="40" spans="2:8">
      <c r="B40" s="16" t="s">
        <v>1021</v>
      </c>
      <c r="C40" s="164" t="s">
        <v>129</v>
      </c>
      <c r="D40" s="16" t="s">
        <v>149</v>
      </c>
      <c r="E40" s="16" t="s">
        <v>300</v>
      </c>
      <c r="F40" s="18">
        <v>88000</v>
      </c>
      <c r="G40" s="18">
        <v>2173.73</v>
      </c>
      <c r="H40" s="18">
        <v>1.73</v>
      </c>
    </row>
    <row r="41" spans="2:8">
      <c r="B41" s="16" t="s">
        <v>1048</v>
      </c>
      <c r="C41" s="164" t="s">
        <v>129</v>
      </c>
      <c r="D41" s="16" t="s">
        <v>141</v>
      </c>
      <c r="E41" s="16" t="s">
        <v>318</v>
      </c>
      <c r="F41" s="18">
        <v>195883</v>
      </c>
      <c r="G41" s="18">
        <v>1961.18</v>
      </c>
      <c r="H41" s="18">
        <v>1.56</v>
      </c>
    </row>
    <row r="42" spans="2:8">
      <c r="B42" s="16" t="s">
        <v>1014</v>
      </c>
      <c r="C42" s="164" t="s">
        <v>129</v>
      </c>
      <c r="D42" s="16" t="s">
        <v>237</v>
      </c>
      <c r="E42" s="16" t="s">
        <v>298</v>
      </c>
      <c r="F42" s="18">
        <v>263525</v>
      </c>
      <c r="G42" s="18">
        <v>1624.1</v>
      </c>
      <c r="H42" s="18">
        <v>1.3</v>
      </c>
    </row>
    <row r="43" spans="2:8">
      <c r="B43" s="16" t="s">
        <v>1031</v>
      </c>
      <c r="C43" s="164" t="s">
        <v>129</v>
      </c>
      <c r="D43" s="16" t="s">
        <v>200</v>
      </c>
      <c r="E43" s="16" t="s">
        <v>308</v>
      </c>
      <c r="F43" s="18">
        <v>50241</v>
      </c>
      <c r="G43" s="18">
        <v>1425.69</v>
      </c>
      <c r="H43" s="18">
        <v>1.1399999999999999</v>
      </c>
    </row>
    <row r="44" spans="2:8">
      <c r="B44" s="16" t="s">
        <v>2082</v>
      </c>
      <c r="C44" s="164" t="s">
        <v>129</v>
      </c>
      <c r="D44" s="16" t="s">
        <v>141</v>
      </c>
      <c r="E44" s="16" t="s">
        <v>711</v>
      </c>
      <c r="F44" s="18">
        <v>30000</v>
      </c>
      <c r="G44" s="18">
        <v>582.38</v>
      </c>
      <c r="H44" s="18">
        <v>0.46</v>
      </c>
    </row>
    <row r="45" spans="2:8">
      <c r="B45" s="16" t="s">
        <v>1027</v>
      </c>
      <c r="C45" s="164" t="s">
        <v>129</v>
      </c>
      <c r="D45" s="16" t="s">
        <v>200</v>
      </c>
      <c r="E45" s="16" t="s">
        <v>201</v>
      </c>
      <c r="F45" s="18">
        <v>10000</v>
      </c>
      <c r="G45" s="18">
        <v>335.88</v>
      </c>
      <c r="H45" s="18">
        <v>0.27</v>
      </c>
    </row>
    <row r="46" spans="2:8">
      <c r="B46" s="16" t="s">
        <v>2298</v>
      </c>
      <c r="C46" s="164" t="s">
        <v>129</v>
      </c>
      <c r="D46" s="16" t="s">
        <v>151</v>
      </c>
      <c r="E46" s="16" t="s">
        <v>500</v>
      </c>
      <c r="F46" s="18">
        <v>56588</v>
      </c>
      <c r="G46" s="18">
        <v>195.96</v>
      </c>
      <c r="H46" s="18">
        <v>0.16</v>
      </c>
    </row>
    <row r="47" spans="2:8">
      <c r="B47" s="17" t="s">
        <v>207</v>
      </c>
      <c r="C47" s="233"/>
      <c r="D47" s="17"/>
      <c r="E47" s="17"/>
      <c r="F47" s="162"/>
      <c r="G47" s="162">
        <f>SUM(G13:G46)</f>
        <v>123891.64</v>
      </c>
      <c r="H47" s="162">
        <f>SUM(H13:H46)</f>
        <v>98.82</v>
      </c>
    </row>
    <row r="48" spans="2:8">
      <c r="B48" s="17" t="s">
        <v>208</v>
      </c>
      <c r="C48" s="234"/>
      <c r="D48" s="17"/>
      <c r="E48" s="17"/>
      <c r="F48" s="162"/>
      <c r="G48" s="162">
        <v>1826.71</v>
      </c>
      <c r="H48" s="162">
        <v>1.46</v>
      </c>
    </row>
    <row r="49" spans="2:8">
      <c r="B49" s="17" t="s">
        <v>112</v>
      </c>
      <c r="C49" s="234"/>
      <c r="D49" s="17"/>
      <c r="E49" s="17"/>
      <c r="F49" s="162"/>
      <c r="G49" s="162">
        <v>125718.35</v>
      </c>
      <c r="H49" s="162">
        <v>100.25</v>
      </c>
    </row>
    <row r="50" spans="2:8">
      <c r="B50" s="17" t="s">
        <v>209</v>
      </c>
      <c r="C50" s="234"/>
      <c r="D50" s="17"/>
      <c r="E50" s="17"/>
      <c r="F50" s="162"/>
      <c r="G50" s="162">
        <v>-314.98062681000101</v>
      </c>
      <c r="H50" s="162">
        <v>-0.25</v>
      </c>
    </row>
    <row r="51" spans="2:8">
      <c r="B51" s="17" t="s">
        <v>114</v>
      </c>
      <c r="C51" s="234"/>
      <c r="D51" s="17"/>
      <c r="E51" s="17"/>
      <c r="F51" s="162"/>
      <c r="G51" s="162">
        <v>125403.36937319</v>
      </c>
      <c r="H51" s="162">
        <v>100</v>
      </c>
    </row>
    <row r="52" spans="2:8">
      <c r="B52" s="16" t="s">
        <v>115</v>
      </c>
    </row>
    <row r="53" spans="2:8">
      <c r="B53" s="16" t="s">
        <v>116</v>
      </c>
    </row>
    <row r="54" spans="2:8">
      <c r="B54" s="16" t="s">
        <v>117</v>
      </c>
      <c r="C54" s="235">
        <v>44804</v>
      </c>
    </row>
    <row r="55" spans="2:8" ht="25.5">
      <c r="B55" s="236" t="s">
        <v>118</v>
      </c>
      <c r="C55" s="168" t="s">
        <v>119</v>
      </c>
    </row>
    <row r="56" spans="2:8">
      <c r="B56" s="17"/>
    </row>
    <row r="57" spans="2:8">
      <c r="B57" s="17" t="s">
        <v>120</v>
      </c>
    </row>
    <row r="58" spans="2:8">
      <c r="B58" s="17" t="s">
        <v>210</v>
      </c>
    </row>
    <row r="59" spans="2:8">
      <c r="B59" s="17" t="s">
        <v>121</v>
      </c>
    </row>
    <row r="60" spans="2:8">
      <c r="B60" s="17" t="s">
        <v>712</v>
      </c>
      <c r="C60" s="234"/>
    </row>
    <row r="61" spans="2:8">
      <c r="B61" s="17" t="s">
        <v>713</v>
      </c>
      <c r="C61" s="234"/>
    </row>
    <row r="62" spans="2:8">
      <c r="B62" s="17" t="s">
        <v>714</v>
      </c>
      <c r="C62" s="234"/>
    </row>
    <row r="63" spans="2:8">
      <c r="B63" s="17" t="s">
        <v>715</v>
      </c>
      <c r="C63" s="234"/>
    </row>
    <row r="64" spans="2:8">
      <c r="B64" s="17" t="s">
        <v>716</v>
      </c>
      <c r="C64" s="234"/>
    </row>
    <row r="65" spans="2:3">
      <c r="B65" s="17" t="s">
        <v>717</v>
      </c>
      <c r="C65" s="234"/>
    </row>
    <row r="66" spans="2:3">
      <c r="B66" s="17" t="s">
        <v>718</v>
      </c>
      <c r="C66" s="234"/>
    </row>
    <row r="67" spans="2:3">
      <c r="B67" s="17" t="s">
        <v>719</v>
      </c>
      <c r="C67" s="234"/>
    </row>
    <row r="68" spans="2:3">
      <c r="B68" s="284" t="s">
        <v>2937</v>
      </c>
      <c r="C68" s="234"/>
    </row>
    <row r="69" spans="2:3">
      <c r="B69" s="284" t="s">
        <v>122</v>
      </c>
    </row>
    <row r="70" spans="2:3">
      <c r="B70" s="284" t="s">
        <v>123</v>
      </c>
    </row>
  </sheetData>
  <mergeCells count="3">
    <mergeCell ref="B1:E1"/>
    <mergeCell ref="C3:C7"/>
    <mergeCell ref="D3:D7"/>
  </mergeCells>
  <hyperlinks>
    <hyperlink ref="A1" location="Index!A1" display="Index" xr:uid="{CE2F79D9-444B-45D0-AA26-30BCC705C178}"/>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8F00F-94D3-4630-8A08-5AB49BF8C996}">
  <dimension ref="A1:I93"/>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43"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43"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43"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43"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43"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43"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43"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43"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43"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43"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43"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43"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43"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43"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43"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43"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43"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43"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43"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43"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43"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43"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43"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43"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43"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43"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43"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43"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43"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43"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43"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43"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43"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43"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43"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43"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43"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43"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43"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43"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43"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43"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43"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43"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43"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43"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43"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43"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43"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43"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43"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43"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43"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43"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43"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43"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43"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43"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43"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43"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43"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43"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43"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63</v>
      </c>
      <c r="C1" s="396"/>
      <c r="D1" s="396"/>
      <c r="E1" s="396"/>
      <c r="F1" s="4"/>
      <c r="G1" s="4"/>
      <c r="H1" s="4"/>
    </row>
    <row r="2" spans="1:9" s="1" customFormat="1" ht="13.5" thickBot="1">
      <c r="C2" s="5"/>
      <c r="F2" s="4"/>
      <c r="G2" s="4"/>
      <c r="H2" s="4"/>
    </row>
    <row r="3" spans="1:9" s="13" customFormat="1" ht="15">
      <c r="B3" s="25" t="s">
        <v>3069</v>
      </c>
      <c r="C3" s="397"/>
      <c r="D3" s="400"/>
      <c r="F3" s="14"/>
      <c r="G3" s="14"/>
      <c r="H3" s="14"/>
    </row>
    <row r="4" spans="1:9" s="13" customFormat="1" ht="30">
      <c r="B4" s="26" t="s">
        <v>3070</v>
      </c>
      <c r="C4" s="398"/>
      <c r="D4" s="401"/>
      <c r="F4" s="14"/>
      <c r="G4" s="14"/>
      <c r="H4" s="14"/>
    </row>
    <row r="5" spans="1:9" s="13" customFormat="1" ht="15">
      <c r="B5" s="26" t="s">
        <v>1003</v>
      </c>
      <c r="C5" s="398"/>
      <c r="D5" s="401"/>
      <c r="F5" s="14"/>
      <c r="G5" s="14"/>
      <c r="H5" s="14"/>
    </row>
    <row r="6" spans="1:9" s="13" customFormat="1" ht="15">
      <c r="B6" s="26" t="s">
        <v>3022</v>
      </c>
      <c r="C6" s="398"/>
      <c r="D6" s="401"/>
      <c r="F6" s="14"/>
      <c r="G6" s="14"/>
      <c r="H6" s="14"/>
    </row>
    <row r="7" spans="1:9" s="13" customFormat="1" ht="30.75" thickBot="1">
      <c r="B7" s="27" t="s">
        <v>3071</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2800000</v>
      </c>
      <c r="G16" s="18">
        <v>24844.400000000001</v>
      </c>
      <c r="H16" s="18">
        <v>7.97</v>
      </c>
    </row>
    <row r="17" spans="2:8">
      <c r="B17" s="16" t="s">
        <v>1008</v>
      </c>
      <c r="C17" s="164" t="s">
        <v>129</v>
      </c>
      <c r="D17" s="16" t="s">
        <v>130</v>
      </c>
      <c r="E17" s="16" t="s">
        <v>134</v>
      </c>
      <c r="F17" s="18">
        <v>1305000</v>
      </c>
      <c r="G17" s="18">
        <v>19393.61</v>
      </c>
      <c r="H17" s="18">
        <v>6.22</v>
      </c>
    </row>
    <row r="18" spans="2:8">
      <c r="B18" s="16" t="s">
        <v>277</v>
      </c>
      <c r="C18" s="164" t="s">
        <v>129</v>
      </c>
      <c r="D18" s="16" t="s">
        <v>130</v>
      </c>
      <c r="E18" s="16" t="s">
        <v>278</v>
      </c>
      <c r="F18" s="18">
        <v>3450000</v>
      </c>
      <c r="G18" s="18">
        <v>18328.13</v>
      </c>
      <c r="H18" s="18">
        <v>5.88</v>
      </c>
    </row>
    <row r="19" spans="2:8">
      <c r="B19" s="16" t="s">
        <v>1009</v>
      </c>
      <c r="C19" s="164" t="s">
        <v>129</v>
      </c>
      <c r="D19" s="16" t="s">
        <v>132</v>
      </c>
      <c r="E19" s="16" t="s">
        <v>133</v>
      </c>
      <c r="F19" s="18">
        <v>675000</v>
      </c>
      <c r="G19" s="18">
        <v>17806.16</v>
      </c>
      <c r="H19" s="18">
        <v>5.71</v>
      </c>
    </row>
    <row r="20" spans="2:8">
      <c r="B20" s="16" t="s">
        <v>1013</v>
      </c>
      <c r="C20" s="164" t="s">
        <v>129</v>
      </c>
      <c r="D20" s="16" t="s">
        <v>135</v>
      </c>
      <c r="E20" s="16" t="s">
        <v>136</v>
      </c>
      <c r="F20" s="18">
        <v>1160000</v>
      </c>
      <c r="G20" s="18">
        <v>17318.22</v>
      </c>
      <c r="H20" s="18">
        <v>5.55</v>
      </c>
    </row>
    <row r="21" spans="2:8">
      <c r="B21" s="16" t="s">
        <v>1015</v>
      </c>
      <c r="C21" s="164" t="s">
        <v>129</v>
      </c>
      <c r="D21" s="16" t="s">
        <v>143</v>
      </c>
      <c r="E21" s="16" t="s">
        <v>144</v>
      </c>
      <c r="F21" s="18">
        <v>575000</v>
      </c>
      <c r="G21" s="18">
        <v>14066.8</v>
      </c>
      <c r="H21" s="18">
        <v>4.51</v>
      </c>
    </row>
    <row r="22" spans="2:8">
      <c r="B22" s="16" t="s">
        <v>1020</v>
      </c>
      <c r="C22" s="164" t="s">
        <v>129</v>
      </c>
      <c r="D22" s="16" t="s">
        <v>130</v>
      </c>
      <c r="E22" s="16" t="s">
        <v>145</v>
      </c>
      <c r="F22" s="18">
        <v>1465000</v>
      </c>
      <c r="G22" s="18">
        <v>11009.48</v>
      </c>
      <c r="H22" s="18">
        <v>3.53</v>
      </c>
    </row>
    <row r="23" spans="2:8">
      <c r="B23" s="16" t="s">
        <v>2284</v>
      </c>
      <c r="C23" s="164" t="s">
        <v>129</v>
      </c>
      <c r="D23" s="16" t="s">
        <v>151</v>
      </c>
      <c r="E23" s="16" t="s">
        <v>152</v>
      </c>
      <c r="F23" s="18">
        <v>1275000</v>
      </c>
      <c r="G23" s="18">
        <v>9264.15</v>
      </c>
      <c r="H23" s="18">
        <v>2.97</v>
      </c>
    </row>
    <row r="24" spans="2:8">
      <c r="B24" s="16" t="s">
        <v>2283</v>
      </c>
      <c r="C24" s="164" t="s">
        <v>129</v>
      </c>
      <c r="D24" s="16" t="s">
        <v>155</v>
      </c>
      <c r="E24" s="16" t="s">
        <v>156</v>
      </c>
      <c r="F24" s="18">
        <v>390000</v>
      </c>
      <c r="G24" s="18">
        <v>7497.75</v>
      </c>
      <c r="H24" s="18">
        <v>2.4</v>
      </c>
    </row>
    <row r="25" spans="2:8">
      <c r="B25" s="16" t="s">
        <v>1035</v>
      </c>
      <c r="C25" s="164" t="s">
        <v>129</v>
      </c>
      <c r="D25" s="16" t="s">
        <v>185</v>
      </c>
      <c r="E25" s="16" t="s">
        <v>306</v>
      </c>
      <c r="F25" s="18">
        <v>525000</v>
      </c>
      <c r="G25" s="18">
        <v>6977.78</v>
      </c>
      <c r="H25" s="18">
        <v>2.2400000000000002</v>
      </c>
    </row>
    <row r="26" spans="2:8">
      <c r="B26" s="16" t="s">
        <v>2401</v>
      </c>
      <c r="C26" s="164" t="s">
        <v>129</v>
      </c>
      <c r="D26" s="16" t="s">
        <v>149</v>
      </c>
      <c r="E26" s="16" t="s">
        <v>604</v>
      </c>
      <c r="F26" s="18">
        <v>430000</v>
      </c>
      <c r="G26" s="18">
        <v>6329.6</v>
      </c>
      <c r="H26" s="18">
        <v>2.0299999999999998</v>
      </c>
    </row>
    <row r="27" spans="2:8">
      <c r="B27" s="16" t="s">
        <v>2060</v>
      </c>
      <c r="C27" s="164" t="s">
        <v>129</v>
      </c>
      <c r="D27" s="16" t="s">
        <v>130</v>
      </c>
      <c r="E27" s="16" t="s">
        <v>409</v>
      </c>
      <c r="F27" s="18">
        <v>5000000</v>
      </c>
      <c r="G27" s="18">
        <v>5850</v>
      </c>
      <c r="H27" s="18">
        <v>1.88</v>
      </c>
    </row>
    <row r="28" spans="2:8">
      <c r="B28" s="16" t="s">
        <v>2041</v>
      </c>
      <c r="C28" s="164" t="s">
        <v>129</v>
      </c>
      <c r="D28" s="16" t="s">
        <v>200</v>
      </c>
      <c r="E28" s="16" t="s">
        <v>462</v>
      </c>
      <c r="F28" s="18">
        <v>1224000</v>
      </c>
      <c r="G28" s="18">
        <v>5766.26</v>
      </c>
      <c r="H28" s="18">
        <v>1.85</v>
      </c>
    </row>
    <row r="29" spans="2:8">
      <c r="B29" s="16" t="s">
        <v>2043</v>
      </c>
      <c r="C29" s="164" t="s">
        <v>129</v>
      </c>
      <c r="D29" s="16" t="s">
        <v>267</v>
      </c>
      <c r="E29" s="16" t="s">
        <v>288</v>
      </c>
      <c r="F29" s="18">
        <v>3451000</v>
      </c>
      <c r="G29" s="18">
        <v>5659.64</v>
      </c>
      <c r="H29" s="18">
        <v>1.81</v>
      </c>
    </row>
    <row r="30" spans="2:8">
      <c r="B30" s="16" t="s">
        <v>2287</v>
      </c>
      <c r="C30" s="164" t="s">
        <v>129</v>
      </c>
      <c r="D30" s="16" t="s">
        <v>366</v>
      </c>
      <c r="E30" s="16" t="s">
        <v>367</v>
      </c>
      <c r="F30" s="18">
        <v>1200000</v>
      </c>
      <c r="G30" s="18">
        <v>5268</v>
      </c>
      <c r="H30" s="18">
        <v>1.69</v>
      </c>
    </row>
    <row r="31" spans="2:8">
      <c r="B31" s="16" t="s">
        <v>2286</v>
      </c>
      <c r="C31" s="164" t="s">
        <v>129</v>
      </c>
      <c r="D31" s="16" t="s">
        <v>160</v>
      </c>
      <c r="E31" s="16" t="s">
        <v>465</v>
      </c>
      <c r="F31" s="18">
        <v>500000</v>
      </c>
      <c r="G31" s="18">
        <v>5192.25</v>
      </c>
      <c r="H31" s="18">
        <v>1.66</v>
      </c>
    </row>
    <row r="32" spans="2:8">
      <c r="B32" s="16" t="s">
        <v>2102</v>
      </c>
      <c r="C32" s="164" t="s">
        <v>129</v>
      </c>
      <c r="D32" s="16" t="s">
        <v>173</v>
      </c>
      <c r="E32" s="16" t="s">
        <v>174</v>
      </c>
      <c r="F32" s="18">
        <v>75000</v>
      </c>
      <c r="G32" s="18">
        <v>5008.3900000000003</v>
      </c>
      <c r="H32" s="18">
        <v>1.61</v>
      </c>
    </row>
    <row r="33" spans="2:8">
      <c r="B33" s="16" t="s">
        <v>2402</v>
      </c>
      <c r="C33" s="164" t="s">
        <v>129</v>
      </c>
      <c r="D33" s="16" t="s">
        <v>263</v>
      </c>
      <c r="E33" s="16" t="s">
        <v>605</v>
      </c>
      <c r="F33" s="18">
        <v>980000</v>
      </c>
      <c r="G33" s="18">
        <v>4952.43</v>
      </c>
      <c r="H33" s="18">
        <v>1.59</v>
      </c>
    </row>
    <row r="34" spans="2:8">
      <c r="B34" s="16" t="s">
        <v>1021</v>
      </c>
      <c r="C34" s="164" t="s">
        <v>129</v>
      </c>
      <c r="D34" s="16" t="s">
        <v>149</v>
      </c>
      <c r="E34" s="16" t="s">
        <v>300</v>
      </c>
      <c r="F34" s="18">
        <v>200000</v>
      </c>
      <c r="G34" s="18">
        <v>4940.3</v>
      </c>
      <c r="H34" s="18">
        <v>1.58</v>
      </c>
    </row>
    <row r="35" spans="2:8">
      <c r="B35" s="16" t="s">
        <v>1048</v>
      </c>
      <c r="C35" s="164" t="s">
        <v>129</v>
      </c>
      <c r="D35" s="16" t="s">
        <v>141</v>
      </c>
      <c r="E35" s="16" t="s">
        <v>318</v>
      </c>
      <c r="F35" s="18">
        <v>490000</v>
      </c>
      <c r="G35" s="18">
        <v>4905.88</v>
      </c>
      <c r="H35" s="18">
        <v>1.57</v>
      </c>
    </row>
    <row r="36" spans="2:8">
      <c r="B36" s="16" t="s">
        <v>1011</v>
      </c>
      <c r="C36" s="164" t="s">
        <v>129</v>
      </c>
      <c r="D36" s="16" t="s">
        <v>143</v>
      </c>
      <c r="E36" s="16" t="s">
        <v>297</v>
      </c>
      <c r="F36" s="18">
        <v>525000</v>
      </c>
      <c r="G36" s="18">
        <v>4841.55</v>
      </c>
      <c r="H36" s="18">
        <v>1.55</v>
      </c>
    </row>
    <row r="37" spans="2:8">
      <c r="B37" s="16" t="s">
        <v>2322</v>
      </c>
      <c r="C37" s="164" t="s">
        <v>129</v>
      </c>
      <c r="D37" s="16" t="s">
        <v>485</v>
      </c>
      <c r="E37" s="16" t="s">
        <v>487</v>
      </c>
      <c r="F37" s="18">
        <v>940000</v>
      </c>
      <c r="G37" s="18">
        <v>4815.1499999999996</v>
      </c>
      <c r="H37" s="18">
        <v>1.54</v>
      </c>
    </row>
    <row r="38" spans="2:8">
      <c r="B38" s="16" t="s">
        <v>1037</v>
      </c>
      <c r="C38" s="164" t="s">
        <v>129</v>
      </c>
      <c r="D38" s="16" t="s">
        <v>135</v>
      </c>
      <c r="E38" s="16" t="s">
        <v>283</v>
      </c>
      <c r="F38" s="18">
        <v>510000</v>
      </c>
      <c r="G38" s="18">
        <v>4788.6499999999996</v>
      </c>
      <c r="H38" s="18">
        <v>1.54</v>
      </c>
    </row>
    <row r="39" spans="2:8">
      <c r="B39" s="16" t="s">
        <v>1046</v>
      </c>
      <c r="C39" s="164" t="s">
        <v>129</v>
      </c>
      <c r="D39" s="16" t="s">
        <v>149</v>
      </c>
      <c r="E39" s="16" t="s">
        <v>317</v>
      </c>
      <c r="F39" s="18">
        <v>242800</v>
      </c>
      <c r="G39" s="18">
        <v>4772.4799999999996</v>
      </c>
      <c r="H39" s="18">
        <v>1.53</v>
      </c>
    </row>
    <row r="40" spans="2:8">
      <c r="B40" s="16" t="s">
        <v>2403</v>
      </c>
      <c r="C40" s="164" t="s">
        <v>129</v>
      </c>
      <c r="D40" s="16" t="s">
        <v>130</v>
      </c>
      <c r="E40" s="16" t="s">
        <v>426</v>
      </c>
      <c r="F40" s="18">
        <v>2500000</v>
      </c>
      <c r="G40" s="18">
        <v>4498.75</v>
      </c>
      <c r="H40" s="18">
        <v>1.44</v>
      </c>
    </row>
    <row r="41" spans="2:8">
      <c r="B41" s="16" t="s">
        <v>2113</v>
      </c>
      <c r="C41" s="164" t="s">
        <v>129</v>
      </c>
      <c r="D41" s="16" t="s">
        <v>160</v>
      </c>
      <c r="E41" s="16" t="s">
        <v>161</v>
      </c>
      <c r="F41" s="18">
        <v>475000</v>
      </c>
      <c r="G41" s="18">
        <v>4241.99</v>
      </c>
      <c r="H41" s="18">
        <v>1.36</v>
      </c>
    </row>
    <row r="42" spans="2:8">
      <c r="B42" s="16" t="s">
        <v>1051</v>
      </c>
      <c r="C42" s="164" t="s">
        <v>129</v>
      </c>
      <c r="D42" s="16" t="s">
        <v>168</v>
      </c>
      <c r="E42" s="16" t="s">
        <v>169</v>
      </c>
      <c r="F42" s="18">
        <v>505000</v>
      </c>
      <c r="G42" s="18">
        <v>4166.76</v>
      </c>
      <c r="H42" s="18">
        <v>1.34</v>
      </c>
    </row>
    <row r="43" spans="2:8">
      <c r="B43" s="16" t="s">
        <v>2404</v>
      </c>
      <c r="C43" s="164" t="s">
        <v>129</v>
      </c>
      <c r="D43" s="16" t="s">
        <v>149</v>
      </c>
      <c r="E43" s="16" t="s">
        <v>606</v>
      </c>
      <c r="F43" s="18">
        <v>1000000</v>
      </c>
      <c r="G43" s="18">
        <v>4129</v>
      </c>
      <c r="H43" s="18">
        <v>1.32</v>
      </c>
    </row>
    <row r="44" spans="2:8">
      <c r="B44" s="16" t="s">
        <v>2364</v>
      </c>
      <c r="C44" s="164" t="s">
        <v>129</v>
      </c>
      <c r="D44" s="16" t="s">
        <v>162</v>
      </c>
      <c r="E44" s="16" t="s">
        <v>542</v>
      </c>
      <c r="F44" s="18">
        <v>139757</v>
      </c>
      <c r="G44" s="18">
        <v>4078.32</v>
      </c>
      <c r="H44" s="18">
        <v>1.31</v>
      </c>
    </row>
    <row r="45" spans="2:8">
      <c r="B45" s="16" t="s">
        <v>2356</v>
      </c>
      <c r="C45" s="164" t="s">
        <v>129</v>
      </c>
      <c r="D45" s="16" t="s">
        <v>146</v>
      </c>
      <c r="E45" s="16" t="s">
        <v>528</v>
      </c>
      <c r="F45" s="18">
        <v>661000</v>
      </c>
      <c r="G45" s="18">
        <v>3820.91</v>
      </c>
      <c r="H45" s="18">
        <v>1.23</v>
      </c>
    </row>
    <row r="46" spans="2:8">
      <c r="B46" s="16" t="s">
        <v>1016</v>
      </c>
      <c r="C46" s="164" t="s">
        <v>129</v>
      </c>
      <c r="D46" s="16" t="s">
        <v>165</v>
      </c>
      <c r="E46" s="16" t="s">
        <v>227</v>
      </c>
      <c r="F46" s="18">
        <v>350000</v>
      </c>
      <c r="G46" s="18">
        <v>3664.15</v>
      </c>
      <c r="H46" s="18">
        <v>1.17</v>
      </c>
    </row>
    <row r="47" spans="2:8">
      <c r="B47" s="16" t="s">
        <v>1049</v>
      </c>
      <c r="C47" s="164" t="s">
        <v>129</v>
      </c>
      <c r="D47" s="16" t="s">
        <v>146</v>
      </c>
      <c r="E47" s="16" t="s">
        <v>259</v>
      </c>
      <c r="F47" s="18">
        <v>140000</v>
      </c>
      <c r="G47" s="18">
        <v>3649.24</v>
      </c>
      <c r="H47" s="18">
        <v>1.17</v>
      </c>
    </row>
    <row r="48" spans="2:8">
      <c r="B48" s="16" t="s">
        <v>2059</v>
      </c>
      <c r="C48" s="164" t="s">
        <v>129</v>
      </c>
      <c r="D48" s="16" t="s">
        <v>149</v>
      </c>
      <c r="E48" s="16" t="s">
        <v>490</v>
      </c>
      <c r="F48" s="18">
        <v>300000</v>
      </c>
      <c r="G48" s="18">
        <v>3577.8</v>
      </c>
      <c r="H48" s="18">
        <v>1.1499999999999999</v>
      </c>
    </row>
    <row r="49" spans="2:8">
      <c r="B49" s="16" t="s">
        <v>2405</v>
      </c>
      <c r="C49" s="164" t="s">
        <v>129</v>
      </c>
      <c r="D49" s="16" t="s">
        <v>160</v>
      </c>
      <c r="E49" s="16" t="s">
        <v>607</v>
      </c>
      <c r="F49" s="18">
        <v>512000</v>
      </c>
      <c r="G49" s="18">
        <v>3537.92</v>
      </c>
      <c r="H49" s="18">
        <v>1.1299999999999999</v>
      </c>
    </row>
    <row r="50" spans="2:8">
      <c r="B50" s="16" t="s">
        <v>2118</v>
      </c>
      <c r="C50" s="164" t="s">
        <v>129</v>
      </c>
      <c r="D50" s="16" t="s">
        <v>240</v>
      </c>
      <c r="E50" s="16" t="s">
        <v>373</v>
      </c>
      <c r="F50" s="18">
        <v>100000</v>
      </c>
      <c r="G50" s="18">
        <v>3436.2</v>
      </c>
      <c r="H50" s="18">
        <v>1.1000000000000001</v>
      </c>
    </row>
    <row r="51" spans="2:8">
      <c r="B51" s="16" t="s">
        <v>2332</v>
      </c>
      <c r="C51" s="164" t="s">
        <v>129</v>
      </c>
      <c r="D51" s="16" t="s">
        <v>146</v>
      </c>
      <c r="E51" s="16" t="s">
        <v>220</v>
      </c>
      <c r="F51" s="18">
        <v>149000</v>
      </c>
      <c r="G51" s="18">
        <v>3373.21</v>
      </c>
      <c r="H51" s="18">
        <v>1.08</v>
      </c>
    </row>
    <row r="52" spans="2:8">
      <c r="B52" s="16" t="s">
        <v>1022</v>
      </c>
      <c r="C52" s="164" t="s">
        <v>129</v>
      </c>
      <c r="D52" s="16" t="s">
        <v>173</v>
      </c>
      <c r="E52" s="16" t="s">
        <v>301</v>
      </c>
      <c r="F52" s="18">
        <v>800000</v>
      </c>
      <c r="G52" s="18">
        <v>3290</v>
      </c>
      <c r="H52" s="18">
        <v>1.05</v>
      </c>
    </row>
    <row r="53" spans="2:8">
      <c r="B53" s="16" t="s">
        <v>2104</v>
      </c>
      <c r="C53" s="164" t="s">
        <v>129</v>
      </c>
      <c r="D53" s="16" t="s">
        <v>143</v>
      </c>
      <c r="E53" s="16" t="s">
        <v>284</v>
      </c>
      <c r="F53" s="18">
        <v>19000</v>
      </c>
      <c r="G53" s="18">
        <v>3222.81</v>
      </c>
      <c r="H53" s="18">
        <v>1.03</v>
      </c>
    </row>
    <row r="54" spans="2:8">
      <c r="B54" s="16" t="s">
        <v>1023</v>
      </c>
      <c r="C54" s="164" t="s">
        <v>129</v>
      </c>
      <c r="D54" s="16" t="s">
        <v>183</v>
      </c>
      <c r="E54" s="16" t="s">
        <v>299</v>
      </c>
      <c r="F54" s="18">
        <v>1050000</v>
      </c>
      <c r="G54" s="18">
        <v>3218.25</v>
      </c>
      <c r="H54" s="18">
        <v>1.03</v>
      </c>
    </row>
    <row r="55" spans="2:8">
      <c r="B55" s="16" t="s">
        <v>1032</v>
      </c>
      <c r="C55" s="164" t="s">
        <v>129</v>
      </c>
      <c r="D55" s="16" t="s">
        <v>141</v>
      </c>
      <c r="E55" s="16" t="s">
        <v>305</v>
      </c>
      <c r="F55" s="18">
        <v>273400</v>
      </c>
      <c r="G55" s="18">
        <v>3184.97</v>
      </c>
      <c r="H55" s="18">
        <v>1.02</v>
      </c>
    </row>
    <row r="56" spans="2:8">
      <c r="B56" s="16" t="s">
        <v>2108</v>
      </c>
      <c r="C56" s="164" t="s">
        <v>129</v>
      </c>
      <c r="D56" s="16" t="s">
        <v>530</v>
      </c>
      <c r="E56" s="16" t="s">
        <v>531</v>
      </c>
      <c r="F56" s="18">
        <v>2000000</v>
      </c>
      <c r="G56" s="18">
        <v>3080</v>
      </c>
      <c r="H56" s="18">
        <v>0.99</v>
      </c>
    </row>
    <row r="57" spans="2:8">
      <c r="B57" s="16" t="s">
        <v>2347</v>
      </c>
      <c r="C57" s="164" t="s">
        <v>129</v>
      </c>
      <c r="D57" s="16" t="s">
        <v>447</v>
      </c>
      <c r="E57" s="16" t="s">
        <v>449</v>
      </c>
      <c r="F57" s="18">
        <v>335000</v>
      </c>
      <c r="G57" s="18">
        <v>2830.58</v>
      </c>
      <c r="H57" s="18">
        <v>0.91</v>
      </c>
    </row>
    <row r="58" spans="2:8">
      <c r="B58" s="16" t="s">
        <v>2044</v>
      </c>
      <c r="C58" s="164" t="s">
        <v>129</v>
      </c>
      <c r="D58" s="16" t="s">
        <v>135</v>
      </c>
      <c r="E58" s="16" t="s">
        <v>291</v>
      </c>
      <c r="F58" s="18">
        <v>260000</v>
      </c>
      <c r="G58" s="18">
        <v>2797.86</v>
      </c>
      <c r="H58" s="18">
        <v>0.9</v>
      </c>
    </row>
    <row r="59" spans="2:8">
      <c r="B59" s="16" t="s">
        <v>2297</v>
      </c>
      <c r="C59" s="164" t="s">
        <v>129</v>
      </c>
      <c r="D59" s="16" t="s">
        <v>155</v>
      </c>
      <c r="E59" s="16" t="s">
        <v>535</v>
      </c>
      <c r="F59" s="18">
        <v>1000000</v>
      </c>
      <c r="G59" s="18">
        <v>2608</v>
      </c>
      <c r="H59" s="18">
        <v>0.84</v>
      </c>
    </row>
    <row r="60" spans="2:8">
      <c r="B60" s="16" t="s">
        <v>2350</v>
      </c>
      <c r="C60" s="164" t="s">
        <v>129</v>
      </c>
      <c r="D60" s="16" t="s">
        <v>149</v>
      </c>
      <c r="E60" s="16" t="s">
        <v>532</v>
      </c>
      <c r="F60" s="18">
        <v>100000</v>
      </c>
      <c r="G60" s="18">
        <v>2607.5500000000002</v>
      </c>
      <c r="H60" s="18">
        <v>0.84</v>
      </c>
    </row>
    <row r="61" spans="2:8">
      <c r="B61" s="16" t="s">
        <v>2046</v>
      </c>
      <c r="C61" s="164" t="s">
        <v>129</v>
      </c>
      <c r="D61" s="16" t="s">
        <v>143</v>
      </c>
      <c r="E61" s="16" t="s">
        <v>279</v>
      </c>
      <c r="F61" s="18">
        <v>33000</v>
      </c>
      <c r="G61" s="18">
        <v>2411.06</v>
      </c>
      <c r="H61" s="18">
        <v>0.77</v>
      </c>
    </row>
    <row r="62" spans="2:8">
      <c r="B62" s="16" t="s">
        <v>608</v>
      </c>
      <c r="C62" s="164" t="s">
        <v>129</v>
      </c>
      <c r="D62" s="16" t="s">
        <v>205</v>
      </c>
      <c r="E62" s="16" t="s">
        <v>609</v>
      </c>
      <c r="F62" s="18">
        <v>762003</v>
      </c>
      <c r="G62" s="18">
        <v>2360.3000000000002</v>
      </c>
      <c r="H62" s="18">
        <v>0.76</v>
      </c>
    </row>
    <row r="63" spans="2:8">
      <c r="B63" s="16" t="s">
        <v>2366</v>
      </c>
      <c r="C63" s="164" t="s">
        <v>129</v>
      </c>
      <c r="D63" s="16" t="s">
        <v>160</v>
      </c>
      <c r="E63" s="16" t="s">
        <v>546</v>
      </c>
      <c r="F63" s="18">
        <v>96000</v>
      </c>
      <c r="G63" s="18">
        <v>2273.33</v>
      </c>
      <c r="H63" s="18">
        <v>0.73</v>
      </c>
    </row>
    <row r="64" spans="2:8">
      <c r="B64" s="16" t="s">
        <v>2319</v>
      </c>
      <c r="C64" s="164" t="s">
        <v>129</v>
      </c>
      <c r="D64" s="16" t="s">
        <v>160</v>
      </c>
      <c r="E64" s="16" t="s">
        <v>536</v>
      </c>
      <c r="F64" s="18">
        <v>216000</v>
      </c>
      <c r="G64" s="18">
        <v>1955.23</v>
      </c>
      <c r="H64" s="18">
        <v>0.63</v>
      </c>
    </row>
    <row r="65" spans="2:8">
      <c r="B65" s="16" t="s">
        <v>1026</v>
      </c>
      <c r="C65" s="164" t="s">
        <v>129</v>
      </c>
      <c r="D65" s="16" t="s">
        <v>141</v>
      </c>
      <c r="E65" s="16" t="s">
        <v>303</v>
      </c>
      <c r="F65" s="18">
        <v>117000</v>
      </c>
      <c r="G65" s="18">
        <v>1628.06</v>
      </c>
      <c r="H65" s="18">
        <v>0.52</v>
      </c>
    </row>
    <row r="66" spans="2:8">
      <c r="B66" s="16" t="s">
        <v>2124</v>
      </c>
      <c r="C66" s="164" t="s">
        <v>129</v>
      </c>
      <c r="D66" s="16" t="s">
        <v>248</v>
      </c>
      <c r="E66" s="16" t="s">
        <v>249</v>
      </c>
      <c r="F66" s="18">
        <v>620000</v>
      </c>
      <c r="G66" s="18">
        <v>1502.26</v>
      </c>
      <c r="H66" s="18">
        <v>0.48</v>
      </c>
    </row>
    <row r="67" spans="2:8">
      <c r="B67" s="16" t="s">
        <v>2406</v>
      </c>
      <c r="C67" s="164" t="s">
        <v>129</v>
      </c>
      <c r="D67" s="16" t="s">
        <v>234</v>
      </c>
      <c r="E67" s="16" t="s">
        <v>610</v>
      </c>
      <c r="F67" s="18">
        <v>219000</v>
      </c>
      <c r="G67" s="18">
        <v>1323.86</v>
      </c>
      <c r="H67" s="18">
        <v>0.42</v>
      </c>
    </row>
    <row r="68" spans="2:8">
      <c r="B68" s="16" t="s">
        <v>2407</v>
      </c>
      <c r="C68" s="164" t="s">
        <v>129</v>
      </c>
      <c r="D68" s="16" t="s">
        <v>234</v>
      </c>
      <c r="E68" s="16" t="s">
        <v>611</v>
      </c>
      <c r="F68" s="18">
        <v>1610000</v>
      </c>
      <c r="G68" s="18">
        <v>1239.7</v>
      </c>
      <c r="H68" s="18">
        <v>0.4</v>
      </c>
    </row>
    <row r="69" spans="2:8">
      <c r="B69" s="16" t="s">
        <v>2298</v>
      </c>
      <c r="C69" s="164" t="s">
        <v>129</v>
      </c>
      <c r="D69" s="16" t="s">
        <v>151</v>
      </c>
      <c r="E69" s="16" t="s">
        <v>500</v>
      </c>
      <c r="F69" s="18">
        <v>96428</v>
      </c>
      <c r="G69" s="18">
        <v>333.93</v>
      </c>
      <c r="H69" s="18">
        <v>0.11</v>
      </c>
    </row>
    <row r="70" spans="2:8">
      <c r="B70" s="17" t="s">
        <v>207</v>
      </c>
      <c r="C70" s="234"/>
      <c r="D70" s="17"/>
      <c r="E70" s="17"/>
      <c r="F70" s="162"/>
      <c r="G70" s="162">
        <f>SUM(G13:G69)</f>
        <v>307639.06</v>
      </c>
      <c r="H70" s="162">
        <f>SUM(H13:H69)</f>
        <v>98.640000000000015</v>
      </c>
    </row>
    <row r="71" spans="2:8">
      <c r="B71" s="17" t="s">
        <v>208</v>
      </c>
      <c r="C71" s="234"/>
      <c r="D71" s="17"/>
      <c r="E71" s="17"/>
      <c r="F71" s="162"/>
      <c r="G71" s="162">
        <v>4905.95</v>
      </c>
      <c r="H71" s="162">
        <v>1.57</v>
      </c>
    </row>
    <row r="72" spans="2:8">
      <c r="B72" s="17" t="s">
        <v>112</v>
      </c>
      <c r="C72" s="234"/>
      <c r="D72" s="17"/>
      <c r="E72" s="17"/>
      <c r="F72" s="162"/>
      <c r="G72" s="162">
        <v>312545.01</v>
      </c>
      <c r="H72" s="162">
        <v>100.2</v>
      </c>
    </row>
    <row r="73" spans="2:8">
      <c r="B73" s="17" t="s">
        <v>209</v>
      </c>
      <c r="C73" s="234"/>
      <c r="D73" s="17"/>
      <c r="E73" s="17"/>
      <c r="F73" s="162"/>
      <c r="G73" s="162">
        <v>-647.5883849999982</v>
      </c>
      <c r="H73" s="162">
        <v>-0.20000000000000284</v>
      </c>
    </row>
    <row r="74" spans="2:8">
      <c r="B74" s="17" t="s">
        <v>114</v>
      </c>
      <c r="C74" s="234"/>
      <c r="D74" s="17"/>
      <c r="E74" s="17"/>
      <c r="F74" s="162"/>
      <c r="G74" s="162">
        <v>311897.421615</v>
      </c>
      <c r="H74" s="162">
        <v>100</v>
      </c>
    </row>
    <row r="75" spans="2:8">
      <c r="B75" s="16" t="s">
        <v>115</v>
      </c>
    </row>
    <row r="76" spans="2:8">
      <c r="B76" s="16" t="s">
        <v>116</v>
      </c>
    </row>
    <row r="77" spans="2:8">
      <c r="B77" s="16" t="s">
        <v>117</v>
      </c>
      <c r="C77" s="235">
        <v>44804</v>
      </c>
    </row>
    <row r="78" spans="2:8" ht="25.5">
      <c r="B78" s="236" t="s">
        <v>118</v>
      </c>
      <c r="C78" s="168" t="s">
        <v>119</v>
      </c>
    </row>
    <row r="79" spans="2:8">
      <c r="B79" s="17"/>
    </row>
    <row r="80" spans="2:8">
      <c r="B80" s="17" t="s">
        <v>120</v>
      </c>
    </row>
    <row r="81" spans="2:3">
      <c r="B81" s="17" t="s">
        <v>210</v>
      </c>
    </row>
    <row r="82" spans="2:3">
      <c r="B82" s="17" t="s">
        <v>121</v>
      </c>
    </row>
    <row r="83" spans="2:3">
      <c r="B83" s="17" t="s">
        <v>612</v>
      </c>
      <c r="C83" s="234"/>
    </row>
    <row r="84" spans="2:3">
      <c r="B84" s="17" t="s">
        <v>613</v>
      </c>
      <c r="C84" s="234"/>
    </row>
    <row r="85" spans="2:3">
      <c r="B85" s="17" t="s">
        <v>614</v>
      </c>
      <c r="C85" s="234"/>
    </row>
    <row r="86" spans="2:3">
      <c r="B86" s="17" t="s">
        <v>615</v>
      </c>
      <c r="C86" s="234"/>
    </row>
    <row r="87" spans="2:3">
      <c r="B87" s="17" t="s">
        <v>616</v>
      </c>
      <c r="C87" s="234"/>
    </row>
    <row r="88" spans="2:3">
      <c r="B88" s="17" t="s">
        <v>617</v>
      </c>
      <c r="C88" s="234"/>
    </row>
    <row r="89" spans="2:3">
      <c r="B89" s="17" t="s">
        <v>618</v>
      </c>
      <c r="C89" s="234"/>
    </row>
    <row r="90" spans="2:3">
      <c r="B90" s="17" t="s">
        <v>619</v>
      </c>
      <c r="C90" s="234"/>
    </row>
    <row r="91" spans="2:3">
      <c r="B91" s="284" t="s">
        <v>2921</v>
      </c>
      <c r="C91" s="234"/>
    </row>
    <row r="92" spans="2:3">
      <c r="B92" s="284" t="s">
        <v>122</v>
      </c>
    </row>
    <row r="93" spans="2:3">
      <c r="B93" s="284" t="s">
        <v>123</v>
      </c>
    </row>
  </sheetData>
  <mergeCells count="3">
    <mergeCell ref="B1:E1"/>
    <mergeCell ref="C3:C7"/>
    <mergeCell ref="D3:D7"/>
  </mergeCells>
  <hyperlinks>
    <hyperlink ref="A1" location="Index!A1" display="Index" xr:uid="{4952195F-D0D6-4F97-8940-2EAA71068A2D}"/>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C1B6-9C2A-4ABE-A974-C498600FA3AF}">
  <dimension ref="A1:M149"/>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45</v>
      </c>
      <c r="C1" s="396"/>
      <c r="D1" s="396"/>
      <c r="E1" s="396"/>
      <c r="F1" s="4"/>
      <c r="G1" s="4"/>
      <c r="H1" s="4"/>
    </row>
    <row r="2" spans="1:9" s="1" customFormat="1" ht="13.5" thickBot="1">
      <c r="C2" s="5"/>
      <c r="F2" s="4"/>
      <c r="G2" s="4"/>
      <c r="H2" s="4"/>
    </row>
    <row r="3" spans="1:9" s="13" customFormat="1" ht="15">
      <c r="B3" s="25" t="s">
        <v>45</v>
      </c>
      <c r="C3" s="397"/>
      <c r="D3" s="400"/>
      <c r="F3" s="14"/>
      <c r="G3" s="14"/>
      <c r="H3" s="14"/>
    </row>
    <row r="4" spans="1:9" s="79" customFormat="1" ht="15">
      <c r="B4" s="153" t="s">
        <v>3072</v>
      </c>
      <c r="C4" s="398"/>
      <c r="D4" s="401"/>
      <c r="F4" s="154"/>
      <c r="G4" s="154"/>
      <c r="H4" s="154"/>
    </row>
    <row r="5" spans="1:9" s="13" customFormat="1" ht="15">
      <c r="B5" s="26" t="s">
        <v>1003</v>
      </c>
      <c r="C5" s="398"/>
      <c r="D5" s="401"/>
      <c r="F5" s="14"/>
      <c r="G5" s="14"/>
      <c r="H5" s="14"/>
    </row>
    <row r="6" spans="1:9" s="13" customFormat="1" ht="15">
      <c r="B6" s="26" t="s">
        <v>3022</v>
      </c>
      <c r="C6" s="398"/>
      <c r="D6" s="401"/>
      <c r="F6" s="14"/>
      <c r="G6" s="14"/>
      <c r="H6" s="14"/>
    </row>
    <row r="7" spans="1:9" s="13" customFormat="1" ht="30.75" thickBot="1">
      <c r="B7" s="27" t="s">
        <v>3073</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362639</v>
      </c>
      <c r="G16" s="18">
        <v>3217.7</v>
      </c>
      <c r="H16" s="18">
        <v>5.64</v>
      </c>
    </row>
    <row r="17" spans="2:8">
      <c r="B17" s="16" t="s">
        <v>1017</v>
      </c>
      <c r="C17" s="164" t="s">
        <v>129</v>
      </c>
      <c r="D17" s="16" t="s">
        <v>135</v>
      </c>
      <c r="E17" s="16" t="s">
        <v>137</v>
      </c>
      <c r="F17" s="18">
        <v>89376</v>
      </c>
      <c r="G17" s="18">
        <v>2870</v>
      </c>
      <c r="H17" s="18">
        <v>5.03</v>
      </c>
    </row>
    <row r="18" spans="2:8">
      <c r="B18" s="16" t="s">
        <v>1023</v>
      </c>
      <c r="C18" s="164" t="s">
        <v>129</v>
      </c>
      <c r="D18" s="16" t="s">
        <v>183</v>
      </c>
      <c r="E18" s="16" t="s">
        <v>299</v>
      </c>
      <c r="F18" s="18">
        <v>914007</v>
      </c>
      <c r="G18" s="18">
        <v>2801.43</v>
      </c>
      <c r="H18" s="18">
        <v>4.91</v>
      </c>
    </row>
    <row r="19" spans="2:8">
      <c r="B19" s="16" t="s">
        <v>1013</v>
      </c>
      <c r="C19" s="164" t="s">
        <v>129</v>
      </c>
      <c r="D19" s="16" t="s">
        <v>135</v>
      </c>
      <c r="E19" s="16" t="s">
        <v>136</v>
      </c>
      <c r="F19" s="18">
        <v>180280</v>
      </c>
      <c r="G19" s="18">
        <v>2691.49</v>
      </c>
      <c r="H19" s="18">
        <v>4.72</v>
      </c>
    </row>
    <row r="20" spans="2:8">
      <c r="B20" s="16" t="s">
        <v>277</v>
      </c>
      <c r="C20" s="164" t="s">
        <v>129</v>
      </c>
      <c r="D20" s="16" t="s">
        <v>130</v>
      </c>
      <c r="E20" s="16" t="s">
        <v>278</v>
      </c>
      <c r="F20" s="18">
        <v>446165</v>
      </c>
      <c r="G20" s="18">
        <v>2370.25</v>
      </c>
      <c r="H20" s="18">
        <v>4.1500000000000004</v>
      </c>
    </row>
    <row r="21" spans="2:8">
      <c r="B21" s="16" t="s">
        <v>2285</v>
      </c>
      <c r="C21" s="164" t="s">
        <v>129</v>
      </c>
      <c r="D21" s="16" t="s">
        <v>139</v>
      </c>
      <c r="E21" s="16" t="s">
        <v>148</v>
      </c>
      <c r="F21" s="18">
        <v>83020</v>
      </c>
      <c r="G21" s="18">
        <v>2208.21</v>
      </c>
      <c r="H21" s="18">
        <v>3.87</v>
      </c>
    </row>
    <row r="22" spans="2:8">
      <c r="B22" s="16" t="s">
        <v>2283</v>
      </c>
      <c r="C22" s="164" t="s">
        <v>129</v>
      </c>
      <c r="D22" s="16" t="s">
        <v>155</v>
      </c>
      <c r="E22" s="16" t="s">
        <v>156</v>
      </c>
      <c r="F22" s="18">
        <v>104917</v>
      </c>
      <c r="G22" s="18">
        <v>2017.03</v>
      </c>
      <c r="H22" s="18">
        <v>3.53</v>
      </c>
    </row>
    <row r="23" spans="2:8">
      <c r="B23" s="16" t="s">
        <v>1042</v>
      </c>
      <c r="C23" s="164" t="s">
        <v>129</v>
      </c>
      <c r="D23" s="16" t="s">
        <v>173</v>
      </c>
      <c r="E23" s="16" t="s">
        <v>175</v>
      </c>
      <c r="F23" s="18">
        <v>84448</v>
      </c>
      <c r="G23" s="18">
        <v>1942.05</v>
      </c>
      <c r="H23" s="18">
        <v>3.4</v>
      </c>
    </row>
    <row r="24" spans="2:8">
      <c r="B24" s="16" t="s">
        <v>2040</v>
      </c>
      <c r="C24" s="164" t="s">
        <v>129</v>
      </c>
      <c r="D24" s="16" t="s">
        <v>267</v>
      </c>
      <c r="E24" s="16" t="s">
        <v>372</v>
      </c>
      <c r="F24" s="18">
        <v>748897</v>
      </c>
      <c r="G24" s="18">
        <v>1774.51</v>
      </c>
      <c r="H24" s="18">
        <v>3.11</v>
      </c>
    </row>
    <row r="25" spans="2:8">
      <c r="B25" s="16" t="s">
        <v>2293</v>
      </c>
      <c r="C25" s="164" t="s">
        <v>129</v>
      </c>
      <c r="D25" s="16" t="s">
        <v>267</v>
      </c>
      <c r="E25" s="16" t="s">
        <v>492</v>
      </c>
      <c r="F25" s="18">
        <v>2176635</v>
      </c>
      <c r="G25" s="18">
        <v>1772.87</v>
      </c>
      <c r="H25" s="18">
        <v>3.11</v>
      </c>
    </row>
    <row r="26" spans="2:8">
      <c r="B26" s="16" t="s">
        <v>2055</v>
      </c>
      <c r="C26" s="164" t="s">
        <v>129</v>
      </c>
      <c r="D26" s="16" t="s">
        <v>289</v>
      </c>
      <c r="E26" s="16" t="s">
        <v>290</v>
      </c>
      <c r="F26" s="18">
        <v>8132</v>
      </c>
      <c r="G26" s="18">
        <v>1620.37</v>
      </c>
      <c r="H26" s="18">
        <v>2.84</v>
      </c>
    </row>
    <row r="27" spans="2:8">
      <c r="B27" s="16" t="s">
        <v>1010</v>
      </c>
      <c r="C27" s="164" t="s">
        <v>129</v>
      </c>
      <c r="D27" s="16" t="s">
        <v>139</v>
      </c>
      <c r="E27" s="16" t="s">
        <v>140</v>
      </c>
      <c r="F27" s="18">
        <v>450000</v>
      </c>
      <c r="G27" s="18">
        <v>1442.25</v>
      </c>
      <c r="H27" s="18">
        <v>2.5299999999999998</v>
      </c>
    </row>
    <row r="28" spans="2:8">
      <c r="B28" s="16" t="s">
        <v>1021</v>
      </c>
      <c r="C28" s="164" t="s">
        <v>129</v>
      </c>
      <c r="D28" s="16" t="s">
        <v>149</v>
      </c>
      <c r="E28" s="16" t="s">
        <v>300</v>
      </c>
      <c r="F28" s="18">
        <v>58000</v>
      </c>
      <c r="G28" s="18">
        <v>1432.69</v>
      </c>
      <c r="H28" s="18">
        <v>2.5099999999999998</v>
      </c>
    </row>
    <row r="29" spans="2:8">
      <c r="B29" s="16" t="s">
        <v>2083</v>
      </c>
      <c r="C29" s="164" t="s">
        <v>129</v>
      </c>
      <c r="D29" s="16" t="s">
        <v>267</v>
      </c>
      <c r="E29" s="16" t="s">
        <v>287</v>
      </c>
      <c r="F29" s="18">
        <v>592477</v>
      </c>
      <c r="G29" s="18">
        <v>1360.33</v>
      </c>
      <c r="H29" s="18">
        <v>2.38</v>
      </c>
    </row>
    <row r="30" spans="2:8">
      <c r="B30" s="16" t="s">
        <v>2318</v>
      </c>
      <c r="C30" s="164" t="s">
        <v>129</v>
      </c>
      <c r="D30" s="16" t="s">
        <v>267</v>
      </c>
      <c r="E30" s="16" t="s">
        <v>379</v>
      </c>
      <c r="F30" s="18">
        <v>222130</v>
      </c>
      <c r="G30" s="18">
        <v>1293.1300000000001</v>
      </c>
      <c r="H30" s="18">
        <v>2.27</v>
      </c>
    </row>
    <row r="31" spans="2:8">
      <c r="B31" s="16" t="s">
        <v>2287</v>
      </c>
      <c r="C31" s="164" t="s">
        <v>129</v>
      </c>
      <c r="D31" s="16" t="s">
        <v>366</v>
      </c>
      <c r="E31" s="16" t="s">
        <v>367</v>
      </c>
      <c r="F31" s="18">
        <v>291100</v>
      </c>
      <c r="G31" s="18">
        <v>1277.93</v>
      </c>
      <c r="H31" s="18">
        <v>2.2400000000000002</v>
      </c>
    </row>
    <row r="32" spans="2:8">
      <c r="B32" s="16" t="s">
        <v>2111</v>
      </c>
      <c r="C32" s="164" t="s">
        <v>129</v>
      </c>
      <c r="D32" s="16" t="s">
        <v>178</v>
      </c>
      <c r="E32" s="16" t="s">
        <v>375</v>
      </c>
      <c r="F32" s="18">
        <v>28400</v>
      </c>
      <c r="G32" s="18">
        <v>1213.94</v>
      </c>
      <c r="H32" s="18">
        <v>2.13</v>
      </c>
    </row>
    <row r="33" spans="2:8">
      <c r="B33" s="16" t="s">
        <v>2059</v>
      </c>
      <c r="C33" s="164" t="s">
        <v>129</v>
      </c>
      <c r="D33" s="16" t="s">
        <v>149</v>
      </c>
      <c r="E33" s="16" t="s">
        <v>490</v>
      </c>
      <c r="F33" s="18">
        <v>100314</v>
      </c>
      <c r="G33" s="18">
        <v>1196.3399999999999</v>
      </c>
      <c r="H33" s="18">
        <v>2.1</v>
      </c>
    </row>
    <row r="34" spans="2:8">
      <c r="B34" s="16" t="s">
        <v>1044</v>
      </c>
      <c r="C34" s="164" t="s">
        <v>129</v>
      </c>
      <c r="D34" s="16" t="s">
        <v>225</v>
      </c>
      <c r="E34" s="16" t="s">
        <v>324</v>
      </c>
      <c r="F34" s="18">
        <v>25000</v>
      </c>
      <c r="G34" s="18">
        <v>1080.73</v>
      </c>
      <c r="H34" s="18">
        <v>1.89</v>
      </c>
    </row>
    <row r="35" spans="2:8">
      <c r="B35" s="16" t="s">
        <v>2351</v>
      </c>
      <c r="C35" s="164" t="s">
        <v>129</v>
      </c>
      <c r="D35" s="16" t="s">
        <v>225</v>
      </c>
      <c r="E35" s="16" t="s">
        <v>537</v>
      </c>
      <c r="F35" s="18">
        <v>330313</v>
      </c>
      <c r="G35" s="18">
        <v>972.11</v>
      </c>
      <c r="H35" s="18">
        <v>1.7</v>
      </c>
    </row>
    <row r="36" spans="2:8">
      <c r="B36" s="16" t="s">
        <v>2118</v>
      </c>
      <c r="C36" s="164" t="s">
        <v>129</v>
      </c>
      <c r="D36" s="16" t="s">
        <v>240</v>
      </c>
      <c r="E36" s="16" t="s">
        <v>373</v>
      </c>
      <c r="F36" s="18">
        <v>27944</v>
      </c>
      <c r="G36" s="18">
        <v>960.21</v>
      </c>
      <c r="H36" s="18">
        <v>1.68</v>
      </c>
    </row>
    <row r="37" spans="2:8">
      <c r="B37" s="16" t="s">
        <v>1009</v>
      </c>
      <c r="C37" s="164" t="s">
        <v>129</v>
      </c>
      <c r="D37" s="16" t="s">
        <v>132</v>
      </c>
      <c r="E37" s="16" t="s">
        <v>133</v>
      </c>
      <c r="F37" s="18">
        <v>32000</v>
      </c>
      <c r="G37" s="18">
        <v>844.14</v>
      </c>
      <c r="H37" s="18">
        <v>1.48</v>
      </c>
    </row>
    <row r="38" spans="2:8">
      <c r="B38" s="16" t="s">
        <v>2334</v>
      </c>
      <c r="C38" s="164" t="s">
        <v>129</v>
      </c>
      <c r="D38" s="16" t="s">
        <v>146</v>
      </c>
      <c r="E38" s="16" t="s">
        <v>574</v>
      </c>
      <c r="F38" s="18">
        <v>101000</v>
      </c>
      <c r="G38" s="18">
        <v>843.5</v>
      </c>
      <c r="H38" s="18">
        <v>1.48</v>
      </c>
    </row>
    <row r="39" spans="2:8">
      <c r="B39" s="16" t="s">
        <v>2319</v>
      </c>
      <c r="C39" s="164" t="s">
        <v>129</v>
      </c>
      <c r="D39" s="16" t="s">
        <v>160</v>
      </c>
      <c r="E39" s="16" t="s">
        <v>536</v>
      </c>
      <c r="F39" s="18">
        <v>91528</v>
      </c>
      <c r="G39" s="18">
        <v>828.51</v>
      </c>
      <c r="H39" s="18">
        <v>1.45</v>
      </c>
    </row>
    <row r="40" spans="2:8">
      <c r="B40" s="16" t="s">
        <v>2097</v>
      </c>
      <c r="C40" s="164" t="s">
        <v>129</v>
      </c>
      <c r="D40" s="16" t="s">
        <v>485</v>
      </c>
      <c r="E40" s="16" t="s">
        <v>486</v>
      </c>
      <c r="F40" s="18">
        <v>207000</v>
      </c>
      <c r="G40" s="18">
        <v>807.3</v>
      </c>
      <c r="H40" s="18">
        <v>1.41</v>
      </c>
    </row>
    <row r="41" spans="2:8">
      <c r="B41" s="16" t="s">
        <v>2048</v>
      </c>
      <c r="C41" s="164" t="s">
        <v>129</v>
      </c>
      <c r="D41" s="16" t="s">
        <v>132</v>
      </c>
      <c r="E41" s="16" t="s">
        <v>404</v>
      </c>
      <c r="F41" s="18">
        <v>1115000</v>
      </c>
      <c r="G41" s="18">
        <v>797.23</v>
      </c>
      <c r="H41" s="18">
        <v>1.4</v>
      </c>
    </row>
    <row r="42" spans="2:8">
      <c r="B42" s="16" t="s">
        <v>2093</v>
      </c>
      <c r="C42" s="164" t="s">
        <v>129</v>
      </c>
      <c r="D42" s="16" t="s">
        <v>132</v>
      </c>
      <c r="E42" s="16" t="s">
        <v>384</v>
      </c>
      <c r="F42" s="18">
        <v>232861</v>
      </c>
      <c r="G42" s="18">
        <v>765.3</v>
      </c>
      <c r="H42" s="18">
        <v>1.34</v>
      </c>
    </row>
    <row r="43" spans="2:8">
      <c r="B43" s="16" t="s">
        <v>2065</v>
      </c>
      <c r="C43" s="164" t="s">
        <v>129</v>
      </c>
      <c r="D43" s="16" t="s">
        <v>248</v>
      </c>
      <c r="E43" s="16" t="s">
        <v>782</v>
      </c>
      <c r="F43" s="18">
        <v>547014</v>
      </c>
      <c r="G43" s="18">
        <v>744.49</v>
      </c>
      <c r="H43" s="18">
        <v>1.3</v>
      </c>
    </row>
    <row r="44" spans="2:8">
      <c r="B44" s="16" t="s">
        <v>2098</v>
      </c>
      <c r="C44" s="164" t="s">
        <v>129</v>
      </c>
      <c r="D44" s="16" t="s">
        <v>289</v>
      </c>
      <c r="E44" s="16" t="s">
        <v>469</v>
      </c>
      <c r="F44" s="18">
        <v>19669</v>
      </c>
      <c r="G44" s="18">
        <v>737.14</v>
      </c>
      <c r="H44" s="18">
        <v>1.29</v>
      </c>
    </row>
    <row r="45" spans="2:8">
      <c r="B45" s="16" t="s">
        <v>2408</v>
      </c>
      <c r="C45" s="164" t="s">
        <v>129</v>
      </c>
      <c r="D45" s="16" t="s">
        <v>168</v>
      </c>
      <c r="E45" s="16" t="s">
        <v>783</v>
      </c>
      <c r="F45" s="18">
        <v>51700</v>
      </c>
      <c r="G45" s="18">
        <v>645.67999999999995</v>
      </c>
      <c r="H45" s="18">
        <v>1.1299999999999999</v>
      </c>
    </row>
    <row r="46" spans="2:8">
      <c r="B46" s="16" t="s">
        <v>1029</v>
      </c>
      <c r="C46" s="164" t="s">
        <v>129</v>
      </c>
      <c r="D46" s="16" t="s">
        <v>141</v>
      </c>
      <c r="E46" s="16" t="s">
        <v>304</v>
      </c>
      <c r="F46" s="18">
        <v>15450</v>
      </c>
      <c r="G46" s="18">
        <v>634.02</v>
      </c>
      <c r="H46" s="18">
        <v>1.1100000000000001</v>
      </c>
    </row>
    <row r="47" spans="2:8">
      <c r="B47" s="16" t="s">
        <v>2043</v>
      </c>
      <c r="C47" s="164" t="s">
        <v>129</v>
      </c>
      <c r="D47" s="16" t="s">
        <v>267</v>
      </c>
      <c r="E47" s="16" t="s">
        <v>288</v>
      </c>
      <c r="F47" s="18">
        <v>386000</v>
      </c>
      <c r="G47" s="18">
        <v>633.04</v>
      </c>
      <c r="H47" s="18">
        <v>1.1100000000000001</v>
      </c>
    </row>
    <row r="48" spans="2:8">
      <c r="B48" s="16" t="s">
        <v>2072</v>
      </c>
      <c r="C48" s="164" t="s">
        <v>129</v>
      </c>
      <c r="D48" s="16" t="s">
        <v>366</v>
      </c>
      <c r="E48" s="16" t="s">
        <v>732</v>
      </c>
      <c r="F48" s="18">
        <v>781054</v>
      </c>
      <c r="G48" s="18">
        <v>628.75</v>
      </c>
      <c r="H48" s="18">
        <v>1.1000000000000001</v>
      </c>
    </row>
    <row r="49" spans="2:8">
      <c r="B49" s="16" t="s">
        <v>2106</v>
      </c>
      <c r="C49" s="164" t="s">
        <v>129</v>
      </c>
      <c r="D49" s="16" t="s">
        <v>146</v>
      </c>
      <c r="E49" s="16" t="s">
        <v>735</v>
      </c>
      <c r="F49" s="18">
        <v>30700</v>
      </c>
      <c r="G49" s="18">
        <v>628.14</v>
      </c>
      <c r="H49" s="18">
        <v>1.1000000000000001</v>
      </c>
    </row>
    <row r="50" spans="2:8">
      <c r="B50" s="16" t="s">
        <v>2094</v>
      </c>
      <c r="C50" s="164" t="s">
        <v>129</v>
      </c>
      <c r="D50" s="16" t="s">
        <v>240</v>
      </c>
      <c r="E50" s="16" t="s">
        <v>374</v>
      </c>
      <c r="F50" s="18">
        <v>172874</v>
      </c>
      <c r="G50" s="18">
        <v>605.49</v>
      </c>
      <c r="H50" s="18">
        <v>1.06</v>
      </c>
    </row>
    <row r="51" spans="2:8">
      <c r="B51" s="16" t="s">
        <v>2074</v>
      </c>
      <c r="C51" s="164" t="s">
        <v>129</v>
      </c>
      <c r="D51" s="16" t="s">
        <v>168</v>
      </c>
      <c r="E51" s="16" t="s">
        <v>784</v>
      </c>
      <c r="F51" s="18">
        <v>46600</v>
      </c>
      <c r="G51" s="18">
        <v>600.79</v>
      </c>
      <c r="H51" s="18">
        <v>1.05</v>
      </c>
    </row>
    <row r="52" spans="2:8">
      <c r="B52" s="16" t="s">
        <v>2144</v>
      </c>
      <c r="C52" s="164" t="s">
        <v>129</v>
      </c>
      <c r="D52" s="16" t="s">
        <v>130</v>
      </c>
      <c r="E52" s="16" t="s">
        <v>425</v>
      </c>
      <c r="F52" s="18">
        <v>1210661</v>
      </c>
      <c r="G52" s="18">
        <v>595.04</v>
      </c>
      <c r="H52" s="18">
        <v>1.04</v>
      </c>
    </row>
    <row r="53" spans="2:8">
      <c r="B53" s="16" t="s">
        <v>2137</v>
      </c>
      <c r="C53" s="164" t="s">
        <v>129</v>
      </c>
      <c r="D53" s="16" t="s">
        <v>130</v>
      </c>
      <c r="E53" s="16" t="s">
        <v>292</v>
      </c>
      <c r="F53" s="18">
        <v>53500</v>
      </c>
      <c r="G53" s="18">
        <v>592.49</v>
      </c>
      <c r="H53" s="18">
        <v>1.04</v>
      </c>
    </row>
    <row r="54" spans="2:8">
      <c r="B54" s="16" t="s">
        <v>2063</v>
      </c>
      <c r="C54" s="164" t="s">
        <v>129</v>
      </c>
      <c r="D54" s="16" t="s">
        <v>130</v>
      </c>
      <c r="E54" s="16" t="s">
        <v>427</v>
      </c>
      <c r="F54" s="18">
        <v>448000</v>
      </c>
      <c r="G54" s="18">
        <v>547.9</v>
      </c>
      <c r="H54" s="18">
        <v>0.96</v>
      </c>
    </row>
    <row r="55" spans="2:8">
      <c r="B55" s="16" t="s">
        <v>1031</v>
      </c>
      <c r="C55" s="164" t="s">
        <v>129</v>
      </c>
      <c r="D55" s="16" t="s">
        <v>200</v>
      </c>
      <c r="E55" s="16" t="s">
        <v>308</v>
      </c>
      <c r="F55" s="18">
        <v>19300</v>
      </c>
      <c r="G55" s="18">
        <v>547.67999999999995</v>
      </c>
      <c r="H55" s="18">
        <v>0.96</v>
      </c>
    </row>
    <row r="56" spans="2:8">
      <c r="B56" s="16" t="s">
        <v>2366</v>
      </c>
      <c r="C56" s="164" t="s">
        <v>129</v>
      </c>
      <c r="D56" s="16" t="s">
        <v>160</v>
      </c>
      <c r="E56" s="16" t="s">
        <v>546</v>
      </c>
      <c r="F56" s="18">
        <v>21970</v>
      </c>
      <c r="G56" s="18">
        <v>520.26</v>
      </c>
      <c r="H56" s="18">
        <v>0.91</v>
      </c>
    </row>
    <row r="57" spans="2:8">
      <c r="B57" s="16" t="s">
        <v>2060</v>
      </c>
      <c r="C57" s="164" t="s">
        <v>129</v>
      </c>
      <c r="D57" s="16" t="s">
        <v>130</v>
      </c>
      <c r="E57" s="16" t="s">
        <v>409</v>
      </c>
      <c r="F57" s="18">
        <v>434000</v>
      </c>
      <c r="G57" s="18">
        <v>507.78</v>
      </c>
      <c r="H57" s="18">
        <v>0.89</v>
      </c>
    </row>
    <row r="58" spans="2:8">
      <c r="B58" s="16" t="s">
        <v>2129</v>
      </c>
      <c r="C58" s="164" t="s">
        <v>129</v>
      </c>
      <c r="D58" s="16" t="s">
        <v>160</v>
      </c>
      <c r="E58" s="16" t="s">
        <v>188</v>
      </c>
      <c r="F58" s="18">
        <v>13226</v>
      </c>
      <c r="G58" s="18">
        <v>479.69</v>
      </c>
      <c r="H58" s="18">
        <v>0.84</v>
      </c>
    </row>
    <row r="59" spans="2:8">
      <c r="B59" s="16" t="s">
        <v>2050</v>
      </c>
      <c r="C59" s="164" t="s">
        <v>129</v>
      </c>
      <c r="D59" s="16" t="s">
        <v>382</v>
      </c>
      <c r="E59" s="16" t="s">
        <v>383</v>
      </c>
      <c r="F59" s="18">
        <v>170000</v>
      </c>
      <c r="G59" s="18">
        <v>459.43</v>
      </c>
      <c r="H59" s="18">
        <v>0.8</v>
      </c>
    </row>
    <row r="60" spans="2:8">
      <c r="B60" s="16" t="s">
        <v>2038</v>
      </c>
      <c r="C60" s="164" t="s">
        <v>129</v>
      </c>
      <c r="D60" s="16" t="s">
        <v>200</v>
      </c>
      <c r="E60" s="16" t="s">
        <v>282</v>
      </c>
      <c r="F60" s="18">
        <v>4100</v>
      </c>
      <c r="G60" s="18">
        <v>372.37</v>
      </c>
      <c r="H60" s="18">
        <v>0.65</v>
      </c>
    </row>
    <row r="61" spans="2:8">
      <c r="B61" s="16" t="s">
        <v>2109</v>
      </c>
      <c r="C61" s="164" t="s">
        <v>129</v>
      </c>
      <c r="D61" s="16" t="s">
        <v>143</v>
      </c>
      <c r="E61" s="16" t="s">
        <v>785</v>
      </c>
      <c r="F61" s="18">
        <v>45200</v>
      </c>
      <c r="G61" s="18">
        <v>357.24</v>
      </c>
      <c r="H61" s="18">
        <v>0.63</v>
      </c>
    </row>
    <row r="62" spans="2:8">
      <c r="B62" s="16" t="s">
        <v>1020</v>
      </c>
      <c r="C62" s="164" t="s">
        <v>129</v>
      </c>
      <c r="D62" s="16" t="s">
        <v>130</v>
      </c>
      <c r="E62" s="16" t="s">
        <v>145</v>
      </c>
      <c r="F62" s="18">
        <v>42300</v>
      </c>
      <c r="G62" s="18">
        <v>317.88</v>
      </c>
      <c r="H62" s="18">
        <v>0.56000000000000005</v>
      </c>
    </row>
    <row r="63" spans="2:8">
      <c r="B63" s="16" t="s">
        <v>2057</v>
      </c>
      <c r="C63" s="164" t="s">
        <v>129</v>
      </c>
      <c r="D63" s="16" t="s">
        <v>160</v>
      </c>
      <c r="E63" s="16" t="s">
        <v>786</v>
      </c>
      <c r="F63" s="18">
        <v>82100</v>
      </c>
      <c r="G63" s="18">
        <v>310.5</v>
      </c>
      <c r="H63" s="18">
        <v>0.54</v>
      </c>
    </row>
    <row r="64" spans="2:8">
      <c r="B64" s="16" t="s">
        <v>1024</v>
      </c>
      <c r="C64" s="164" t="s">
        <v>129</v>
      </c>
      <c r="D64" s="16" t="s">
        <v>171</v>
      </c>
      <c r="E64" s="16" t="s">
        <v>172</v>
      </c>
      <c r="F64" s="18">
        <v>37300</v>
      </c>
      <c r="G64" s="18">
        <v>302</v>
      </c>
      <c r="H64" s="18">
        <v>0.53</v>
      </c>
    </row>
    <row r="65" spans="2:13">
      <c r="B65" s="16" t="s">
        <v>2096</v>
      </c>
      <c r="C65" s="164" t="s">
        <v>129</v>
      </c>
      <c r="D65" s="16" t="s">
        <v>135</v>
      </c>
      <c r="E65" s="16" t="s">
        <v>187</v>
      </c>
      <c r="F65" s="18">
        <v>8742</v>
      </c>
      <c r="G65" s="18">
        <v>289.05</v>
      </c>
      <c r="H65" s="18">
        <v>0.51</v>
      </c>
    </row>
    <row r="66" spans="2:13">
      <c r="B66" s="16" t="s">
        <v>2079</v>
      </c>
      <c r="C66" s="164" t="s">
        <v>129</v>
      </c>
      <c r="D66" s="16" t="s">
        <v>160</v>
      </c>
      <c r="E66" s="16" t="s">
        <v>620</v>
      </c>
      <c r="F66" s="18">
        <v>52000</v>
      </c>
      <c r="G66" s="18">
        <v>283.61</v>
      </c>
      <c r="H66" s="18">
        <v>0.5</v>
      </c>
    </row>
    <row r="67" spans="2:13">
      <c r="B67" s="16" t="s">
        <v>2320</v>
      </c>
      <c r="C67" s="164" t="s">
        <v>129</v>
      </c>
      <c r="D67" s="16" t="s">
        <v>143</v>
      </c>
      <c r="E67" s="16" t="s">
        <v>745</v>
      </c>
      <c r="F67" s="18">
        <v>9875</v>
      </c>
      <c r="G67" s="18">
        <v>104.19</v>
      </c>
      <c r="H67" s="18">
        <v>0.18</v>
      </c>
    </row>
    <row r="68" spans="2:13">
      <c r="B68" s="16" t="s">
        <v>2321</v>
      </c>
      <c r="C68" s="164" t="s">
        <v>129</v>
      </c>
      <c r="D68" s="16" t="s">
        <v>143</v>
      </c>
      <c r="E68" s="16" t="s">
        <v>745</v>
      </c>
      <c r="F68" s="18">
        <v>20625</v>
      </c>
      <c r="G68" s="18">
        <v>215.4</v>
      </c>
      <c r="H68" s="18">
        <v>0.38</v>
      </c>
    </row>
    <row r="69" spans="2:13">
      <c r="B69" s="296" t="s">
        <v>994</v>
      </c>
      <c r="C69" s="164"/>
      <c r="G69" s="162">
        <f>SUM(G16:G68)</f>
        <v>55061.600000000006</v>
      </c>
      <c r="H69" s="162">
        <f>SUM(H16:H68)</f>
        <v>96.470000000000041</v>
      </c>
      <c r="L69" s="168"/>
      <c r="M69" s="168"/>
    </row>
    <row r="70" spans="2:13" s="161" customFormat="1">
      <c r="B70" s="297" t="s">
        <v>995</v>
      </c>
      <c r="C70" s="298"/>
      <c r="F70" s="178"/>
      <c r="G70" s="299"/>
      <c r="H70" s="299"/>
    </row>
    <row r="71" spans="2:13" s="161" customFormat="1">
      <c r="B71" s="297" t="s">
        <v>996</v>
      </c>
      <c r="C71" s="298"/>
      <c r="F71" s="178"/>
      <c r="G71" s="299"/>
      <c r="H71" s="299"/>
    </row>
    <row r="72" spans="2:13">
      <c r="B72" s="16" t="s">
        <v>266</v>
      </c>
      <c r="C72" s="164" t="s">
        <v>129</v>
      </c>
      <c r="D72" s="16" t="s">
        <v>267</v>
      </c>
      <c r="E72" s="16" t="s">
        <v>268</v>
      </c>
      <c r="F72" s="18">
        <v>486300</v>
      </c>
      <c r="G72" s="18">
        <v>661.42</v>
      </c>
      <c r="H72" s="18">
        <v>1.1599999999999999</v>
      </c>
    </row>
    <row r="73" spans="2:13" s="161" customFormat="1">
      <c r="B73" s="297" t="s">
        <v>997</v>
      </c>
      <c r="C73" s="298"/>
      <c r="F73" s="178"/>
      <c r="G73" s="299">
        <f>SUM(G72)</f>
        <v>661.42</v>
      </c>
      <c r="H73" s="299">
        <f>SUM(H72)</f>
        <v>1.1599999999999999</v>
      </c>
    </row>
    <row r="74" spans="2:13" s="161" customFormat="1">
      <c r="B74" s="297" t="s">
        <v>998</v>
      </c>
      <c r="C74" s="298"/>
      <c r="F74" s="178"/>
      <c r="G74" s="299">
        <f>+G69+G73</f>
        <v>55723.020000000004</v>
      </c>
      <c r="H74" s="299">
        <f>+H69+H73</f>
        <v>97.630000000000038</v>
      </c>
    </row>
    <row r="75" spans="2:13">
      <c r="B75" s="230" t="s">
        <v>101</v>
      </c>
      <c r="C75" s="231" t="s">
        <v>124</v>
      </c>
      <c r="D75" s="230" t="s">
        <v>102</v>
      </c>
      <c r="E75" s="230" t="s">
        <v>103</v>
      </c>
      <c r="F75" s="232" t="s">
        <v>104</v>
      </c>
      <c r="G75" s="232" t="s">
        <v>105</v>
      </c>
      <c r="H75" s="232" t="s">
        <v>106</v>
      </c>
    </row>
    <row r="76" spans="2:13">
      <c r="B76" s="17" t="s">
        <v>107</v>
      </c>
      <c r="C76" s="164"/>
    </row>
    <row r="77" spans="2:13">
      <c r="B77" s="17" t="s">
        <v>128</v>
      </c>
      <c r="C77" s="164"/>
    </row>
    <row r="78" spans="2:13">
      <c r="B78" s="17" t="s">
        <v>325</v>
      </c>
      <c r="C78" s="164"/>
    </row>
    <row r="79" spans="2:13">
      <c r="B79" s="16" t="s">
        <v>2903</v>
      </c>
      <c r="C79" s="164">
        <v>6.22</v>
      </c>
      <c r="D79" s="16" t="s">
        <v>327</v>
      </c>
      <c r="E79" s="16" t="s">
        <v>652</v>
      </c>
      <c r="F79" s="18">
        <v>1000000</v>
      </c>
      <c r="G79" s="18">
        <v>1006.83</v>
      </c>
      <c r="H79" s="18">
        <v>1.76</v>
      </c>
    </row>
    <row r="80" spans="2:13">
      <c r="B80" s="17" t="s">
        <v>337</v>
      </c>
      <c r="C80" s="233"/>
      <c r="D80" s="17"/>
      <c r="E80" s="17"/>
      <c r="F80" s="162"/>
      <c r="G80" s="162">
        <f>SUM(G75:G79)</f>
        <v>1006.83</v>
      </c>
      <c r="H80" s="162">
        <f>SUM(H75:H79)</f>
        <v>1.76</v>
      </c>
    </row>
    <row r="81" spans="2:9">
      <c r="B81" s="17" t="s">
        <v>338</v>
      </c>
      <c r="C81" s="164"/>
    </row>
    <row r="82" spans="2:9">
      <c r="B82" s="16" t="s">
        <v>2409</v>
      </c>
      <c r="C82" s="164">
        <v>7.02</v>
      </c>
      <c r="D82" s="16" t="s">
        <v>340</v>
      </c>
      <c r="E82" s="16" t="s">
        <v>416</v>
      </c>
      <c r="F82" s="18">
        <v>5998</v>
      </c>
      <c r="G82" s="18">
        <v>1.7</v>
      </c>
      <c r="H82" s="18">
        <v>0</v>
      </c>
      <c r="I82" s="16" t="s">
        <v>429</v>
      </c>
    </row>
    <row r="83" spans="2:9">
      <c r="B83" s="17" t="s">
        <v>355</v>
      </c>
      <c r="C83" s="234"/>
      <c r="D83" s="17"/>
      <c r="E83" s="17"/>
      <c r="F83" s="162"/>
      <c r="G83" s="162">
        <f>SUM(G81:G82)</f>
        <v>1.7</v>
      </c>
      <c r="H83" s="162">
        <f>SUM(H81:H82)</f>
        <v>0</v>
      </c>
    </row>
    <row r="84" spans="2:9">
      <c r="B84" s="17" t="s">
        <v>359</v>
      </c>
      <c r="C84" s="234"/>
      <c r="D84" s="17"/>
      <c r="E84" s="17"/>
      <c r="F84" s="162"/>
      <c r="G84" s="162">
        <v>271.95</v>
      </c>
      <c r="H84" s="162">
        <v>0.48</v>
      </c>
    </row>
    <row r="85" spans="2:9">
      <c r="B85" s="17" t="s">
        <v>112</v>
      </c>
      <c r="C85" s="234"/>
      <c r="D85" s="17"/>
      <c r="E85" s="17"/>
      <c r="F85" s="162"/>
      <c r="G85" s="162">
        <v>57003.5</v>
      </c>
      <c r="H85" s="162">
        <v>99.87</v>
      </c>
    </row>
    <row r="86" spans="2:9">
      <c r="B86" s="17" t="s">
        <v>113</v>
      </c>
      <c r="C86" s="234"/>
      <c r="D86" s="17"/>
      <c r="E86" s="17"/>
      <c r="F86" s="162"/>
      <c r="G86" s="162">
        <v>78.295139889993891</v>
      </c>
      <c r="H86" s="162">
        <v>0.13</v>
      </c>
    </row>
    <row r="87" spans="2:9">
      <c r="B87" s="17" t="s">
        <v>114</v>
      </c>
      <c r="C87" s="234"/>
      <c r="D87" s="17"/>
      <c r="E87" s="17"/>
      <c r="F87" s="162"/>
      <c r="G87" s="162">
        <v>57081.795139889997</v>
      </c>
      <c r="H87" s="162">
        <v>100</v>
      </c>
    </row>
    <row r="88" spans="2:9">
      <c r="B88" s="16" t="s">
        <v>115</v>
      </c>
    </row>
    <row r="89" spans="2:9">
      <c r="B89" s="16" t="s">
        <v>116</v>
      </c>
    </row>
    <row r="90" spans="2:9">
      <c r="B90" s="16" t="s">
        <v>117</v>
      </c>
      <c r="C90" s="235">
        <v>44804</v>
      </c>
    </row>
    <row r="91" spans="2:9">
      <c r="B91" s="17" t="s">
        <v>2896</v>
      </c>
    </row>
    <row r="92" spans="2:9" ht="25.5">
      <c r="B92" s="236" t="s">
        <v>118</v>
      </c>
      <c r="C92" s="168" t="s">
        <v>119</v>
      </c>
    </row>
    <row r="93" spans="2:9">
      <c r="B93" s="17"/>
    </row>
    <row r="94" spans="2:9">
      <c r="B94" s="17" t="s">
        <v>120</v>
      </c>
    </row>
    <row r="95" spans="2:9">
      <c r="B95" s="17" t="s">
        <v>210</v>
      </c>
    </row>
    <row r="96" spans="2:9">
      <c r="B96" s="17" t="s">
        <v>121</v>
      </c>
    </row>
    <row r="97" spans="2:3">
      <c r="B97" s="17" t="s">
        <v>787</v>
      </c>
      <c r="C97" s="234"/>
    </row>
    <row r="98" spans="2:3">
      <c r="B98" s="17" t="s">
        <v>788</v>
      </c>
      <c r="C98" s="234"/>
    </row>
    <row r="99" spans="2:3">
      <c r="B99" s="17" t="s">
        <v>789</v>
      </c>
      <c r="C99" s="234"/>
    </row>
    <row r="100" spans="2:3">
      <c r="B100" s="17" t="s">
        <v>790</v>
      </c>
      <c r="C100" s="234"/>
    </row>
    <row r="101" spans="2:3">
      <c r="B101" s="17" t="s">
        <v>791</v>
      </c>
      <c r="C101" s="234"/>
    </row>
    <row r="102" spans="2:3">
      <c r="B102" s="17" t="s">
        <v>792</v>
      </c>
      <c r="C102" s="234"/>
    </row>
    <row r="103" spans="2:3">
      <c r="B103" s="17" t="s">
        <v>793</v>
      </c>
      <c r="C103" s="234"/>
    </row>
    <row r="104" spans="2:3">
      <c r="B104" s="17" t="s">
        <v>794</v>
      </c>
      <c r="C104" s="234"/>
    </row>
    <row r="105" spans="2:3">
      <c r="B105" s="284" t="s">
        <v>2938</v>
      </c>
      <c r="C105" s="234"/>
    </row>
    <row r="106" spans="2:3">
      <c r="B106" s="284" t="s">
        <v>122</v>
      </c>
    </row>
    <row r="107" spans="2:3">
      <c r="B107" s="284" t="s">
        <v>123</v>
      </c>
    </row>
    <row r="109" spans="2:3" ht="14.25">
      <c r="B109" s="300" t="s">
        <v>2002</v>
      </c>
      <c r="C109" s="266"/>
    </row>
    <row r="110" spans="2:3" ht="25.5">
      <c r="B110" s="238" t="s">
        <v>1993</v>
      </c>
      <c r="C110" s="238" t="s">
        <v>1994</v>
      </c>
    </row>
    <row r="111" spans="2:3">
      <c r="B111" s="301" t="s">
        <v>1995</v>
      </c>
      <c r="C111" s="302">
        <v>0</v>
      </c>
    </row>
    <row r="112" spans="2:3">
      <c r="B112" s="301" t="s">
        <v>1996</v>
      </c>
      <c r="C112" s="302">
        <v>0</v>
      </c>
    </row>
    <row r="113" spans="2:8">
      <c r="B113" s="301" t="s">
        <v>1997</v>
      </c>
      <c r="C113" s="302">
        <v>1000</v>
      </c>
    </row>
    <row r="114" spans="2:8">
      <c r="B114" s="301" t="s">
        <v>1998</v>
      </c>
      <c r="C114" s="302">
        <v>0</v>
      </c>
    </row>
    <row r="115" spans="2:8">
      <c r="B115" s="301" t="s">
        <v>1999</v>
      </c>
      <c r="C115" s="302">
        <v>0</v>
      </c>
    </row>
    <row r="116" spans="2:8">
      <c r="B116" s="301" t="s">
        <v>2000</v>
      </c>
      <c r="C116" s="302">
        <v>0</v>
      </c>
    </row>
    <row r="117" spans="2:8">
      <c r="B117" s="303" t="s">
        <v>2001</v>
      </c>
      <c r="C117" s="304">
        <f>SUM(C111:C116)</f>
        <v>1000</v>
      </c>
    </row>
    <row r="120" spans="2:8" ht="15">
      <c r="B120" s="169" t="s">
        <v>2472</v>
      </c>
      <c r="C120" s="170">
        <v>44804</v>
      </c>
      <c r="D120" s="161"/>
      <c r="E120" s="161"/>
      <c r="F120" s="178"/>
    </row>
    <row r="121" spans="2:8" ht="60">
      <c r="B121" s="285" t="s">
        <v>2473</v>
      </c>
      <c r="C121" s="285" t="s">
        <v>2474</v>
      </c>
      <c r="D121" s="127" t="s">
        <v>2475</v>
      </c>
      <c r="E121" s="285" t="s">
        <v>2476</v>
      </c>
      <c r="F121" s="285" t="s">
        <v>2477</v>
      </c>
    </row>
    <row r="122" spans="2:8" ht="15">
      <c r="B122" s="305" t="s">
        <v>2965</v>
      </c>
      <c r="C122" s="196">
        <v>20625</v>
      </c>
      <c r="D122" s="191">
        <v>1015.6278</v>
      </c>
      <c r="E122" s="191">
        <v>1044.3499999999999</v>
      </c>
      <c r="F122" s="306">
        <v>1000</v>
      </c>
    </row>
    <row r="123" spans="2:8" s="161" customFormat="1">
      <c r="B123" s="175" t="s">
        <v>2895</v>
      </c>
      <c r="C123" s="176"/>
      <c r="D123" s="176"/>
      <c r="E123" s="176"/>
      <c r="F123" s="177"/>
      <c r="G123" s="178"/>
      <c r="H123" s="178"/>
    </row>
    <row r="124" spans="2:8" s="161" customFormat="1">
      <c r="B124" s="175"/>
      <c r="C124" s="176"/>
      <c r="D124" s="176"/>
      <c r="E124" s="176"/>
      <c r="F124" s="177"/>
      <c r="G124" s="178"/>
      <c r="H124" s="178"/>
    </row>
    <row r="126" spans="2:8" ht="15">
      <c r="B126" s="286" t="s">
        <v>2491</v>
      </c>
      <c r="C126" s="287"/>
    </row>
    <row r="127" spans="2:8" ht="15.75">
      <c r="B127" s="288" t="s">
        <v>2489</v>
      </c>
      <c r="C127" s="128" t="s">
        <v>2871</v>
      </c>
    </row>
    <row r="128" spans="2:8" ht="15">
      <c r="B128" s="289" t="s">
        <v>3132</v>
      </c>
      <c r="C128" s="192">
        <v>16</v>
      </c>
    </row>
    <row r="129" spans="2:3" ht="15">
      <c r="B129" s="289" t="s">
        <v>2967</v>
      </c>
      <c r="C129" s="192">
        <v>203</v>
      </c>
    </row>
    <row r="132" spans="2:3" ht="15.75">
      <c r="B132" s="288" t="s">
        <v>2886</v>
      </c>
      <c r="C132" s="128" t="s">
        <v>2871</v>
      </c>
    </row>
    <row r="133" spans="2:3" ht="15">
      <c r="B133" s="289" t="s">
        <v>3132</v>
      </c>
      <c r="C133" s="192">
        <v>16</v>
      </c>
    </row>
    <row r="134" spans="2:3" ht="15">
      <c r="B134" s="289" t="s">
        <v>2967</v>
      </c>
      <c r="C134" s="192">
        <v>203</v>
      </c>
    </row>
    <row r="137" spans="2:3" ht="15.75">
      <c r="B137" s="290" t="s">
        <v>2862</v>
      </c>
      <c r="C137" s="291" t="s">
        <v>2863</v>
      </c>
    </row>
    <row r="138" spans="2:3" ht="15">
      <c r="B138" s="289" t="s">
        <v>3132</v>
      </c>
      <c r="C138" s="292">
        <v>23904517.41</v>
      </c>
    </row>
    <row r="139" spans="2:3" ht="15">
      <c r="B139" s="289" t="s">
        <v>2967</v>
      </c>
      <c r="C139" s="292">
        <v>83564261.170000002</v>
      </c>
    </row>
    <row r="140" spans="2:3" ht="15">
      <c r="C140" s="193">
        <f>SUM(C138:C139)</f>
        <v>107468778.58</v>
      </c>
    </row>
    <row r="143" spans="2:3" ht="15.75">
      <c r="B143" s="290" t="s">
        <v>2864</v>
      </c>
      <c r="C143" s="291" t="s">
        <v>2863</v>
      </c>
    </row>
    <row r="144" spans="2:3" ht="15">
      <c r="B144" s="289" t="s">
        <v>3132</v>
      </c>
      <c r="C144" s="292">
        <v>25836606.5</v>
      </c>
    </row>
    <row r="145" spans="2:3" ht="15">
      <c r="B145" s="289" t="s">
        <v>2967</v>
      </c>
      <c r="C145" s="292">
        <v>83128269.780000016</v>
      </c>
    </row>
    <row r="146" spans="2:3" ht="15">
      <c r="C146" s="193">
        <f>SUM(C144:C145)</f>
        <v>108964876.28000002</v>
      </c>
    </row>
    <row r="149" spans="2:3" ht="15">
      <c r="B149" s="293" t="s">
        <v>2887</v>
      </c>
      <c r="C149" s="185">
        <f>+C146-C140</f>
        <v>1496097.7000000179</v>
      </c>
    </row>
  </sheetData>
  <mergeCells count="3">
    <mergeCell ref="B1:E1"/>
    <mergeCell ref="C3:C7"/>
    <mergeCell ref="D3:D7"/>
  </mergeCells>
  <hyperlinks>
    <hyperlink ref="A1" location="Index!A1" display="Index" xr:uid="{1945677F-D509-4C94-B488-A287D0D7D20E}"/>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F36F-ED7F-45D9-BD98-02C441FD28C8}">
  <dimension ref="A1:I67"/>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29.710937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29.710937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29.710937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29.710937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29.710937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29.710937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29.710937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29.710937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29.710937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29.710937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29.710937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29.710937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29.710937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29.710937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29.710937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29.710937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29.710937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29.710937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29.710937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29.710937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29.710937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29.710937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29.710937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29.710937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29.710937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29.710937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29.710937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29.710937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29.710937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29.710937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29.710937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29.710937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29.710937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29.710937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29.710937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29.710937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29.710937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29.710937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29.710937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29.710937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29.710937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29.710937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29.710937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29.710937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29.710937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29.710937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29.710937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29.710937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29.710937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29.710937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29.710937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29.710937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29.710937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29.710937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29.710937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29.710937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29.710937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29.710937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29.710937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29.710937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29.710937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29.710937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29.710937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39</v>
      </c>
      <c r="C1" s="396"/>
      <c r="D1" s="396"/>
      <c r="E1" s="396"/>
      <c r="F1" s="4"/>
      <c r="G1" s="4"/>
      <c r="H1" s="4"/>
    </row>
    <row r="2" spans="1:9" s="1" customFormat="1" ht="13.5" thickBot="1">
      <c r="C2" s="5"/>
      <c r="F2" s="4"/>
      <c r="G2" s="4"/>
      <c r="H2" s="4"/>
    </row>
    <row r="3" spans="1:9" s="13" customFormat="1" ht="15">
      <c r="B3" s="25" t="s">
        <v>3074</v>
      </c>
      <c r="C3" s="397"/>
      <c r="D3" s="400"/>
      <c r="F3" s="14"/>
      <c r="G3" s="14"/>
      <c r="H3" s="14"/>
    </row>
    <row r="4" spans="1:9" s="13" customFormat="1" ht="15">
      <c r="B4" s="26" t="s">
        <v>3075</v>
      </c>
      <c r="C4" s="398"/>
      <c r="D4" s="401"/>
      <c r="F4" s="14"/>
      <c r="G4" s="14"/>
      <c r="H4" s="14"/>
    </row>
    <row r="5" spans="1:9" s="13" customFormat="1" ht="15">
      <c r="B5" s="26" t="s">
        <v>1003</v>
      </c>
      <c r="C5" s="398"/>
      <c r="D5" s="401"/>
      <c r="F5" s="14"/>
      <c r="G5" s="14"/>
      <c r="H5" s="14"/>
    </row>
    <row r="6" spans="1:9" s="13" customFormat="1" ht="15">
      <c r="B6" s="26" t="s">
        <v>3044</v>
      </c>
      <c r="C6" s="398"/>
      <c r="D6" s="401"/>
      <c r="F6" s="14"/>
      <c r="G6" s="14"/>
      <c r="H6" s="14"/>
    </row>
    <row r="7" spans="1:9" s="13" customFormat="1" ht="30.75" thickBot="1">
      <c r="B7" s="27" t="s">
        <v>3076</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1900000</v>
      </c>
      <c r="G16" s="18">
        <v>16858.7</v>
      </c>
      <c r="H16" s="18">
        <v>15.2</v>
      </c>
    </row>
    <row r="17" spans="2:8">
      <c r="B17" s="16" t="s">
        <v>1008</v>
      </c>
      <c r="C17" s="164" t="s">
        <v>129</v>
      </c>
      <c r="D17" s="16" t="s">
        <v>130</v>
      </c>
      <c r="E17" s="16" t="s">
        <v>134</v>
      </c>
      <c r="F17" s="18">
        <v>1010000</v>
      </c>
      <c r="G17" s="18">
        <v>15009.61</v>
      </c>
      <c r="H17" s="18">
        <v>13.53</v>
      </c>
    </row>
    <row r="18" spans="2:8">
      <c r="B18" s="16" t="s">
        <v>1020</v>
      </c>
      <c r="C18" s="164" t="s">
        <v>129</v>
      </c>
      <c r="D18" s="16" t="s">
        <v>130</v>
      </c>
      <c r="E18" s="16" t="s">
        <v>145</v>
      </c>
      <c r="F18" s="18">
        <v>1280000</v>
      </c>
      <c r="G18" s="18">
        <v>9619.2000000000007</v>
      </c>
      <c r="H18" s="18">
        <v>8.67</v>
      </c>
    </row>
    <row r="19" spans="2:8">
      <c r="B19" s="16" t="s">
        <v>277</v>
      </c>
      <c r="C19" s="164" t="s">
        <v>129</v>
      </c>
      <c r="D19" s="16" t="s">
        <v>130</v>
      </c>
      <c r="E19" s="16" t="s">
        <v>278</v>
      </c>
      <c r="F19" s="18">
        <v>1680000</v>
      </c>
      <c r="G19" s="18">
        <v>8925</v>
      </c>
      <c r="H19" s="18">
        <v>8.0500000000000007</v>
      </c>
    </row>
    <row r="20" spans="2:8">
      <c r="B20" s="16" t="s">
        <v>1015</v>
      </c>
      <c r="C20" s="164" t="s">
        <v>129</v>
      </c>
      <c r="D20" s="16" t="s">
        <v>143</v>
      </c>
      <c r="E20" s="16" t="s">
        <v>144</v>
      </c>
      <c r="F20" s="18">
        <v>316000</v>
      </c>
      <c r="G20" s="18">
        <v>7730.62</v>
      </c>
      <c r="H20" s="18">
        <v>6.97</v>
      </c>
    </row>
    <row r="21" spans="2:8">
      <c r="B21" s="16" t="s">
        <v>1019</v>
      </c>
      <c r="C21" s="164" t="s">
        <v>129</v>
      </c>
      <c r="D21" s="16" t="s">
        <v>130</v>
      </c>
      <c r="E21" s="16" t="s">
        <v>138</v>
      </c>
      <c r="F21" s="18">
        <v>370000</v>
      </c>
      <c r="G21" s="18">
        <v>7087.17</v>
      </c>
      <c r="H21" s="18">
        <v>6.39</v>
      </c>
    </row>
    <row r="22" spans="2:8">
      <c r="B22" s="16" t="s">
        <v>1011</v>
      </c>
      <c r="C22" s="164" t="s">
        <v>129</v>
      </c>
      <c r="D22" s="16" t="s">
        <v>143</v>
      </c>
      <c r="E22" s="16" t="s">
        <v>297</v>
      </c>
      <c r="F22" s="18">
        <v>400000</v>
      </c>
      <c r="G22" s="18">
        <v>3688.8</v>
      </c>
      <c r="H22" s="18">
        <v>3.33</v>
      </c>
    </row>
    <row r="23" spans="2:8">
      <c r="B23" s="16" t="s">
        <v>2410</v>
      </c>
      <c r="C23" s="164" t="s">
        <v>129</v>
      </c>
      <c r="D23" s="16" t="s">
        <v>130</v>
      </c>
      <c r="E23" s="16" t="s">
        <v>157</v>
      </c>
      <c r="F23" s="18">
        <v>4500000</v>
      </c>
      <c r="G23" s="18">
        <v>3089.25</v>
      </c>
      <c r="H23" s="18">
        <v>2.78</v>
      </c>
    </row>
    <row r="24" spans="2:8">
      <c r="B24" s="16" t="s">
        <v>2144</v>
      </c>
      <c r="C24" s="164" t="s">
        <v>129</v>
      </c>
      <c r="D24" s="16" t="s">
        <v>130</v>
      </c>
      <c r="E24" s="16" t="s">
        <v>425</v>
      </c>
      <c r="F24" s="18">
        <v>6000000</v>
      </c>
      <c r="G24" s="18">
        <v>2949</v>
      </c>
      <c r="H24" s="18">
        <v>2.66</v>
      </c>
    </row>
    <row r="25" spans="2:8">
      <c r="B25" s="16" t="s">
        <v>1035</v>
      </c>
      <c r="C25" s="164" t="s">
        <v>129</v>
      </c>
      <c r="D25" s="16" t="s">
        <v>185</v>
      </c>
      <c r="E25" s="16" t="s">
        <v>306</v>
      </c>
      <c r="F25" s="18">
        <v>210000</v>
      </c>
      <c r="G25" s="18">
        <v>2791.11</v>
      </c>
      <c r="H25" s="18">
        <v>2.52</v>
      </c>
    </row>
    <row r="26" spans="2:8">
      <c r="B26" s="16" t="s">
        <v>2137</v>
      </c>
      <c r="C26" s="164" t="s">
        <v>129</v>
      </c>
      <c r="D26" s="16" t="s">
        <v>130</v>
      </c>
      <c r="E26" s="16" t="s">
        <v>292</v>
      </c>
      <c r="F26" s="18">
        <v>240000</v>
      </c>
      <c r="G26" s="18">
        <v>2657.88</v>
      </c>
      <c r="H26" s="18">
        <v>2.4</v>
      </c>
    </row>
    <row r="27" spans="2:8">
      <c r="B27" s="16" t="s">
        <v>1036</v>
      </c>
      <c r="C27" s="164" t="s">
        <v>129</v>
      </c>
      <c r="D27" s="16" t="s">
        <v>185</v>
      </c>
      <c r="E27" s="16" t="s">
        <v>193</v>
      </c>
      <c r="F27" s="18">
        <v>451000</v>
      </c>
      <c r="G27" s="18">
        <v>2594.15</v>
      </c>
      <c r="H27" s="18">
        <v>2.34</v>
      </c>
    </row>
    <row r="28" spans="2:8">
      <c r="B28" s="16" t="s">
        <v>2064</v>
      </c>
      <c r="C28" s="164" t="s">
        <v>129</v>
      </c>
      <c r="D28" s="16" t="s">
        <v>185</v>
      </c>
      <c r="E28" s="16" t="s">
        <v>186</v>
      </c>
      <c r="F28" s="18">
        <v>195000</v>
      </c>
      <c r="G28" s="18">
        <v>2512.19</v>
      </c>
      <c r="H28" s="18">
        <v>2.2599999999999998</v>
      </c>
    </row>
    <row r="29" spans="2:8">
      <c r="B29" s="16" t="s">
        <v>2368</v>
      </c>
      <c r="C29" s="164" t="s">
        <v>129</v>
      </c>
      <c r="D29" s="16" t="s">
        <v>130</v>
      </c>
      <c r="E29" s="16" t="s">
        <v>191</v>
      </c>
      <c r="F29" s="18">
        <v>2350000</v>
      </c>
      <c r="G29" s="18">
        <v>2217.23</v>
      </c>
      <c r="H29" s="18">
        <v>2</v>
      </c>
    </row>
    <row r="30" spans="2:8">
      <c r="B30" s="16" t="s">
        <v>481</v>
      </c>
      <c r="C30" s="164" t="s">
        <v>129</v>
      </c>
      <c r="D30" s="16" t="s">
        <v>130</v>
      </c>
      <c r="E30" s="16" t="s">
        <v>482</v>
      </c>
      <c r="F30" s="18">
        <v>1650000</v>
      </c>
      <c r="G30" s="18">
        <v>2159.0300000000002</v>
      </c>
      <c r="H30" s="18">
        <v>1.95</v>
      </c>
    </row>
    <row r="31" spans="2:8">
      <c r="B31" s="16" t="s">
        <v>2328</v>
      </c>
      <c r="C31" s="164" t="s">
        <v>129</v>
      </c>
      <c r="D31" s="16" t="s">
        <v>143</v>
      </c>
      <c r="E31" s="16" t="s">
        <v>499</v>
      </c>
      <c r="F31" s="18">
        <v>603985</v>
      </c>
      <c r="G31" s="18">
        <v>2113.65</v>
      </c>
      <c r="H31" s="18">
        <v>1.91</v>
      </c>
    </row>
    <row r="32" spans="2:8">
      <c r="B32" s="16" t="s">
        <v>1051</v>
      </c>
      <c r="C32" s="164" t="s">
        <v>129</v>
      </c>
      <c r="D32" s="16" t="s">
        <v>168</v>
      </c>
      <c r="E32" s="16" t="s">
        <v>169</v>
      </c>
      <c r="F32" s="18">
        <v>255000</v>
      </c>
      <c r="G32" s="18">
        <v>2104.0100000000002</v>
      </c>
      <c r="H32" s="18">
        <v>1.9</v>
      </c>
    </row>
    <row r="33" spans="2:8">
      <c r="B33" s="16" t="s">
        <v>2060</v>
      </c>
      <c r="C33" s="164" t="s">
        <v>129</v>
      </c>
      <c r="D33" s="16" t="s">
        <v>130</v>
      </c>
      <c r="E33" s="16" t="s">
        <v>409</v>
      </c>
      <c r="F33" s="18">
        <v>1750000</v>
      </c>
      <c r="G33" s="18">
        <v>2047.5</v>
      </c>
      <c r="H33" s="18">
        <v>1.85</v>
      </c>
    </row>
    <row r="34" spans="2:8">
      <c r="B34" s="16" t="s">
        <v>2063</v>
      </c>
      <c r="C34" s="164" t="s">
        <v>129</v>
      </c>
      <c r="D34" s="16" t="s">
        <v>130</v>
      </c>
      <c r="E34" s="16" t="s">
        <v>427</v>
      </c>
      <c r="F34" s="18">
        <v>1650000</v>
      </c>
      <c r="G34" s="18">
        <v>2017.95</v>
      </c>
      <c r="H34" s="18">
        <v>1.82</v>
      </c>
    </row>
    <row r="35" spans="2:8">
      <c r="B35" s="16" t="s">
        <v>176</v>
      </c>
      <c r="C35" s="164" t="s">
        <v>129</v>
      </c>
      <c r="D35" s="16" t="s">
        <v>130</v>
      </c>
      <c r="E35" s="16" t="s">
        <v>177</v>
      </c>
      <c r="F35" s="18">
        <v>967209</v>
      </c>
      <c r="G35" s="18">
        <v>1878.8</v>
      </c>
      <c r="H35" s="18">
        <v>1.69</v>
      </c>
    </row>
    <row r="36" spans="2:8">
      <c r="B36" s="16" t="s">
        <v>2395</v>
      </c>
      <c r="C36" s="164" t="s">
        <v>129</v>
      </c>
      <c r="D36" s="16" t="s">
        <v>143</v>
      </c>
      <c r="E36" s="16" t="s">
        <v>768</v>
      </c>
      <c r="F36" s="18">
        <v>259033</v>
      </c>
      <c r="G36" s="18">
        <v>1725.42</v>
      </c>
      <c r="H36" s="18">
        <v>1.56</v>
      </c>
    </row>
    <row r="37" spans="2:8">
      <c r="B37" s="16" t="s">
        <v>2411</v>
      </c>
      <c r="C37" s="164" t="s">
        <v>129</v>
      </c>
      <c r="D37" s="16" t="s">
        <v>143</v>
      </c>
      <c r="E37" s="16" t="s">
        <v>836</v>
      </c>
      <c r="F37" s="18">
        <v>85000</v>
      </c>
      <c r="G37" s="18">
        <v>1425.83</v>
      </c>
      <c r="H37" s="18">
        <v>1.29</v>
      </c>
    </row>
    <row r="38" spans="2:8">
      <c r="B38" s="16" t="s">
        <v>2136</v>
      </c>
      <c r="C38" s="164" t="s">
        <v>129</v>
      </c>
      <c r="D38" s="16" t="s">
        <v>185</v>
      </c>
      <c r="E38" s="16" t="s">
        <v>529</v>
      </c>
      <c r="F38" s="18">
        <v>170000</v>
      </c>
      <c r="G38" s="18">
        <v>1401.31</v>
      </c>
      <c r="H38" s="18">
        <v>1.26</v>
      </c>
    </row>
    <row r="39" spans="2:8">
      <c r="B39" s="16" t="s">
        <v>525</v>
      </c>
      <c r="C39" s="164" t="s">
        <v>129</v>
      </c>
      <c r="D39" s="16" t="s">
        <v>143</v>
      </c>
      <c r="E39" s="16" t="s">
        <v>526</v>
      </c>
      <c r="F39" s="18">
        <v>42000</v>
      </c>
      <c r="G39" s="18">
        <v>1379.03</v>
      </c>
      <c r="H39" s="18">
        <v>1.24</v>
      </c>
    </row>
    <row r="40" spans="2:8">
      <c r="B40" s="16" t="s">
        <v>2412</v>
      </c>
      <c r="C40" s="164" t="s">
        <v>129</v>
      </c>
      <c r="D40" s="16" t="s">
        <v>130</v>
      </c>
      <c r="E40" s="16" t="s">
        <v>837</v>
      </c>
      <c r="F40" s="18">
        <v>2471333</v>
      </c>
      <c r="G40" s="18">
        <v>1136.81</v>
      </c>
      <c r="H40" s="18">
        <v>1.02</v>
      </c>
    </row>
    <row r="41" spans="2:8">
      <c r="B41" s="16" t="s">
        <v>2349</v>
      </c>
      <c r="C41" s="164" t="s">
        <v>129</v>
      </c>
      <c r="D41" s="16" t="s">
        <v>130</v>
      </c>
      <c r="E41" s="16" t="s">
        <v>258</v>
      </c>
      <c r="F41" s="18">
        <v>392000</v>
      </c>
      <c r="G41" s="18">
        <v>1028.8</v>
      </c>
      <c r="H41" s="18">
        <v>0.93</v>
      </c>
    </row>
    <row r="42" spans="2:8">
      <c r="B42" s="16" t="s">
        <v>2069</v>
      </c>
      <c r="C42" s="164" t="s">
        <v>129</v>
      </c>
      <c r="D42" s="16" t="s">
        <v>143</v>
      </c>
      <c r="E42" s="16" t="s">
        <v>547</v>
      </c>
      <c r="F42" s="18">
        <v>80000</v>
      </c>
      <c r="G42" s="18">
        <v>850.84</v>
      </c>
      <c r="H42" s="18">
        <v>0.77</v>
      </c>
    </row>
    <row r="43" spans="2:8">
      <c r="B43" s="16" t="s">
        <v>548</v>
      </c>
      <c r="C43" s="164" t="s">
        <v>129</v>
      </c>
      <c r="D43" s="16" t="s">
        <v>160</v>
      </c>
      <c r="F43" s="18">
        <v>320000</v>
      </c>
      <c r="G43" s="18">
        <v>690.37</v>
      </c>
      <c r="H43" s="18">
        <v>0.62</v>
      </c>
    </row>
    <row r="44" spans="2:8">
      <c r="B44" s="17" t="s">
        <v>207</v>
      </c>
      <c r="C44" s="234"/>
      <c r="D44" s="17"/>
      <c r="E44" s="17"/>
      <c r="F44" s="162"/>
      <c r="G44" s="162">
        <f>SUM(G13:G43)</f>
        <v>109689.25999999998</v>
      </c>
      <c r="H44" s="162">
        <f>SUM(H13:H43)</f>
        <v>98.910000000000011</v>
      </c>
    </row>
    <row r="45" spans="2:8">
      <c r="B45" s="17" t="s">
        <v>208</v>
      </c>
      <c r="C45" s="234"/>
      <c r="D45" s="17"/>
      <c r="E45" s="17"/>
      <c r="F45" s="162"/>
      <c r="G45" s="162">
        <v>1456.46</v>
      </c>
      <c r="H45" s="162">
        <v>1.31</v>
      </c>
    </row>
    <row r="46" spans="2:8">
      <c r="B46" s="17" t="s">
        <v>112</v>
      </c>
      <c r="C46" s="234"/>
      <c r="D46" s="17"/>
      <c r="E46" s="17"/>
      <c r="F46" s="162"/>
      <c r="G46" s="162">
        <v>111145.72</v>
      </c>
      <c r="H46" s="162">
        <v>100.19</v>
      </c>
    </row>
    <row r="47" spans="2:8">
      <c r="B47" s="17" t="s">
        <v>209</v>
      </c>
      <c r="C47" s="234"/>
      <c r="D47" s="17"/>
      <c r="E47" s="17"/>
      <c r="F47" s="162"/>
      <c r="G47" s="162">
        <v>-216.81467809998958</v>
      </c>
      <c r="H47" s="162">
        <v>-0.18999999999999773</v>
      </c>
    </row>
    <row r="48" spans="2:8">
      <c r="B48" s="17" t="s">
        <v>114</v>
      </c>
      <c r="C48" s="234"/>
      <c r="D48" s="17"/>
      <c r="E48" s="17"/>
      <c r="F48" s="162"/>
      <c r="G48" s="162">
        <v>110928.90532190001</v>
      </c>
      <c r="H48" s="162">
        <v>100</v>
      </c>
    </row>
    <row r="49" spans="2:3">
      <c r="B49" s="16" t="s">
        <v>115</v>
      </c>
    </row>
    <row r="50" spans="2:3">
      <c r="B50" s="16" t="s">
        <v>116</v>
      </c>
    </row>
    <row r="51" spans="2:3">
      <c r="B51" s="16" t="s">
        <v>117</v>
      </c>
      <c r="C51" s="235">
        <v>44804</v>
      </c>
    </row>
    <row r="52" spans="2:3" ht="25.5">
      <c r="B52" s="236" t="s">
        <v>118</v>
      </c>
      <c r="C52" s="168" t="s">
        <v>119</v>
      </c>
    </row>
    <row r="53" spans="2:3">
      <c r="B53" s="17"/>
    </row>
    <row r="54" spans="2:3">
      <c r="B54" s="17" t="s">
        <v>120</v>
      </c>
    </row>
    <row r="55" spans="2:3">
      <c r="B55" s="17" t="s">
        <v>210</v>
      </c>
    </row>
    <row r="56" spans="2:3">
      <c r="B56" s="17" t="s">
        <v>121</v>
      </c>
    </row>
    <row r="57" spans="2:3">
      <c r="B57" s="17" t="s">
        <v>838</v>
      </c>
      <c r="C57" s="234"/>
    </row>
    <row r="58" spans="2:3">
      <c r="B58" s="17" t="s">
        <v>839</v>
      </c>
      <c r="C58" s="234"/>
    </row>
    <row r="59" spans="2:3">
      <c r="B59" s="17" t="s">
        <v>840</v>
      </c>
      <c r="C59" s="234"/>
    </row>
    <row r="60" spans="2:3">
      <c r="B60" s="17" t="s">
        <v>841</v>
      </c>
      <c r="C60" s="234"/>
    </row>
    <row r="61" spans="2:3">
      <c r="B61" s="17" t="s">
        <v>842</v>
      </c>
      <c r="C61" s="234"/>
    </row>
    <row r="62" spans="2:3">
      <c r="B62" s="17" t="s">
        <v>843</v>
      </c>
      <c r="C62" s="234"/>
    </row>
    <row r="63" spans="2:3">
      <c r="B63" s="17" t="s">
        <v>844</v>
      </c>
      <c r="C63" s="234"/>
    </row>
    <row r="64" spans="2:3">
      <c r="B64" s="17" t="s">
        <v>845</v>
      </c>
      <c r="C64" s="234"/>
    </row>
    <row r="65" spans="2:3">
      <c r="B65" s="17" t="s">
        <v>2932</v>
      </c>
      <c r="C65" s="234"/>
    </row>
    <row r="66" spans="2:3">
      <c r="B66" s="17" t="s">
        <v>122</v>
      </c>
    </row>
    <row r="67" spans="2:3">
      <c r="B67" s="17" t="s">
        <v>123</v>
      </c>
    </row>
  </sheetData>
  <mergeCells count="3">
    <mergeCell ref="B1:E1"/>
    <mergeCell ref="C3:C7"/>
    <mergeCell ref="D3:D7"/>
  </mergeCells>
  <hyperlinks>
    <hyperlink ref="A1" location="Index!A1" display="Index" xr:uid="{EF969091-6E51-4E4E-ACB4-BCDBCEF2DFD1}"/>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12D7-908C-4208-B442-4C7A1ED99415}">
  <dimension ref="A1:I89"/>
  <sheetViews>
    <sheetView workbookViewId="0">
      <selection activeCell="B1" sqref="B1:E1"/>
    </sheetView>
  </sheetViews>
  <sheetFormatPr defaultRowHeight="12.75"/>
  <cols>
    <col min="1" max="1" width="5.42578125" style="16" bestFit="1" customWidth="1"/>
    <col min="2" max="2" width="94.140625" style="16" bestFit="1" customWidth="1"/>
    <col min="3" max="3" width="25.7109375" style="168" customWidth="1"/>
    <col min="4" max="4" width="25.7109375" style="16" customWidth="1"/>
    <col min="5" max="5" width="14.5703125"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94.140625" style="16" bestFit="1" customWidth="1"/>
    <col min="259" max="259" width="13.140625" style="16" bestFit="1" customWidth="1"/>
    <col min="260" max="260" width="28.5703125" style="16" bestFit="1" customWidth="1"/>
    <col min="261" max="261" width="14.5703125" style="16" bestFit="1" customWidth="1"/>
    <col min="262" max="262" width="11.5703125" style="16" bestFit="1" customWidth="1"/>
    <col min="263" max="263" width="18.140625" style="16" bestFit="1" customWidth="1"/>
    <col min="264" max="264" width="9.140625" style="16" bestFit="1"/>
    <col min="265" max="512" width="9.140625" style="16"/>
    <col min="513" max="513" width="5.42578125" style="16" bestFit="1" customWidth="1"/>
    <col min="514" max="514" width="94.140625" style="16" bestFit="1" customWidth="1"/>
    <col min="515" max="515" width="13.140625" style="16" bestFit="1" customWidth="1"/>
    <col min="516" max="516" width="28.5703125" style="16" bestFit="1" customWidth="1"/>
    <col min="517" max="517" width="14.5703125" style="16" bestFit="1" customWidth="1"/>
    <col min="518" max="518" width="11.5703125" style="16" bestFit="1" customWidth="1"/>
    <col min="519" max="519" width="18.140625" style="16" bestFit="1" customWidth="1"/>
    <col min="520" max="520" width="9.140625" style="16" bestFit="1"/>
    <col min="521" max="768" width="9.140625" style="16"/>
    <col min="769" max="769" width="5.42578125" style="16" bestFit="1" customWidth="1"/>
    <col min="770" max="770" width="94.140625" style="16" bestFit="1" customWidth="1"/>
    <col min="771" max="771" width="13.140625" style="16" bestFit="1" customWidth="1"/>
    <col min="772" max="772" width="28.5703125" style="16" bestFit="1" customWidth="1"/>
    <col min="773" max="773" width="14.5703125" style="16" bestFit="1" customWidth="1"/>
    <col min="774" max="774" width="11.5703125" style="16" bestFit="1" customWidth="1"/>
    <col min="775" max="775" width="18.140625" style="16" bestFit="1" customWidth="1"/>
    <col min="776" max="776" width="9.140625" style="16" bestFit="1"/>
    <col min="777" max="1024" width="9.140625" style="16"/>
    <col min="1025" max="1025" width="5.42578125" style="16" bestFit="1" customWidth="1"/>
    <col min="1026" max="1026" width="94.140625" style="16" bestFit="1" customWidth="1"/>
    <col min="1027" max="1027" width="13.140625" style="16" bestFit="1" customWidth="1"/>
    <col min="1028" max="1028" width="28.5703125" style="16" bestFit="1" customWidth="1"/>
    <col min="1029" max="1029" width="14.5703125" style="16" bestFit="1" customWidth="1"/>
    <col min="1030" max="1030" width="11.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94.140625" style="16" bestFit="1" customWidth="1"/>
    <col min="1283" max="1283" width="13.140625" style="16" bestFit="1" customWidth="1"/>
    <col min="1284" max="1284" width="28.5703125" style="16" bestFit="1" customWidth="1"/>
    <col min="1285" max="1285" width="14.5703125" style="16" bestFit="1" customWidth="1"/>
    <col min="1286" max="1286" width="11.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94.140625" style="16" bestFit="1" customWidth="1"/>
    <col min="1539" max="1539" width="13.140625" style="16" bestFit="1" customWidth="1"/>
    <col min="1540" max="1540" width="28.5703125" style="16" bestFit="1" customWidth="1"/>
    <col min="1541" max="1541" width="14.5703125" style="16" bestFit="1" customWidth="1"/>
    <col min="1542" max="1542" width="11.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94.140625" style="16" bestFit="1" customWidth="1"/>
    <col min="1795" max="1795" width="13.140625" style="16" bestFit="1" customWidth="1"/>
    <col min="1796" max="1796" width="28.5703125" style="16" bestFit="1" customWidth="1"/>
    <col min="1797" max="1797" width="14.5703125" style="16" bestFit="1" customWidth="1"/>
    <col min="1798" max="1798" width="11.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94.140625" style="16" bestFit="1" customWidth="1"/>
    <col min="2051" max="2051" width="13.140625" style="16" bestFit="1" customWidth="1"/>
    <col min="2052" max="2052" width="28.5703125" style="16" bestFit="1" customWidth="1"/>
    <col min="2053" max="2053" width="14.5703125" style="16" bestFit="1" customWidth="1"/>
    <col min="2054" max="2054" width="11.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94.140625" style="16" bestFit="1" customWidth="1"/>
    <col min="2307" max="2307" width="13.140625" style="16" bestFit="1" customWidth="1"/>
    <col min="2308" max="2308" width="28.5703125" style="16" bestFit="1" customWidth="1"/>
    <col min="2309" max="2309" width="14.5703125" style="16" bestFit="1" customWidth="1"/>
    <col min="2310" max="2310" width="11.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94.140625" style="16" bestFit="1" customWidth="1"/>
    <col min="2563" max="2563" width="13.140625" style="16" bestFit="1" customWidth="1"/>
    <col min="2564" max="2564" width="28.5703125" style="16" bestFit="1" customWidth="1"/>
    <col min="2565" max="2565" width="14.5703125" style="16" bestFit="1" customWidth="1"/>
    <col min="2566" max="2566" width="11.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94.140625" style="16" bestFit="1" customWidth="1"/>
    <col min="2819" max="2819" width="13.140625" style="16" bestFit="1" customWidth="1"/>
    <col min="2820" max="2820" width="28.5703125" style="16" bestFit="1" customWidth="1"/>
    <col min="2821" max="2821" width="14.5703125" style="16" bestFit="1" customWidth="1"/>
    <col min="2822" max="2822" width="11.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94.140625" style="16" bestFit="1" customWidth="1"/>
    <col min="3075" max="3075" width="13.140625" style="16" bestFit="1" customWidth="1"/>
    <col min="3076" max="3076" width="28.5703125" style="16" bestFit="1" customWidth="1"/>
    <col min="3077" max="3077" width="14.5703125" style="16" bestFit="1" customWidth="1"/>
    <col min="3078" max="3078" width="11.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94.140625" style="16" bestFit="1" customWidth="1"/>
    <col min="3331" max="3331" width="13.140625" style="16" bestFit="1" customWidth="1"/>
    <col min="3332" max="3332" width="28.5703125" style="16" bestFit="1" customWidth="1"/>
    <col min="3333" max="3333" width="14.5703125" style="16" bestFit="1" customWidth="1"/>
    <col min="3334" max="3334" width="11.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94.140625" style="16" bestFit="1" customWidth="1"/>
    <col min="3587" max="3587" width="13.140625" style="16" bestFit="1" customWidth="1"/>
    <col min="3588" max="3588" width="28.5703125" style="16" bestFit="1" customWidth="1"/>
    <col min="3589" max="3589" width="14.5703125" style="16" bestFit="1" customWidth="1"/>
    <col min="3590" max="3590" width="11.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94.140625" style="16" bestFit="1" customWidth="1"/>
    <col min="3843" max="3843" width="13.140625" style="16" bestFit="1" customWidth="1"/>
    <col min="3844" max="3844" width="28.5703125" style="16" bestFit="1" customWidth="1"/>
    <col min="3845" max="3845" width="14.5703125" style="16" bestFit="1" customWidth="1"/>
    <col min="3846" max="3846" width="11.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94.140625" style="16" bestFit="1" customWidth="1"/>
    <col min="4099" max="4099" width="13.140625" style="16" bestFit="1" customWidth="1"/>
    <col min="4100" max="4100" width="28.5703125" style="16" bestFit="1" customWidth="1"/>
    <col min="4101" max="4101" width="14.5703125" style="16" bestFit="1" customWidth="1"/>
    <col min="4102" max="4102" width="11.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94.140625" style="16" bestFit="1" customWidth="1"/>
    <col min="4355" max="4355" width="13.140625" style="16" bestFit="1" customWidth="1"/>
    <col min="4356" max="4356" width="28.5703125" style="16" bestFit="1" customWidth="1"/>
    <col min="4357" max="4357" width="14.5703125" style="16" bestFit="1" customWidth="1"/>
    <col min="4358" max="4358" width="11.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94.140625" style="16" bestFit="1" customWidth="1"/>
    <col min="4611" max="4611" width="13.140625" style="16" bestFit="1" customWidth="1"/>
    <col min="4612" max="4612" width="28.5703125" style="16" bestFit="1" customWidth="1"/>
    <col min="4613" max="4613" width="14.5703125" style="16" bestFit="1" customWidth="1"/>
    <col min="4614" max="4614" width="11.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94.140625" style="16" bestFit="1" customWidth="1"/>
    <col min="4867" max="4867" width="13.140625" style="16" bestFit="1" customWidth="1"/>
    <col min="4868" max="4868" width="28.5703125" style="16" bestFit="1" customWidth="1"/>
    <col min="4869" max="4869" width="14.5703125" style="16" bestFit="1" customWidth="1"/>
    <col min="4870" max="4870" width="11.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94.140625" style="16" bestFit="1" customWidth="1"/>
    <col min="5123" max="5123" width="13.140625" style="16" bestFit="1" customWidth="1"/>
    <col min="5124" max="5124" width="28.5703125" style="16" bestFit="1" customWidth="1"/>
    <col min="5125" max="5125" width="14.5703125" style="16" bestFit="1" customWidth="1"/>
    <col min="5126" max="5126" width="11.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94.140625" style="16" bestFit="1" customWidth="1"/>
    <col min="5379" max="5379" width="13.140625" style="16" bestFit="1" customWidth="1"/>
    <col min="5380" max="5380" width="28.5703125" style="16" bestFit="1" customWidth="1"/>
    <col min="5381" max="5381" width="14.5703125" style="16" bestFit="1" customWidth="1"/>
    <col min="5382" max="5382" width="11.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94.140625" style="16" bestFit="1" customWidth="1"/>
    <col min="5635" max="5635" width="13.140625" style="16" bestFit="1" customWidth="1"/>
    <col min="5636" max="5636" width="28.5703125" style="16" bestFit="1" customWidth="1"/>
    <col min="5637" max="5637" width="14.5703125" style="16" bestFit="1" customWidth="1"/>
    <col min="5638" max="5638" width="11.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94.140625" style="16" bestFit="1" customWidth="1"/>
    <col min="5891" max="5891" width="13.140625" style="16" bestFit="1" customWidth="1"/>
    <col min="5892" max="5892" width="28.5703125" style="16" bestFit="1" customWidth="1"/>
    <col min="5893" max="5893" width="14.5703125" style="16" bestFit="1" customWidth="1"/>
    <col min="5894" max="5894" width="11.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94.140625" style="16" bestFit="1" customWidth="1"/>
    <col min="6147" max="6147" width="13.140625" style="16" bestFit="1" customWidth="1"/>
    <col min="6148" max="6148" width="28.5703125" style="16" bestFit="1" customWidth="1"/>
    <col min="6149" max="6149" width="14.5703125" style="16" bestFit="1" customWidth="1"/>
    <col min="6150" max="6150" width="11.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94.140625" style="16" bestFit="1" customWidth="1"/>
    <col min="6403" max="6403" width="13.140625" style="16" bestFit="1" customWidth="1"/>
    <col min="6404" max="6404" width="28.5703125" style="16" bestFit="1" customWidth="1"/>
    <col min="6405" max="6405" width="14.5703125" style="16" bestFit="1" customWidth="1"/>
    <col min="6406" max="6406" width="11.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94.140625" style="16" bestFit="1" customWidth="1"/>
    <col min="6659" max="6659" width="13.140625" style="16" bestFit="1" customWidth="1"/>
    <col min="6660" max="6660" width="28.5703125" style="16" bestFit="1" customWidth="1"/>
    <col min="6661" max="6661" width="14.5703125" style="16" bestFit="1" customWidth="1"/>
    <col min="6662" max="6662" width="11.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94.140625" style="16" bestFit="1" customWidth="1"/>
    <col min="6915" max="6915" width="13.140625" style="16" bestFit="1" customWidth="1"/>
    <col min="6916" max="6916" width="28.5703125" style="16" bestFit="1" customWidth="1"/>
    <col min="6917" max="6917" width="14.5703125" style="16" bestFit="1" customWidth="1"/>
    <col min="6918" max="6918" width="11.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94.140625" style="16" bestFit="1" customWidth="1"/>
    <col min="7171" max="7171" width="13.140625" style="16" bestFit="1" customWidth="1"/>
    <col min="7172" max="7172" width="28.5703125" style="16" bestFit="1" customWidth="1"/>
    <col min="7173" max="7173" width="14.5703125" style="16" bestFit="1" customWidth="1"/>
    <col min="7174" max="7174" width="11.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94.140625" style="16" bestFit="1" customWidth="1"/>
    <col min="7427" max="7427" width="13.140625" style="16" bestFit="1" customWidth="1"/>
    <col min="7428" max="7428" width="28.5703125" style="16" bestFit="1" customWidth="1"/>
    <col min="7429" max="7429" width="14.5703125" style="16" bestFit="1" customWidth="1"/>
    <col min="7430" max="7430" width="11.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94.140625" style="16" bestFit="1" customWidth="1"/>
    <col min="7683" max="7683" width="13.140625" style="16" bestFit="1" customWidth="1"/>
    <col min="7684" max="7684" width="28.5703125" style="16" bestFit="1" customWidth="1"/>
    <col min="7685" max="7685" width="14.5703125" style="16" bestFit="1" customWidth="1"/>
    <col min="7686" max="7686" width="11.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94.140625" style="16" bestFit="1" customWidth="1"/>
    <col min="7939" max="7939" width="13.140625" style="16" bestFit="1" customWidth="1"/>
    <col min="7940" max="7940" width="28.5703125" style="16" bestFit="1" customWidth="1"/>
    <col min="7941" max="7941" width="14.5703125" style="16" bestFit="1" customWidth="1"/>
    <col min="7942" max="7942" width="11.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94.140625" style="16" bestFit="1" customWidth="1"/>
    <col min="8195" max="8195" width="13.140625" style="16" bestFit="1" customWidth="1"/>
    <col min="8196" max="8196" width="28.5703125" style="16" bestFit="1" customWidth="1"/>
    <col min="8197" max="8197" width="14.5703125" style="16" bestFit="1" customWidth="1"/>
    <col min="8198" max="8198" width="11.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94.140625" style="16" bestFit="1" customWidth="1"/>
    <col min="8451" max="8451" width="13.140625" style="16" bestFit="1" customWidth="1"/>
    <col min="8452" max="8452" width="28.5703125" style="16" bestFit="1" customWidth="1"/>
    <col min="8453" max="8453" width="14.5703125" style="16" bestFit="1" customWidth="1"/>
    <col min="8454" max="8454" width="11.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94.140625" style="16" bestFit="1" customWidth="1"/>
    <col min="8707" max="8707" width="13.140625" style="16" bestFit="1" customWidth="1"/>
    <col min="8708" max="8708" width="28.5703125" style="16" bestFit="1" customWidth="1"/>
    <col min="8709" max="8709" width="14.5703125" style="16" bestFit="1" customWidth="1"/>
    <col min="8710" max="8710" width="11.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94.140625" style="16" bestFit="1" customWidth="1"/>
    <col min="8963" max="8963" width="13.140625" style="16" bestFit="1" customWidth="1"/>
    <col min="8964" max="8964" width="28.5703125" style="16" bestFit="1" customWidth="1"/>
    <col min="8965" max="8965" width="14.5703125" style="16" bestFit="1" customWidth="1"/>
    <col min="8966" max="8966" width="11.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94.140625" style="16" bestFit="1" customWidth="1"/>
    <col min="9219" max="9219" width="13.140625" style="16" bestFit="1" customWidth="1"/>
    <col min="9220" max="9220" width="28.5703125" style="16" bestFit="1" customWidth="1"/>
    <col min="9221" max="9221" width="14.5703125" style="16" bestFit="1" customWidth="1"/>
    <col min="9222" max="9222" width="11.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94.140625" style="16" bestFit="1" customWidth="1"/>
    <col min="9475" max="9475" width="13.140625" style="16" bestFit="1" customWidth="1"/>
    <col min="9476" max="9476" width="28.5703125" style="16" bestFit="1" customWidth="1"/>
    <col min="9477" max="9477" width="14.5703125" style="16" bestFit="1" customWidth="1"/>
    <col min="9478" max="9478" width="11.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94.140625" style="16" bestFit="1" customWidth="1"/>
    <col min="9731" max="9731" width="13.140625" style="16" bestFit="1" customWidth="1"/>
    <col min="9732" max="9732" width="28.5703125" style="16" bestFit="1" customWidth="1"/>
    <col min="9733" max="9733" width="14.5703125" style="16" bestFit="1" customWidth="1"/>
    <col min="9734" max="9734" width="11.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94.140625" style="16" bestFit="1" customWidth="1"/>
    <col min="9987" max="9987" width="13.140625" style="16" bestFit="1" customWidth="1"/>
    <col min="9988" max="9988" width="28.5703125" style="16" bestFit="1" customWidth="1"/>
    <col min="9989" max="9989" width="14.5703125" style="16" bestFit="1" customWidth="1"/>
    <col min="9990" max="9990" width="11.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94.140625" style="16" bestFit="1" customWidth="1"/>
    <col min="10243" max="10243" width="13.140625" style="16" bestFit="1" customWidth="1"/>
    <col min="10244" max="10244" width="28.5703125" style="16" bestFit="1" customWidth="1"/>
    <col min="10245" max="10245" width="14.5703125" style="16" bestFit="1" customWidth="1"/>
    <col min="10246" max="10246" width="11.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94.140625" style="16" bestFit="1" customWidth="1"/>
    <col min="10499" max="10499" width="13.140625" style="16" bestFit="1" customWidth="1"/>
    <col min="10500" max="10500" width="28.5703125" style="16" bestFit="1" customWidth="1"/>
    <col min="10501" max="10501" width="14.5703125" style="16" bestFit="1" customWidth="1"/>
    <col min="10502" max="10502" width="11.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94.140625" style="16" bestFit="1" customWidth="1"/>
    <col min="10755" max="10755" width="13.140625" style="16" bestFit="1" customWidth="1"/>
    <col min="10756" max="10756" width="28.5703125" style="16" bestFit="1" customWidth="1"/>
    <col min="10757" max="10757" width="14.5703125" style="16" bestFit="1" customWidth="1"/>
    <col min="10758" max="10758" width="11.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94.140625" style="16" bestFit="1" customWidth="1"/>
    <col min="11011" max="11011" width="13.140625" style="16" bestFit="1" customWidth="1"/>
    <col min="11012" max="11012" width="28.5703125" style="16" bestFit="1" customWidth="1"/>
    <col min="11013" max="11013" width="14.5703125" style="16" bestFit="1" customWidth="1"/>
    <col min="11014" max="11014" width="11.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94.140625" style="16" bestFit="1" customWidth="1"/>
    <col min="11267" max="11267" width="13.140625" style="16" bestFit="1" customWidth="1"/>
    <col min="11268" max="11268" width="28.5703125" style="16" bestFit="1" customWidth="1"/>
    <col min="11269" max="11269" width="14.5703125" style="16" bestFit="1" customWidth="1"/>
    <col min="11270" max="11270" width="11.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94.140625" style="16" bestFit="1" customWidth="1"/>
    <col min="11523" max="11523" width="13.140625" style="16" bestFit="1" customWidth="1"/>
    <col min="11524" max="11524" width="28.5703125" style="16" bestFit="1" customWidth="1"/>
    <col min="11525" max="11525" width="14.5703125" style="16" bestFit="1" customWidth="1"/>
    <col min="11526" max="11526" width="11.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94.140625" style="16" bestFit="1" customWidth="1"/>
    <col min="11779" max="11779" width="13.140625" style="16" bestFit="1" customWidth="1"/>
    <col min="11780" max="11780" width="28.5703125" style="16" bestFit="1" customWidth="1"/>
    <col min="11781" max="11781" width="14.5703125" style="16" bestFit="1" customWidth="1"/>
    <col min="11782" max="11782" width="11.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94.140625" style="16" bestFit="1" customWidth="1"/>
    <col min="12035" max="12035" width="13.140625" style="16" bestFit="1" customWidth="1"/>
    <col min="12036" max="12036" width="28.5703125" style="16" bestFit="1" customWidth="1"/>
    <col min="12037" max="12037" width="14.5703125" style="16" bestFit="1" customWidth="1"/>
    <col min="12038" max="12038" width="11.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94.140625" style="16" bestFit="1" customWidth="1"/>
    <col min="12291" max="12291" width="13.140625" style="16" bestFit="1" customWidth="1"/>
    <col min="12292" max="12292" width="28.5703125" style="16" bestFit="1" customWidth="1"/>
    <col min="12293" max="12293" width="14.5703125" style="16" bestFit="1" customWidth="1"/>
    <col min="12294" max="12294" width="11.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94.140625" style="16" bestFit="1" customWidth="1"/>
    <col min="12547" max="12547" width="13.140625" style="16" bestFit="1" customWidth="1"/>
    <col min="12548" max="12548" width="28.5703125" style="16" bestFit="1" customWidth="1"/>
    <col min="12549" max="12549" width="14.5703125" style="16" bestFit="1" customWidth="1"/>
    <col min="12550" max="12550" width="11.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94.140625" style="16" bestFit="1" customWidth="1"/>
    <col min="12803" max="12803" width="13.140625" style="16" bestFit="1" customWidth="1"/>
    <col min="12804" max="12804" width="28.5703125" style="16" bestFit="1" customWidth="1"/>
    <col min="12805" max="12805" width="14.5703125" style="16" bestFit="1" customWidth="1"/>
    <col min="12806" max="12806" width="11.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94.140625" style="16" bestFit="1" customWidth="1"/>
    <col min="13059" max="13059" width="13.140625" style="16" bestFit="1" customWidth="1"/>
    <col min="13060" max="13060" width="28.5703125" style="16" bestFit="1" customWidth="1"/>
    <col min="13061" max="13061" width="14.5703125" style="16" bestFit="1" customWidth="1"/>
    <col min="13062" max="13062" width="11.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94.140625" style="16" bestFit="1" customWidth="1"/>
    <col min="13315" max="13315" width="13.140625" style="16" bestFit="1" customWidth="1"/>
    <col min="13316" max="13316" width="28.5703125" style="16" bestFit="1" customWidth="1"/>
    <col min="13317" max="13317" width="14.5703125" style="16" bestFit="1" customWidth="1"/>
    <col min="13318" max="13318" width="11.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94.140625" style="16" bestFit="1" customWidth="1"/>
    <col min="13571" max="13571" width="13.140625" style="16" bestFit="1" customWidth="1"/>
    <col min="13572" max="13572" width="28.5703125" style="16" bestFit="1" customWidth="1"/>
    <col min="13573" max="13573" width="14.5703125" style="16" bestFit="1" customWidth="1"/>
    <col min="13574" max="13574" width="11.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94.140625" style="16" bestFit="1" customWidth="1"/>
    <col min="13827" max="13827" width="13.140625" style="16" bestFit="1" customWidth="1"/>
    <col min="13828" max="13828" width="28.5703125" style="16" bestFit="1" customWidth="1"/>
    <col min="13829" max="13829" width="14.5703125" style="16" bestFit="1" customWidth="1"/>
    <col min="13830" max="13830" width="11.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94.140625" style="16" bestFit="1" customWidth="1"/>
    <col min="14083" max="14083" width="13.140625" style="16" bestFit="1" customWidth="1"/>
    <col min="14084" max="14084" width="28.5703125" style="16" bestFit="1" customWidth="1"/>
    <col min="14085" max="14085" width="14.5703125" style="16" bestFit="1" customWidth="1"/>
    <col min="14086" max="14086" width="11.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94.140625" style="16" bestFit="1" customWidth="1"/>
    <col min="14339" max="14339" width="13.140625" style="16" bestFit="1" customWidth="1"/>
    <col min="14340" max="14340" width="28.5703125" style="16" bestFit="1" customWidth="1"/>
    <col min="14341" max="14341" width="14.5703125" style="16" bestFit="1" customWidth="1"/>
    <col min="14342" max="14342" width="11.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94.140625" style="16" bestFit="1" customWidth="1"/>
    <col min="14595" max="14595" width="13.140625" style="16" bestFit="1" customWidth="1"/>
    <col min="14596" max="14596" width="28.5703125" style="16" bestFit="1" customWidth="1"/>
    <col min="14597" max="14597" width="14.5703125" style="16" bestFit="1" customWidth="1"/>
    <col min="14598" max="14598" width="11.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94.140625" style="16" bestFit="1" customWidth="1"/>
    <col min="14851" max="14851" width="13.140625" style="16" bestFit="1" customWidth="1"/>
    <col min="14852" max="14852" width="28.5703125" style="16" bestFit="1" customWidth="1"/>
    <col min="14853" max="14853" width="14.5703125" style="16" bestFit="1" customWidth="1"/>
    <col min="14854" max="14854" width="11.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94.140625" style="16" bestFit="1" customWidth="1"/>
    <col min="15107" max="15107" width="13.140625" style="16" bestFit="1" customWidth="1"/>
    <col min="15108" max="15108" width="28.5703125" style="16" bestFit="1" customWidth="1"/>
    <col min="15109" max="15109" width="14.5703125" style="16" bestFit="1" customWidth="1"/>
    <col min="15110" max="15110" width="11.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94.140625" style="16" bestFit="1" customWidth="1"/>
    <col min="15363" max="15363" width="13.140625" style="16" bestFit="1" customWidth="1"/>
    <col min="15364" max="15364" width="28.5703125" style="16" bestFit="1" customWidth="1"/>
    <col min="15365" max="15365" width="14.5703125" style="16" bestFit="1" customWidth="1"/>
    <col min="15366" max="15366" width="11.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94.140625" style="16" bestFit="1" customWidth="1"/>
    <col min="15619" max="15619" width="13.140625" style="16" bestFit="1" customWidth="1"/>
    <col min="15620" max="15620" width="28.5703125" style="16" bestFit="1" customWidth="1"/>
    <col min="15621" max="15621" width="14.5703125" style="16" bestFit="1" customWidth="1"/>
    <col min="15622" max="15622" width="11.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94.140625" style="16" bestFit="1" customWidth="1"/>
    <col min="15875" max="15875" width="13.140625" style="16" bestFit="1" customWidth="1"/>
    <col min="15876" max="15876" width="28.5703125" style="16" bestFit="1" customWidth="1"/>
    <col min="15877" max="15877" width="14.5703125" style="16" bestFit="1" customWidth="1"/>
    <col min="15878" max="15878" width="11.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94.140625" style="16" bestFit="1" customWidth="1"/>
    <col min="16131" max="16131" width="13.140625" style="16" bestFit="1" customWidth="1"/>
    <col min="16132" max="16132" width="28.5703125" style="16" bestFit="1" customWidth="1"/>
    <col min="16133" max="16133" width="14.5703125" style="16" bestFit="1" customWidth="1"/>
    <col min="16134" max="16134" width="11.5703125" style="16" bestFit="1" customWidth="1"/>
    <col min="16135" max="16135" width="18.140625" style="16" bestFit="1" customWidth="1"/>
    <col min="16136" max="16136" width="9.140625" style="16" bestFit="1"/>
    <col min="16137" max="16384" width="9.140625" style="16"/>
  </cols>
  <sheetData>
    <row r="1" spans="1:9" s="1" customFormat="1">
      <c r="A1" s="3" t="s">
        <v>0</v>
      </c>
      <c r="B1" s="396" t="s">
        <v>43</v>
      </c>
      <c r="C1" s="396"/>
      <c r="D1" s="396"/>
      <c r="E1" s="396"/>
      <c r="F1" s="4"/>
      <c r="G1" s="4"/>
      <c r="H1" s="4"/>
    </row>
    <row r="2" spans="1:9" s="1" customFormat="1" ht="13.5" thickBot="1">
      <c r="C2" s="5"/>
      <c r="F2" s="4"/>
      <c r="G2" s="4"/>
      <c r="H2" s="4"/>
    </row>
    <row r="3" spans="1:9" s="13" customFormat="1" ht="15">
      <c r="B3" s="80" t="s">
        <v>3077</v>
      </c>
      <c r="C3" s="409"/>
      <c r="D3" s="400"/>
      <c r="F3" s="14"/>
      <c r="G3" s="14"/>
      <c r="H3" s="14"/>
    </row>
    <row r="4" spans="1:9" s="13" customFormat="1" ht="15">
      <c r="B4" s="83" t="s">
        <v>3078</v>
      </c>
      <c r="C4" s="410"/>
      <c r="D4" s="401"/>
      <c r="F4" s="14"/>
      <c r="G4" s="14"/>
      <c r="H4" s="14"/>
    </row>
    <row r="5" spans="1:9" s="13" customFormat="1" ht="15">
      <c r="B5" s="83" t="s">
        <v>1003</v>
      </c>
      <c r="C5" s="410"/>
      <c r="D5" s="401"/>
      <c r="F5" s="14"/>
      <c r="G5" s="14"/>
      <c r="H5" s="14"/>
    </row>
    <row r="6" spans="1:9" s="13" customFormat="1" ht="15">
      <c r="B6" s="83" t="s">
        <v>3044</v>
      </c>
      <c r="C6" s="410"/>
      <c r="D6" s="401"/>
      <c r="F6" s="14"/>
      <c r="G6" s="14"/>
      <c r="H6" s="14"/>
    </row>
    <row r="7" spans="1:9" s="13" customFormat="1" ht="15.75" thickBot="1">
      <c r="B7" s="84" t="s">
        <v>3079</v>
      </c>
      <c r="C7" s="411"/>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1013</v>
      </c>
      <c r="C16" s="164" t="s">
        <v>129</v>
      </c>
      <c r="D16" s="16" t="s">
        <v>135</v>
      </c>
      <c r="E16" s="16" t="s">
        <v>136</v>
      </c>
      <c r="F16" s="18">
        <v>10264598</v>
      </c>
      <c r="G16" s="18">
        <v>153245.32</v>
      </c>
      <c r="H16" s="18">
        <v>25.62</v>
      </c>
    </row>
    <row r="17" spans="2:8">
      <c r="B17" s="16" t="s">
        <v>1017</v>
      </c>
      <c r="C17" s="164" t="s">
        <v>129</v>
      </c>
      <c r="D17" s="16" t="s">
        <v>135</v>
      </c>
      <c r="E17" s="16" t="s">
        <v>137</v>
      </c>
      <c r="F17" s="18">
        <v>2603873</v>
      </c>
      <c r="G17" s="18">
        <v>83614.27</v>
      </c>
      <c r="H17" s="18">
        <v>13.98</v>
      </c>
    </row>
    <row r="18" spans="2:8">
      <c r="B18" s="16" t="s">
        <v>2044</v>
      </c>
      <c r="C18" s="164" t="s">
        <v>129</v>
      </c>
      <c r="D18" s="16" t="s">
        <v>135</v>
      </c>
      <c r="E18" s="16" t="s">
        <v>291</v>
      </c>
      <c r="F18" s="18">
        <v>4955469</v>
      </c>
      <c r="G18" s="18">
        <v>53325.8</v>
      </c>
      <c r="H18" s="18">
        <v>8.92</v>
      </c>
    </row>
    <row r="19" spans="2:8">
      <c r="B19" s="16" t="s">
        <v>1037</v>
      </c>
      <c r="C19" s="164" t="s">
        <v>129</v>
      </c>
      <c r="D19" s="16" t="s">
        <v>135</v>
      </c>
      <c r="E19" s="16" t="s">
        <v>283</v>
      </c>
      <c r="F19" s="18">
        <v>5215373</v>
      </c>
      <c r="G19" s="18">
        <v>48969.74</v>
      </c>
      <c r="H19" s="18">
        <v>8.19</v>
      </c>
    </row>
    <row r="20" spans="2:8">
      <c r="B20" s="16" t="s">
        <v>2284</v>
      </c>
      <c r="C20" s="164" t="s">
        <v>129</v>
      </c>
      <c r="D20" s="16" t="s">
        <v>151</v>
      </c>
      <c r="E20" s="16" t="s">
        <v>152</v>
      </c>
      <c r="F20" s="18">
        <v>5869200</v>
      </c>
      <c r="G20" s="18">
        <v>42645.61</v>
      </c>
      <c r="H20" s="18">
        <v>7.13</v>
      </c>
    </row>
    <row r="21" spans="2:8">
      <c r="B21" s="16" t="s">
        <v>2081</v>
      </c>
      <c r="C21" s="164" t="s">
        <v>129</v>
      </c>
      <c r="D21" s="16" t="s">
        <v>135</v>
      </c>
      <c r="E21" s="16" t="s">
        <v>167</v>
      </c>
      <c r="F21" s="18">
        <v>5013632</v>
      </c>
      <c r="G21" s="18">
        <v>20733.88</v>
      </c>
      <c r="H21" s="18">
        <v>3.47</v>
      </c>
    </row>
    <row r="22" spans="2:8">
      <c r="B22" s="16" t="s">
        <v>2090</v>
      </c>
      <c r="C22" s="164" t="s">
        <v>129</v>
      </c>
      <c r="D22" s="16" t="s">
        <v>135</v>
      </c>
      <c r="E22" s="16" t="s">
        <v>444</v>
      </c>
      <c r="F22" s="18">
        <v>400010</v>
      </c>
      <c r="G22" s="18">
        <v>18567.259999999998</v>
      </c>
      <c r="H22" s="18">
        <v>3.1</v>
      </c>
    </row>
    <row r="23" spans="2:8">
      <c r="B23" s="16" t="s">
        <v>2067</v>
      </c>
      <c r="C23" s="164" t="s">
        <v>129</v>
      </c>
      <c r="D23" s="16" t="s">
        <v>135</v>
      </c>
      <c r="E23" s="16" t="s">
        <v>445</v>
      </c>
      <c r="F23" s="18">
        <v>632749</v>
      </c>
      <c r="G23" s="18">
        <v>13483.56</v>
      </c>
      <c r="H23" s="18">
        <v>2.25</v>
      </c>
    </row>
    <row r="24" spans="2:8">
      <c r="B24" s="16" t="s">
        <v>2096</v>
      </c>
      <c r="C24" s="164" t="s">
        <v>129</v>
      </c>
      <c r="D24" s="16" t="s">
        <v>135</v>
      </c>
      <c r="E24" s="16" t="s">
        <v>187</v>
      </c>
      <c r="F24" s="18">
        <v>395911</v>
      </c>
      <c r="G24" s="18">
        <v>13090.8</v>
      </c>
      <c r="H24" s="18">
        <v>2.19</v>
      </c>
    </row>
    <row r="25" spans="2:8">
      <c r="B25" s="16" t="s">
        <v>2125</v>
      </c>
      <c r="C25" s="164" t="s">
        <v>129</v>
      </c>
      <c r="D25" s="16" t="s">
        <v>135</v>
      </c>
      <c r="E25" s="16" t="s">
        <v>192</v>
      </c>
      <c r="F25" s="18">
        <v>329212</v>
      </c>
      <c r="G25" s="18">
        <v>11581.51</v>
      </c>
      <c r="H25" s="18">
        <v>1.94</v>
      </c>
    </row>
    <row r="26" spans="2:8">
      <c r="B26" s="16" t="s">
        <v>2347</v>
      </c>
      <c r="C26" s="164" t="s">
        <v>129</v>
      </c>
      <c r="D26" s="16" t="s">
        <v>447</v>
      </c>
      <c r="E26" s="16" t="s">
        <v>449</v>
      </c>
      <c r="F26" s="18">
        <v>1180889</v>
      </c>
      <c r="G26" s="18">
        <v>9977.92</v>
      </c>
      <c r="H26" s="18">
        <v>1.67</v>
      </c>
    </row>
    <row r="27" spans="2:8">
      <c r="B27" s="16" t="s">
        <v>1038</v>
      </c>
      <c r="C27" s="164" t="s">
        <v>129</v>
      </c>
      <c r="D27" s="16" t="s">
        <v>162</v>
      </c>
      <c r="E27" s="16" t="s">
        <v>307</v>
      </c>
      <c r="F27" s="18">
        <v>194830</v>
      </c>
      <c r="G27" s="18">
        <v>8464</v>
      </c>
      <c r="H27" s="18">
        <v>1.42</v>
      </c>
    </row>
    <row r="28" spans="2:8">
      <c r="B28" s="16" t="s">
        <v>2413</v>
      </c>
      <c r="C28" s="164" t="s">
        <v>129</v>
      </c>
      <c r="D28" s="16" t="s">
        <v>135</v>
      </c>
      <c r="E28" s="16" t="s">
        <v>196</v>
      </c>
      <c r="F28" s="18">
        <v>2297539</v>
      </c>
      <c r="G28" s="18">
        <v>7383.14</v>
      </c>
      <c r="H28" s="18">
        <v>1.23</v>
      </c>
    </row>
    <row r="29" spans="2:8">
      <c r="B29" s="16" t="s">
        <v>2290</v>
      </c>
      <c r="C29" s="164" t="s">
        <v>129</v>
      </c>
      <c r="D29" s="16" t="s">
        <v>153</v>
      </c>
      <c r="E29" s="16" t="s">
        <v>491</v>
      </c>
      <c r="F29" s="18">
        <v>188182</v>
      </c>
      <c r="G29" s="18">
        <v>6139.91</v>
      </c>
      <c r="H29" s="18">
        <v>1.03</v>
      </c>
    </row>
    <row r="30" spans="2:8">
      <c r="B30" s="16" t="s">
        <v>2105</v>
      </c>
      <c r="C30" s="164" t="s">
        <v>129</v>
      </c>
      <c r="D30" s="16" t="s">
        <v>151</v>
      </c>
      <c r="E30" s="16" t="s">
        <v>433</v>
      </c>
      <c r="F30" s="18">
        <v>486700</v>
      </c>
      <c r="G30" s="18">
        <v>5851.35</v>
      </c>
      <c r="H30" s="18">
        <v>0.98</v>
      </c>
    </row>
    <row r="31" spans="2:8">
      <c r="B31" s="16" t="s">
        <v>2414</v>
      </c>
      <c r="C31" s="164" t="s">
        <v>129</v>
      </c>
      <c r="D31" s="16" t="s">
        <v>447</v>
      </c>
      <c r="E31" s="16" t="s">
        <v>795</v>
      </c>
      <c r="F31" s="18">
        <v>4903500</v>
      </c>
      <c r="G31" s="18">
        <v>5268.81</v>
      </c>
      <c r="H31" s="18">
        <v>0.88</v>
      </c>
    </row>
    <row r="32" spans="2:8">
      <c r="B32" s="16" t="s">
        <v>2087</v>
      </c>
      <c r="C32" s="164" t="s">
        <v>129</v>
      </c>
      <c r="D32" s="16" t="s">
        <v>153</v>
      </c>
      <c r="E32" s="16" t="s">
        <v>558</v>
      </c>
      <c r="F32" s="18">
        <v>174737</v>
      </c>
      <c r="G32" s="18">
        <v>5038.72</v>
      </c>
      <c r="H32" s="18">
        <v>0.84</v>
      </c>
    </row>
    <row r="33" spans="2:8">
      <c r="B33" s="16" t="s">
        <v>2343</v>
      </c>
      <c r="C33" s="164" t="s">
        <v>129</v>
      </c>
      <c r="D33" s="16" t="s">
        <v>205</v>
      </c>
      <c r="E33" s="16" t="s">
        <v>434</v>
      </c>
      <c r="F33" s="18">
        <v>10490</v>
      </c>
      <c r="G33" s="18">
        <v>4531.6899999999996</v>
      </c>
      <c r="H33" s="18">
        <v>0.76</v>
      </c>
    </row>
    <row r="34" spans="2:8">
      <c r="B34" s="16" t="s">
        <v>2331</v>
      </c>
      <c r="C34" s="164" t="s">
        <v>129</v>
      </c>
      <c r="D34" s="16" t="s">
        <v>218</v>
      </c>
      <c r="E34" s="16" t="s">
        <v>219</v>
      </c>
      <c r="F34" s="18">
        <v>2350000</v>
      </c>
      <c r="G34" s="18">
        <v>3542.63</v>
      </c>
      <c r="H34" s="18">
        <v>0.59</v>
      </c>
    </row>
    <row r="35" spans="2:8">
      <c r="B35" s="16" t="s">
        <v>2415</v>
      </c>
      <c r="C35" s="164" t="s">
        <v>129</v>
      </c>
      <c r="D35" s="16" t="s">
        <v>135</v>
      </c>
      <c r="E35" s="16" t="s">
        <v>446</v>
      </c>
      <c r="F35" s="18">
        <v>90584</v>
      </c>
      <c r="G35" s="18">
        <v>3225.11</v>
      </c>
      <c r="H35" s="18">
        <v>0.54</v>
      </c>
    </row>
    <row r="36" spans="2:8">
      <c r="B36" s="16" t="s">
        <v>2416</v>
      </c>
      <c r="C36" s="164" t="s">
        <v>129</v>
      </c>
      <c r="D36" s="16" t="s">
        <v>151</v>
      </c>
      <c r="E36" s="16" t="s">
        <v>796</v>
      </c>
      <c r="F36" s="18">
        <v>2926580</v>
      </c>
      <c r="G36" s="18">
        <v>2958.77</v>
      </c>
      <c r="H36" s="18">
        <v>0.49</v>
      </c>
    </row>
    <row r="37" spans="2:8">
      <c r="B37" s="16" t="s">
        <v>2417</v>
      </c>
      <c r="C37" s="164" t="s">
        <v>129</v>
      </c>
      <c r="D37" s="16" t="s">
        <v>218</v>
      </c>
      <c r="E37" s="16" t="s">
        <v>797</v>
      </c>
      <c r="F37" s="18">
        <v>121910</v>
      </c>
      <c r="G37" s="18">
        <v>2567.5500000000002</v>
      </c>
      <c r="H37" s="18">
        <v>0.43</v>
      </c>
    </row>
    <row r="38" spans="2:8">
      <c r="B38" s="16" t="s">
        <v>2418</v>
      </c>
      <c r="C38" s="164" t="s">
        <v>129</v>
      </c>
      <c r="D38" s="16" t="s">
        <v>135</v>
      </c>
      <c r="E38" s="16" t="s">
        <v>798</v>
      </c>
      <c r="F38" s="18">
        <v>842340</v>
      </c>
      <c r="G38" s="18">
        <v>1944.96</v>
      </c>
      <c r="H38" s="18">
        <v>0.33</v>
      </c>
    </row>
    <row r="39" spans="2:8">
      <c r="B39" s="16" t="s">
        <v>1033</v>
      </c>
      <c r="C39" s="164" t="s">
        <v>129</v>
      </c>
      <c r="D39" s="16" t="s">
        <v>135</v>
      </c>
      <c r="E39" s="16" t="s">
        <v>314</v>
      </c>
      <c r="F39" s="18">
        <v>17325</v>
      </c>
      <c r="G39" s="18">
        <v>549.17999999999995</v>
      </c>
      <c r="H39" s="18">
        <v>0.09</v>
      </c>
    </row>
    <row r="40" spans="2:8">
      <c r="B40" s="16" t="s">
        <v>1043</v>
      </c>
      <c r="C40" s="164" t="s">
        <v>129</v>
      </c>
      <c r="D40" s="16" t="s">
        <v>162</v>
      </c>
      <c r="E40" s="16" t="s">
        <v>311</v>
      </c>
      <c r="F40" s="18">
        <v>55722</v>
      </c>
      <c r="G40" s="18">
        <v>397.07</v>
      </c>
      <c r="H40" s="18">
        <v>7.0000000000000007E-2</v>
      </c>
    </row>
    <row r="41" spans="2:8">
      <c r="B41" s="17" t="s">
        <v>207</v>
      </c>
      <c r="C41" s="233"/>
      <c r="D41" s="17"/>
      <c r="E41" s="17"/>
      <c r="F41" s="162"/>
      <c r="G41" s="162">
        <f>SUM(G13:G40)</f>
        <v>527098.55999999994</v>
      </c>
      <c r="H41" s="162">
        <f>SUM(H13:H40)</f>
        <v>88.140000000000015</v>
      </c>
    </row>
    <row r="42" spans="2:8">
      <c r="B42" s="230" t="s">
        <v>101</v>
      </c>
      <c r="C42" s="231" t="s">
        <v>124</v>
      </c>
      <c r="D42" s="230" t="s">
        <v>125</v>
      </c>
      <c r="E42" s="230" t="s">
        <v>103</v>
      </c>
      <c r="F42" s="232" t="s">
        <v>104</v>
      </c>
      <c r="G42" s="232" t="s">
        <v>105</v>
      </c>
      <c r="H42" s="232" t="s">
        <v>106</v>
      </c>
    </row>
    <row r="43" spans="2:8">
      <c r="B43" s="17" t="s">
        <v>127</v>
      </c>
      <c r="C43" s="164"/>
    </row>
    <row r="44" spans="2:8">
      <c r="B44" s="17" t="s">
        <v>799</v>
      </c>
      <c r="C44" s="164"/>
    </row>
    <row r="45" spans="2:8">
      <c r="B45" s="16" t="s">
        <v>800</v>
      </c>
      <c r="C45" s="164" t="s">
        <v>129</v>
      </c>
      <c r="D45" s="16" t="s">
        <v>135</v>
      </c>
      <c r="E45" s="16" t="s">
        <v>801</v>
      </c>
      <c r="F45" s="18">
        <v>359000</v>
      </c>
      <c r="G45" s="18">
        <v>7813.06</v>
      </c>
      <c r="H45" s="18">
        <v>1.31</v>
      </c>
    </row>
    <row r="46" spans="2:8">
      <c r="B46" s="16" t="s">
        <v>802</v>
      </c>
      <c r="C46" s="164" t="s">
        <v>129</v>
      </c>
      <c r="D46" s="16" t="s">
        <v>135</v>
      </c>
      <c r="E46" s="16" t="s">
        <v>803</v>
      </c>
      <c r="F46" s="18">
        <v>53600</v>
      </c>
      <c r="G46" s="18">
        <v>5545.87</v>
      </c>
      <c r="H46" s="18">
        <v>0.93</v>
      </c>
    </row>
    <row r="47" spans="2:8">
      <c r="B47" s="16" t="s">
        <v>804</v>
      </c>
      <c r="C47" s="164" t="s">
        <v>129</v>
      </c>
      <c r="D47" s="16" t="s">
        <v>447</v>
      </c>
      <c r="E47" s="16" t="s">
        <v>805</v>
      </c>
      <c r="F47" s="18">
        <v>104000</v>
      </c>
      <c r="G47" s="18">
        <v>5327.68</v>
      </c>
      <c r="H47" s="18">
        <v>0.89</v>
      </c>
    </row>
    <row r="48" spans="2:8">
      <c r="B48" s="16" t="s">
        <v>806</v>
      </c>
      <c r="C48" s="164" t="s">
        <v>129</v>
      </c>
      <c r="D48" s="16" t="s">
        <v>447</v>
      </c>
      <c r="E48" s="16" t="s">
        <v>807</v>
      </c>
      <c r="F48" s="18">
        <v>20000</v>
      </c>
      <c r="G48" s="18">
        <v>4705.68</v>
      </c>
      <c r="H48" s="18">
        <v>0.79</v>
      </c>
    </row>
    <row r="49" spans="2:8">
      <c r="B49" s="16" t="s">
        <v>808</v>
      </c>
      <c r="C49" s="164" t="s">
        <v>129</v>
      </c>
      <c r="D49" s="16" t="s">
        <v>447</v>
      </c>
      <c r="E49" s="16" t="s">
        <v>809</v>
      </c>
      <c r="F49" s="18">
        <v>6750</v>
      </c>
      <c r="G49" s="18">
        <v>2019.3</v>
      </c>
      <c r="H49" s="18">
        <v>0.34</v>
      </c>
    </row>
    <row r="50" spans="2:8">
      <c r="B50" s="16" t="s">
        <v>810</v>
      </c>
      <c r="C50" s="164" t="s">
        <v>129</v>
      </c>
      <c r="D50" s="16" t="s">
        <v>135</v>
      </c>
      <c r="E50" s="16" t="s">
        <v>811</v>
      </c>
      <c r="F50" s="18">
        <v>8500</v>
      </c>
      <c r="G50" s="18">
        <v>1797.24</v>
      </c>
      <c r="H50" s="18">
        <v>0.3</v>
      </c>
    </row>
    <row r="51" spans="2:8">
      <c r="B51" s="16" t="s">
        <v>812</v>
      </c>
      <c r="C51" s="164" t="s">
        <v>129</v>
      </c>
      <c r="D51" s="16" t="s">
        <v>447</v>
      </c>
      <c r="E51" s="16" t="s">
        <v>813</v>
      </c>
      <c r="F51" s="18">
        <v>10000</v>
      </c>
      <c r="G51" s="18">
        <v>1686.86</v>
      </c>
      <c r="H51" s="18">
        <v>0.28000000000000003</v>
      </c>
    </row>
    <row r="52" spans="2:8">
      <c r="B52" s="16" t="s">
        <v>814</v>
      </c>
      <c r="C52" s="164" t="s">
        <v>129</v>
      </c>
      <c r="D52" s="16" t="s">
        <v>135</v>
      </c>
      <c r="E52" s="16" t="s">
        <v>815</v>
      </c>
      <c r="F52" s="18">
        <v>18500</v>
      </c>
      <c r="G52" s="18">
        <v>1613.74</v>
      </c>
      <c r="H52" s="18">
        <v>0.27</v>
      </c>
    </row>
    <row r="53" spans="2:8">
      <c r="B53" s="17" t="s">
        <v>816</v>
      </c>
      <c r="C53" s="234"/>
      <c r="D53" s="17"/>
      <c r="E53" s="17"/>
      <c r="F53" s="162"/>
      <c r="G53" s="162">
        <f>SUM(G42:G52)</f>
        <v>30509.430000000004</v>
      </c>
      <c r="H53" s="162">
        <f>SUM(H42:H52)</f>
        <v>5.1100000000000012</v>
      </c>
    </row>
    <row r="54" spans="2:8">
      <c r="B54" s="17" t="s">
        <v>817</v>
      </c>
      <c r="C54" s="234"/>
      <c r="D54" s="17"/>
      <c r="E54" s="17"/>
      <c r="F54" s="162"/>
      <c r="G54" s="162">
        <v>10000</v>
      </c>
      <c r="H54" s="162">
        <v>1.67</v>
      </c>
    </row>
    <row r="55" spans="2:8">
      <c r="B55" s="17" t="s">
        <v>359</v>
      </c>
      <c r="C55" s="234"/>
      <c r="D55" s="17"/>
      <c r="E55" s="17"/>
      <c r="F55" s="162"/>
      <c r="G55" s="162">
        <v>30675.7</v>
      </c>
      <c r="H55" s="162">
        <v>5.13</v>
      </c>
    </row>
    <row r="56" spans="2:8">
      <c r="B56" s="17" t="s">
        <v>112</v>
      </c>
      <c r="C56" s="234"/>
      <c r="D56" s="17"/>
      <c r="E56" s="17"/>
      <c r="F56" s="162"/>
      <c r="G56" s="162">
        <v>598283.68999999994</v>
      </c>
      <c r="H56" s="162">
        <v>100.03</v>
      </c>
    </row>
    <row r="57" spans="2:8">
      <c r="B57" s="17" t="s">
        <v>209</v>
      </c>
      <c r="C57" s="234"/>
      <c r="D57" s="17"/>
      <c r="E57" s="17"/>
      <c r="F57" s="162"/>
      <c r="G57" s="162">
        <v>-156.52970187999381</v>
      </c>
      <c r="H57" s="162">
        <v>-3.0000000000001137E-2</v>
      </c>
    </row>
    <row r="58" spans="2:8">
      <c r="B58" s="17" t="s">
        <v>114</v>
      </c>
      <c r="C58" s="234"/>
      <c r="D58" s="17"/>
      <c r="E58" s="17"/>
      <c r="F58" s="162"/>
      <c r="G58" s="162">
        <v>598127.16029812</v>
      </c>
      <c r="H58" s="162">
        <v>100</v>
      </c>
    </row>
    <row r="59" spans="2:8">
      <c r="B59" s="16" t="s">
        <v>115</v>
      </c>
    </row>
    <row r="60" spans="2:8">
      <c r="B60" s="16" t="s">
        <v>116</v>
      </c>
    </row>
    <row r="61" spans="2:8">
      <c r="B61" s="16" t="s">
        <v>117</v>
      </c>
      <c r="C61" s="235">
        <v>44804</v>
      </c>
    </row>
    <row r="62" spans="2:8" ht="25.5">
      <c r="B62" s="236" t="s">
        <v>118</v>
      </c>
      <c r="C62" s="168" t="s">
        <v>119</v>
      </c>
    </row>
    <row r="63" spans="2:8">
      <c r="B63" s="17"/>
    </row>
    <row r="64" spans="2:8">
      <c r="B64" s="17" t="s">
        <v>120</v>
      </c>
    </row>
    <row r="65" spans="2:3">
      <c r="B65" s="17" t="s">
        <v>210</v>
      </c>
    </row>
    <row r="66" spans="2:3">
      <c r="B66" s="17" t="s">
        <v>121</v>
      </c>
    </row>
    <row r="67" spans="2:3">
      <c r="B67" s="17" t="s">
        <v>818</v>
      </c>
      <c r="C67" s="234"/>
    </row>
    <row r="68" spans="2:3">
      <c r="B68" s="17" t="s">
        <v>819</v>
      </c>
      <c r="C68" s="234"/>
    </row>
    <row r="69" spans="2:3">
      <c r="B69" s="17" t="s">
        <v>820</v>
      </c>
      <c r="C69" s="234"/>
    </row>
    <row r="70" spans="2:3">
      <c r="B70" s="17" t="s">
        <v>821</v>
      </c>
      <c r="C70" s="234"/>
    </row>
    <row r="71" spans="2:3">
      <c r="B71" s="17" t="s">
        <v>822</v>
      </c>
      <c r="C71" s="234"/>
    </row>
    <row r="72" spans="2:3">
      <c r="B72" s="17" t="s">
        <v>823</v>
      </c>
      <c r="C72" s="234"/>
    </row>
    <row r="73" spans="2:3">
      <c r="B73" s="17" t="s">
        <v>824</v>
      </c>
      <c r="C73" s="234"/>
    </row>
    <row r="74" spans="2:3">
      <c r="B74" s="17" t="s">
        <v>825</v>
      </c>
      <c r="C74" s="234"/>
    </row>
    <row r="75" spans="2:3">
      <c r="B75" s="296" t="s">
        <v>2003</v>
      </c>
      <c r="C75" s="234"/>
    </row>
    <row r="76" spans="2:3">
      <c r="B76" s="296" t="s">
        <v>122</v>
      </c>
    </row>
    <row r="77" spans="2:3">
      <c r="B77" s="126" t="s">
        <v>2004</v>
      </c>
    </row>
    <row r="78" spans="2:3">
      <c r="B78" s="126" t="s">
        <v>2918</v>
      </c>
    </row>
    <row r="79" spans="2:3">
      <c r="B79" s="126" t="s">
        <v>2917</v>
      </c>
    </row>
    <row r="81" spans="2:3" ht="14.25">
      <c r="B81" s="300" t="s">
        <v>2002</v>
      </c>
      <c r="C81" s="266"/>
    </row>
    <row r="82" spans="2:3" ht="25.5">
      <c r="B82" s="238" t="s">
        <v>1993</v>
      </c>
      <c r="C82" s="238" t="s">
        <v>1994</v>
      </c>
    </row>
    <row r="83" spans="2:3">
      <c r="B83" s="301" t="s">
        <v>1995</v>
      </c>
      <c r="C83" s="302">
        <v>2000</v>
      </c>
    </row>
    <row r="84" spans="2:3">
      <c r="B84" s="301" t="s">
        <v>1996</v>
      </c>
      <c r="C84" s="302">
        <v>0</v>
      </c>
    </row>
    <row r="85" spans="2:3">
      <c r="B85" s="301" t="s">
        <v>1997</v>
      </c>
      <c r="C85" s="302">
        <v>0</v>
      </c>
    </row>
    <row r="86" spans="2:3">
      <c r="B86" s="301" t="s">
        <v>1998</v>
      </c>
      <c r="C86" s="302">
        <v>0</v>
      </c>
    </row>
    <row r="87" spans="2:3">
      <c r="B87" s="301" t="s">
        <v>1999</v>
      </c>
      <c r="C87" s="302">
        <v>0</v>
      </c>
    </row>
    <row r="88" spans="2:3">
      <c r="B88" s="301" t="s">
        <v>2000</v>
      </c>
      <c r="C88" s="302">
        <v>0</v>
      </c>
    </row>
    <row r="89" spans="2:3">
      <c r="B89" s="303" t="s">
        <v>2001</v>
      </c>
      <c r="C89" s="304">
        <f>SUM(C83:C88)</f>
        <v>2000</v>
      </c>
    </row>
  </sheetData>
  <mergeCells count="3">
    <mergeCell ref="B1:E1"/>
    <mergeCell ref="C3:C7"/>
    <mergeCell ref="D3:D7"/>
  </mergeCells>
  <hyperlinks>
    <hyperlink ref="A1" location="Index!A1" display="Index" xr:uid="{62F1EC5E-B984-48E3-B8F8-B120D0F22ACE}"/>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4C0B-C4E2-4C4F-8D9D-ED5EEB86BF02}">
  <dimension ref="A1:I86"/>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710937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43" style="16" bestFit="1" customWidth="1"/>
    <col min="261" max="261" width="13.7109375"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43" style="16" bestFit="1" customWidth="1"/>
    <col min="517" max="517" width="13.7109375"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43" style="16" bestFit="1" customWidth="1"/>
    <col min="773" max="773" width="13.7109375"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43" style="16" bestFit="1" customWidth="1"/>
    <col min="1029" max="1029" width="13.7109375"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43" style="16" bestFit="1" customWidth="1"/>
    <col min="1285" max="1285" width="13.7109375"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43" style="16" bestFit="1" customWidth="1"/>
    <col min="1541" max="1541" width="13.7109375"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43" style="16" bestFit="1" customWidth="1"/>
    <col min="1797" max="1797" width="13.7109375"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43" style="16" bestFit="1" customWidth="1"/>
    <col min="2053" max="2053" width="13.7109375"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43" style="16" bestFit="1" customWidth="1"/>
    <col min="2309" max="2309" width="13.7109375"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43" style="16" bestFit="1" customWidth="1"/>
    <col min="2565" max="2565" width="13.7109375"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43" style="16" bestFit="1" customWidth="1"/>
    <col min="2821" max="2821" width="13.7109375"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43" style="16" bestFit="1" customWidth="1"/>
    <col min="3077" max="3077" width="13.7109375"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43" style="16" bestFit="1" customWidth="1"/>
    <col min="3333" max="3333" width="13.7109375"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43" style="16" bestFit="1" customWidth="1"/>
    <col min="3589" max="3589" width="13.7109375"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43" style="16" bestFit="1" customWidth="1"/>
    <col min="3845" max="3845" width="13.7109375"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43" style="16" bestFit="1" customWidth="1"/>
    <col min="4101" max="4101" width="13.7109375"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43" style="16" bestFit="1" customWidth="1"/>
    <col min="4357" max="4357" width="13.7109375"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43" style="16" bestFit="1" customWidth="1"/>
    <col min="4613" max="4613" width="13.7109375"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43" style="16" bestFit="1" customWidth="1"/>
    <col min="4869" max="4869" width="13.7109375"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43" style="16" bestFit="1" customWidth="1"/>
    <col min="5125" max="5125" width="13.7109375"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43" style="16" bestFit="1" customWidth="1"/>
    <col min="5381" max="5381" width="13.7109375"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43" style="16" bestFit="1" customWidth="1"/>
    <col min="5637" max="5637" width="13.7109375"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43" style="16" bestFit="1" customWidth="1"/>
    <col min="5893" max="5893" width="13.7109375"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43" style="16" bestFit="1" customWidth="1"/>
    <col min="6149" max="6149" width="13.7109375"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43" style="16" bestFit="1" customWidth="1"/>
    <col min="6405" max="6405" width="13.7109375"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43" style="16" bestFit="1" customWidth="1"/>
    <col min="6661" max="6661" width="13.7109375"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43" style="16" bestFit="1" customWidth="1"/>
    <col min="6917" max="6917" width="13.7109375"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43" style="16" bestFit="1" customWidth="1"/>
    <col min="7173" max="7173" width="13.7109375"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43" style="16" bestFit="1" customWidth="1"/>
    <col min="7429" max="7429" width="13.7109375"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43" style="16" bestFit="1" customWidth="1"/>
    <col min="7685" max="7685" width="13.7109375"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43" style="16" bestFit="1" customWidth="1"/>
    <col min="7941" max="7941" width="13.7109375"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43" style="16" bestFit="1" customWidth="1"/>
    <col min="8197" max="8197" width="13.7109375"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43" style="16" bestFit="1" customWidth="1"/>
    <col min="8453" max="8453" width="13.7109375"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43" style="16" bestFit="1" customWidth="1"/>
    <col min="8709" max="8709" width="13.7109375"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43" style="16" bestFit="1" customWidth="1"/>
    <col min="8965" max="8965" width="13.7109375"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43" style="16" bestFit="1" customWidth="1"/>
    <col min="9221" max="9221" width="13.7109375"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43" style="16" bestFit="1" customWidth="1"/>
    <col min="9477" max="9477" width="13.7109375"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43" style="16" bestFit="1" customWidth="1"/>
    <col min="9733" max="9733" width="13.7109375"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43" style="16" bestFit="1" customWidth="1"/>
    <col min="9989" max="9989" width="13.7109375"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43" style="16" bestFit="1" customWidth="1"/>
    <col min="10245" max="10245" width="13.7109375"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43" style="16" bestFit="1" customWidth="1"/>
    <col min="10501" max="10501" width="13.7109375"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43" style="16" bestFit="1" customWidth="1"/>
    <col min="10757" max="10757" width="13.7109375"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43" style="16" bestFit="1" customWidth="1"/>
    <col min="11013" max="11013" width="13.7109375"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43" style="16" bestFit="1" customWidth="1"/>
    <col min="11269" max="11269" width="13.7109375"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43" style="16" bestFit="1" customWidth="1"/>
    <col min="11525" max="11525" width="13.7109375"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43" style="16" bestFit="1" customWidth="1"/>
    <col min="11781" max="11781" width="13.7109375"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43" style="16" bestFit="1" customWidth="1"/>
    <col min="12037" max="12037" width="13.7109375"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43" style="16" bestFit="1" customWidth="1"/>
    <col min="12293" max="12293" width="13.7109375"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43" style="16" bestFit="1" customWidth="1"/>
    <col min="12549" max="12549" width="13.7109375"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43" style="16" bestFit="1" customWidth="1"/>
    <col min="12805" max="12805" width="13.7109375"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43" style="16" bestFit="1" customWidth="1"/>
    <col min="13061" max="13061" width="13.7109375"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43" style="16" bestFit="1" customWidth="1"/>
    <col min="13317" max="13317" width="13.7109375"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43" style="16" bestFit="1" customWidth="1"/>
    <col min="13573" max="13573" width="13.7109375"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43" style="16" bestFit="1" customWidth="1"/>
    <col min="13829" max="13829" width="13.7109375"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43" style="16" bestFit="1" customWidth="1"/>
    <col min="14085" max="14085" width="13.7109375"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43" style="16" bestFit="1" customWidth="1"/>
    <col min="14341" max="14341" width="13.7109375"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43" style="16" bestFit="1" customWidth="1"/>
    <col min="14597" max="14597" width="13.7109375"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43" style="16" bestFit="1" customWidth="1"/>
    <col min="14853" max="14853" width="13.7109375"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43" style="16" bestFit="1" customWidth="1"/>
    <col min="15109" max="15109" width="13.7109375"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43" style="16" bestFit="1" customWidth="1"/>
    <col min="15365" max="15365" width="13.7109375"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43" style="16" bestFit="1" customWidth="1"/>
    <col min="15621" max="15621" width="13.7109375"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43" style="16" bestFit="1" customWidth="1"/>
    <col min="15877" max="15877" width="13.7109375"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43" style="16" bestFit="1" customWidth="1"/>
    <col min="16133" max="16133" width="13.7109375"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59</v>
      </c>
      <c r="C1" s="396"/>
      <c r="D1" s="396"/>
      <c r="E1" s="396"/>
      <c r="F1" s="4"/>
      <c r="G1" s="4"/>
      <c r="H1" s="4"/>
    </row>
    <row r="2" spans="1:9" s="1" customFormat="1" ht="13.5" thickBot="1">
      <c r="C2" s="5"/>
      <c r="F2" s="4"/>
      <c r="G2" s="4"/>
      <c r="H2" s="4"/>
    </row>
    <row r="3" spans="1:9" s="13" customFormat="1" ht="15">
      <c r="B3" s="25" t="s">
        <v>3080</v>
      </c>
      <c r="C3" s="397"/>
      <c r="D3" s="400"/>
      <c r="F3" s="14"/>
      <c r="G3" s="14"/>
      <c r="H3" s="14"/>
    </row>
    <row r="4" spans="1:9" s="13" customFormat="1" ht="15">
      <c r="B4" s="26" t="s">
        <v>3081</v>
      </c>
      <c r="C4" s="398"/>
      <c r="D4" s="401"/>
      <c r="F4" s="14"/>
      <c r="G4" s="14"/>
      <c r="H4" s="14"/>
    </row>
    <row r="5" spans="1:9" s="13" customFormat="1" ht="15">
      <c r="B5" s="26" t="s">
        <v>1003</v>
      </c>
      <c r="C5" s="398"/>
      <c r="D5" s="401"/>
      <c r="F5" s="14"/>
      <c r="G5" s="14"/>
      <c r="H5" s="14"/>
    </row>
    <row r="6" spans="1:9" s="13" customFormat="1" ht="15">
      <c r="B6" s="26" t="s">
        <v>3044</v>
      </c>
      <c r="C6" s="398"/>
      <c r="D6" s="401"/>
      <c r="F6" s="14"/>
      <c r="G6" s="14"/>
      <c r="H6" s="14"/>
    </row>
    <row r="7" spans="1:9" s="13" customFormat="1" ht="30.75" thickBot="1">
      <c r="B7" s="27" t="s">
        <v>3082</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1010</v>
      </c>
      <c r="C16" s="164" t="s">
        <v>129</v>
      </c>
      <c r="D16" s="16" t="s">
        <v>139</v>
      </c>
      <c r="E16" s="16" t="s">
        <v>140</v>
      </c>
      <c r="F16" s="18">
        <v>4700000</v>
      </c>
      <c r="G16" s="18">
        <v>15063.5</v>
      </c>
      <c r="H16" s="18">
        <v>10.31</v>
      </c>
    </row>
    <row r="17" spans="2:8">
      <c r="B17" s="16" t="s">
        <v>1012</v>
      </c>
      <c r="C17" s="164" t="s">
        <v>129</v>
      </c>
      <c r="D17" s="16" t="s">
        <v>141</v>
      </c>
      <c r="E17" s="16" t="s">
        <v>142</v>
      </c>
      <c r="F17" s="18">
        <v>415000</v>
      </c>
      <c r="G17" s="18">
        <v>10809.3</v>
      </c>
      <c r="H17" s="18">
        <v>7.4</v>
      </c>
    </row>
    <row r="18" spans="2:8">
      <c r="B18" s="16" t="s">
        <v>1014</v>
      </c>
      <c r="C18" s="164" t="s">
        <v>129</v>
      </c>
      <c r="D18" s="16" t="s">
        <v>237</v>
      </c>
      <c r="E18" s="16" t="s">
        <v>298</v>
      </c>
      <c r="F18" s="18">
        <v>1680000</v>
      </c>
      <c r="G18" s="18">
        <v>10353.84</v>
      </c>
      <c r="H18" s="18">
        <v>7.09</v>
      </c>
    </row>
    <row r="19" spans="2:8">
      <c r="B19" s="16" t="s">
        <v>1025</v>
      </c>
      <c r="C19" s="164" t="s">
        <v>129</v>
      </c>
      <c r="D19" s="16" t="s">
        <v>141</v>
      </c>
      <c r="E19" s="16" t="s">
        <v>280</v>
      </c>
      <c r="F19" s="18">
        <v>280000</v>
      </c>
      <c r="G19" s="18">
        <v>9496.48</v>
      </c>
      <c r="H19" s="18">
        <v>6.5</v>
      </c>
    </row>
    <row r="20" spans="2:8">
      <c r="B20" s="16" t="s">
        <v>2075</v>
      </c>
      <c r="C20" s="164" t="s">
        <v>129</v>
      </c>
      <c r="D20" s="16" t="s">
        <v>162</v>
      </c>
      <c r="E20" s="16" t="s">
        <v>534</v>
      </c>
      <c r="F20" s="18">
        <v>560000</v>
      </c>
      <c r="G20" s="18">
        <v>7880.6</v>
      </c>
      <c r="H20" s="18">
        <v>5.4</v>
      </c>
    </row>
    <row r="21" spans="2:8">
      <c r="B21" s="16" t="s">
        <v>1016</v>
      </c>
      <c r="C21" s="164" t="s">
        <v>129</v>
      </c>
      <c r="D21" s="16" t="s">
        <v>165</v>
      </c>
      <c r="E21" s="16" t="s">
        <v>227</v>
      </c>
      <c r="F21" s="18">
        <v>730000</v>
      </c>
      <c r="G21" s="18">
        <v>7642.37</v>
      </c>
      <c r="H21" s="18">
        <v>5.23</v>
      </c>
    </row>
    <row r="22" spans="2:8">
      <c r="B22" s="16" t="s">
        <v>1026</v>
      </c>
      <c r="C22" s="164" t="s">
        <v>129</v>
      </c>
      <c r="D22" s="16" t="s">
        <v>141</v>
      </c>
      <c r="E22" s="16" t="s">
        <v>303</v>
      </c>
      <c r="F22" s="18">
        <v>532000</v>
      </c>
      <c r="G22" s="18">
        <v>7402.78</v>
      </c>
      <c r="H22" s="18">
        <v>5.07</v>
      </c>
    </row>
    <row r="23" spans="2:8">
      <c r="B23" s="16" t="s">
        <v>2055</v>
      </c>
      <c r="C23" s="164" t="s">
        <v>129</v>
      </c>
      <c r="D23" s="16" t="s">
        <v>289</v>
      </c>
      <c r="E23" s="16" t="s">
        <v>290</v>
      </c>
      <c r="F23" s="18">
        <v>31900</v>
      </c>
      <c r="G23" s="18">
        <v>6356.35</v>
      </c>
      <c r="H23" s="18">
        <v>4.3499999999999996</v>
      </c>
    </row>
    <row r="24" spans="2:8">
      <c r="B24" s="16" t="s">
        <v>2392</v>
      </c>
      <c r="C24" s="164" t="s">
        <v>129</v>
      </c>
      <c r="D24" s="16" t="s">
        <v>141</v>
      </c>
      <c r="E24" s="16" t="s">
        <v>636</v>
      </c>
      <c r="F24" s="18">
        <v>1232500</v>
      </c>
      <c r="G24" s="18">
        <v>5547.48</v>
      </c>
      <c r="H24" s="18">
        <v>3.8</v>
      </c>
    </row>
    <row r="25" spans="2:8">
      <c r="B25" s="16" t="s">
        <v>1034</v>
      </c>
      <c r="C25" s="164" t="s">
        <v>129</v>
      </c>
      <c r="D25" s="16" t="s">
        <v>141</v>
      </c>
      <c r="E25" s="16" t="s">
        <v>190</v>
      </c>
      <c r="F25" s="18">
        <v>659470</v>
      </c>
      <c r="G25" s="18">
        <v>5229.2700000000004</v>
      </c>
      <c r="H25" s="18">
        <v>3.58</v>
      </c>
    </row>
    <row r="26" spans="2:8">
      <c r="B26" s="16" t="s">
        <v>1024</v>
      </c>
      <c r="C26" s="164" t="s">
        <v>129</v>
      </c>
      <c r="D26" s="16" t="s">
        <v>171</v>
      </c>
      <c r="E26" s="16" t="s">
        <v>172</v>
      </c>
      <c r="F26" s="18">
        <v>623000</v>
      </c>
      <c r="G26" s="18">
        <v>5044.12</v>
      </c>
      <c r="H26" s="18">
        <v>3.45</v>
      </c>
    </row>
    <row r="27" spans="2:8">
      <c r="B27" s="16" t="s">
        <v>2139</v>
      </c>
      <c r="C27" s="164" t="s">
        <v>129</v>
      </c>
      <c r="D27" s="16" t="s">
        <v>180</v>
      </c>
      <c r="E27" s="16" t="s">
        <v>557</v>
      </c>
      <c r="F27" s="18">
        <v>856000</v>
      </c>
      <c r="G27" s="18">
        <v>4995.62</v>
      </c>
      <c r="H27" s="18">
        <v>3.42</v>
      </c>
    </row>
    <row r="28" spans="2:8">
      <c r="B28" s="16" t="s">
        <v>1031</v>
      </c>
      <c r="C28" s="164" t="s">
        <v>129</v>
      </c>
      <c r="D28" s="16" t="s">
        <v>200</v>
      </c>
      <c r="E28" s="16" t="s">
        <v>308</v>
      </c>
      <c r="F28" s="18">
        <v>139500</v>
      </c>
      <c r="G28" s="18">
        <v>3958.59</v>
      </c>
      <c r="H28" s="18">
        <v>2.71</v>
      </c>
    </row>
    <row r="29" spans="2:8">
      <c r="B29" s="16" t="s">
        <v>1030</v>
      </c>
      <c r="C29" s="164" t="s">
        <v>129</v>
      </c>
      <c r="D29" s="16" t="s">
        <v>165</v>
      </c>
      <c r="E29" s="16" t="s">
        <v>166</v>
      </c>
      <c r="F29" s="18">
        <v>483919</v>
      </c>
      <c r="G29" s="18">
        <v>3928.7</v>
      </c>
      <c r="H29" s="18">
        <v>2.69</v>
      </c>
    </row>
    <row r="30" spans="2:8">
      <c r="B30" s="16" t="s">
        <v>1029</v>
      </c>
      <c r="C30" s="164" t="s">
        <v>129</v>
      </c>
      <c r="D30" s="16" t="s">
        <v>141</v>
      </c>
      <c r="E30" s="16" t="s">
        <v>304</v>
      </c>
      <c r="F30" s="18">
        <v>85400</v>
      </c>
      <c r="G30" s="18">
        <v>3504.56</v>
      </c>
      <c r="H30" s="18">
        <v>2.4</v>
      </c>
    </row>
    <row r="31" spans="2:8">
      <c r="B31" s="16" t="s">
        <v>2394</v>
      </c>
      <c r="C31" s="164" t="s">
        <v>129</v>
      </c>
      <c r="D31" s="16" t="s">
        <v>530</v>
      </c>
      <c r="E31" s="16" t="s">
        <v>637</v>
      </c>
      <c r="F31" s="18">
        <v>168000</v>
      </c>
      <c r="G31" s="18">
        <v>3351.18</v>
      </c>
      <c r="H31" s="18">
        <v>2.29</v>
      </c>
    </row>
    <row r="32" spans="2:8">
      <c r="B32" s="16" t="s">
        <v>1018</v>
      </c>
      <c r="C32" s="164" t="s">
        <v>129</v>
      </c>
      <c r="D32" s="16" t="s">
        <v>141</v>
      </c>
      <c r="E32" s="16" t="s">
        <v>302</v>
      </c>
      <c r="F32" s="18">
        <v>67170</v>
      </c>
      <c r="G32" s="18">
        <v>3351.18</v>
      </c>
      <c r="H32" s="18">
        <v>2.29</v>
      </c>
    </row>
    <row r="33" spans="2:8">
      <c r="B33" s="16" t="s">
        <v>2285</v>
      </c>
      <c r="C33" s="164" t="s">
        <v>129</v>
      </c>
      <c r="D33" s="16" t="s">
        <v>139</v>
      </c>
      <c r="E33" s="16" t="s">
        <v>148</v>
      </c>
      <c r="F33" s="18">
        <v>111000</v>
      </c>
      <c r="G33" s="18">
        <v>2952.43</v>
      </c>
      <c r="H33" s="18">
        <v>2.02</v>
      </c>
    </row>
    <row r="34" spans="2:8">
      <c r="B34" s="16" t="s">
        <v>1027</v>
      </c>
      <c r="C34" s="164" t="s">
        <v>129</v>
      </c>
      <c r="D34" s="16" t="s">
        <v>200</v>
      </c>
      <c r="E34" s="16" t="s">
        <v>201</v>
      </c>
      <c r="F34" s="18">
        <v>82577</v>
      </c>
      <c r="G34" s="18">
        <v>2773.55</v>
      </c>
      <c r="H34" s="18">
        <v>1.9</v>
      </c>
    </row>
    <row r="35" spans="2:8">
      <c r="B35" s="16" t="s">
        <v>2042</v>
      </c>
      <c r="C35" s="164" t="s">
        <v>129</v>
      </c>
      <c r="D35" s="16" t="s">
        <v>263</v>
      </c>
      <c r="E35" s="16" t="s">
        <v>412</v>
      </c>
      <c r="F35" s="18">
        <v>1060000</v>
      </c>
      <c r="G35" s="18">
        <v>2724.73</v>
      </c>
      <c r="H35" s="18">
        <v>1.87</v>
      </c>
    </row>
    <row r="36" spans="2:8">
      <c r="B36" s="16" t="s">
        <v>2344</v>
      </c>
      <c r="C36" s="164" t="s">
        <v>129</v>
      </c>
      <c r="D36" s="16" t="s">
        <v>162</v>
      </c>
      <c r="E36" s="16" t="s">
        <v>163</v>
      </c>
      <c r="F36" s="18">
        <v>50000</v>
      </c>
      <c r="G36" s="18">
        <v>2265.6799999999998</v>
      </c>
      <c r="H36" s="18">
        <v>1.55</v>
      </c>
    </row>
    <row r="37" spans="2:8">
      <c r="B37" s="16" t="s">
        <v>2396</v>
      </c>
      <c r="C37" s="164" t="s">
        <v>129</v>
      </c>
      <c r="D37" s="16" t="s">
        <v>141</v>
      </c>
      <c r="E37" s="16" t="s">
        <v>638</v>
      </c>
      <c r="F37" s="18">
        <v>337349</v>
      </c>
      <c r="G37" s="18">
        <v>2263.7800000000002</v>
      </c>
      <c r="H37" s="18">
        <v>1.55</v>
      </c>
    </row>
    <row r="38" spans="2:8">
      <c r="B38" s="16" t="s">
        <v>2291</v>
      </c>
      <c r="C38" s="164" t="s">
        <v>129</v>
      </c>
      <c r="D38" s="16" t="s">
        <v>165</v>
      </c>
      <c r="E38" s="16" t="s">
        <v>572</v>
      </c>
      <c r="F38" s="18">
        <v>191000</v>
      </c>
      <c r="G38" s="18">
        <v>1975.23</v>
      </c>
      <c r="H38" s="18">
        <v>1.35</v>
      </c>
    </row>
    <row r="39" spans="2:8">
      <c r="B39" s="16" t="s">
        <v>1048</v>
      </c>
      <c r="C39" s="164" t="s">
        <v>129</v>
      </c>
      <c r="D39" s="16" t="s">
        <v>141</v>
      </c>
      <c r="E39" s="16" t="s">
        <v>318</v>
      </c>
      <c r="F39" s="18">
        <v>194000</v>
      </c>
      <c r="G39" s="18">
        <v>1942.33</v>
      </c>
      <c r="H39" s="18">
        <v>1.33</v>
      </c>
    </row>
    <row r="40" spans="2:8">
      <c r="B40" s="16" t="s">
        <v>2419</v>
      </c>
      <c r="C40" s="164" t="s">
        <v>129</v>
      </c>
      <c r="D40" s="16" t="s">
        <v>237</v>
      </c>
      <c r="E40" s="16" t="s">
        <v>316</v>
      </c>
      <c r="F40" s="18">
        <v>300000</v>
      </c>
      <c r="G40" s="18">
        <v>1942.05</v>
      </c>
      <c r="H40" s="18">
        <v>1.33</v>
      </c>
    </row>
    <row r="41" spans="2:8">
      <c r="B41" s="16" t="s">
        <v>2420</v>
      </c>
      <c r="C41" s="164" t="s">
        <v>129</v>
      </c>
      <c r="D41" s="16" t="s">
        <v>141</v>
      </c>
      <c r="E41" s="16" t="s">
        <v>639</v>
      </c>
      <c r="F41" s="18">
        <v>140000</v>
      </c>
      <c r="G41" s="18">
        <v>1726.06</v>
      </c>
      <c r="H41" s="18">
        <v>1.18</v>
      </c>
    </row>
    <row r="42" spans="2:8">
      <c r="B42" s="16" t="s">
        <v>1032</v>
      </c>
      <c r="C42" s="164" t="s">
        <v>129</v>
      </c>
      <c r="D42" s="16" t="s">
        <v>141</v>
      </c>
      <c r="E42" s="16" t="s">
        <v>305</v>
      </c>
      <c r="F42" s="18">
        <v>147000</v>
      </c>
      <c r="G42" s="18">
        <v>1712.48</v>
      </c>
      <c r="H42" s="18">
        <v>1.17</v>
      </c>
    </row>
    <row r="43" spans="2:8">
      <c r="B43" s="16" t="s">
        <v>2421</v>
      </c>
      <c r="C43" s="164" t="s">
        <v>129</v>
      </c>
      <c r="D43" s="16" t="s">
        <v>289</v>
      </c>
      <c r="E43" s="16" t="s">
        <v>640</v>
      </c>
      <c r="F43" s="18">
        <v>100000</v>
      </c>
      <c r="G43" s="18">
        <v>1600.25</v>
      </c>
      <c r="H43" s="18">
        <v>1.1000000000000001</v>
      </c>
    </row>
    <row r="44" spans="2:8">
      <c r="B44" s="16" t="s">
        <v>1021</v>
      </c>
      <c r="C44" s="164" t="s">
        <v>129</v>
      </c>
      <c r="D44" s="16" t="s">
        <v>149</v>
      </c>
      <c r="E44" s="16" t="s">
        <v>300</v>
      </c>
      <c r="F44" s="18">
        <v>57000</v>
      </c>
      <c r="G44" s="18">
        <v>1407.99</v>
      </c>
      <c r="H44" s="18">
        <v>0.96</v>
      </c>
    </row>
    <row r="45" spans="2:8">
      <c r="B45" s="16" t="s">
        <v>1046</v>
      </c>
      <c r="C45" s="164" t="s">
        <v>129</v>
      </c>
      <c r="D45" s="16" t="s">
        <v>149</v>
      </c>
      <c r="E45" s="16" t="s">
        <v>317</v>
      </c>
      <c r="F45" s="18">
        <v>70945</v>
      </c>
      <c r="G45" s="18">
        <v>1394.49</v>
      </c>
      <c r="H45" s="18">
        <v>0.95</v>
      </c>
    </row>
    <row r="46" spans="2:8">
      <c r="B46" s="16" t="s">
        <v>2400</v>
      </c>
      <c r="C46" s="164" t="s">
        <v>129</v>
      </c>
      <c r="D46" s="16" t="s">
        <v>141</v>
      </c>
      <c r="E46" s="16" t="s">
        <v>641</v>
      </c>
      <c r="F46" s="18">
        <v>125000</v>
      </c>
      <c r="G46" s="18">
        <v>805.31</v>
      </c>
      <c r="H46" s="18">
        <v>0.55000000000000004</v>
      </c>
    </row>
    <row r="47" spans="2:8">
      <c r="B47" s="17" t="s">
        <v>207</v>
      </c>
      <c r="C47" s="233"/>
      <c r="D47" s="17"/>
      <c r="E47" s="17"/>
      <c r="F47" s="162"/>
      <c r="G47" s="162">
        <f>SUM(G13:G46)</f>
        <v>141402.27999999994</v>
      </c>
      <c r="H47" s="162">
        <f>SUM(H13:H46)</f>
        <v>96.79</v>
      </c>
    </row>
    <row r="48" spans="2:8">
      <c r="B48" s="230" t="s">
        <v>101</v>
      </c>
      <c r="C48" s="231" t="s">
        <v>124</v>
      </c>
      <c r="D48" s="230" t="s">
        <v>102</v>
      </c>
      <c r="E48" s="230" t="s">
        <v>103</v>
      </c>
      <c r="F48" s="232" t="s">
        <v>104</v>
      </c>
      <c r="G48" s="232" t="s">
        <v>105</v>
      </c>
      <c r="H48" s="232" t="s">
        <v>106</v>
      </c>
    </row>
    <row r="49" spans="2:8">
      <c r="B49" s="17" t="s">
        <v>107</v>
      </c>
      <c r="C49" s="164"/>
    </row>
    <row r="50" spans="2:8">
      <c r="B50" s="17" t="s">
        <v>128</v>
      </c>
      <c r="C50" s="164"/>
    </row>
    <row r="51" spans="2:8">
      <c r="B51" s="17" t="s">
        <v>415</v>
      </c>
      <c r="C51" s="164"/>
    </row>
    <row r="52" spans="2:8">
      <c r="B52" s="16" t="s">
        <v>2409</v>
      </c>
      <c r="C52" s="164">
        <v>7.02</v>
      </c>
      <c r="D52" s="16" t="s">
        <v>340</v>
      </c>
      <c r="E52" s="16" t="s">
        <v>416</v>
      </c>
      <c r="F52" s="18">
        <v>52770</v>
      </c>
      <c r="G52" s="18">
        <v>14.93</v>
      </c>
      <c r="H52" s="18">
        <v>0.01</v>
      </c>
    </row>
    <row r="53" spans="2:8">
      <c r="B53" s="17" t="s">
        <v>355</v>
      </c>
      <c r="C53" s="234"/>
      <c r="D53" s="17"/>
      <c r="E53" s="17"/>
      <c r="F53" s="162"/>
      <c r="G53" s="162">
        <f>SUM(G48:G52)</f>
        <v>14.93</v>
      </c>
      <c r="H53" s="162">
        <f>SUM(H48:H52)</f>
        <v>0.01</v>
      </c>
    </row>
    <row r="54" spans="2:8">
      <c r="B54" s="17" t="s">
        <v>359</v>
      </c>
      <c r="C54" s="234"/>
      <c r="D54" s="17"/>
      <c r="E54" s="17"/>
      <c r="F54" s="162"/>
      <c r="G54" s="162">
        <v>2886.81</v>
      </c>
      <c r="H54" s="162">
        <v>1.98</v>
      </c>
    </row>
    <row r="55" spans="2:8">
      <c r="B55" s="17" t="s">
        <v>112</v>
      </c>
      <c r="C55" s="234"/>
      <c r="D55" s="17"/>
      <c r="E55" s="17"/>
      <c r="F55" s="162"/>
      <c r="G55" s="162">
        <v>144304.01999999999</v>
      </c>
      <c r="H55" s="162">
        <v>98.8</v>
      </c>
    </row>
    <row r="56" spans="2:8">
      <c r="B56" s="17" t="s">
        <v>113</v>
      </c>
      <c r="C56" s="234"/>
      <c r="D56" s="17"/>
      <c r="E56" s="17"/>
      <c r="F56" s="162"/>
      <c r="G56" s="162">
        <v>1762.9708259000013</v>
      </c>
      <c r="H56" s="162">
        <v>1.2000000000000028</v>
      </c>
    </row>
    <row r="57" spans="2:8">
      <c r="B57" s="17" t="s">
        <v>114</v>
      </c>
      <c r="C57" s="234"/>
      <c r="D57" s="17"/>
      <c r="E57" s="17"/>
      <c r="F57" s="162"/>
      <c r="G57" s="162">
        <v>146066.99082589999</v>
      </c>
      <c r="H57" s="162">
        <v>100</v>
      </c>
    </row>
    <row r="58" spans="2:8">
      <c r="B58" s="16" t="s">
        <v>115</v>
      </c>
    </row>
    <row r="59" spans="2:8">
      <c r="B59" s="16" t="s">
        <v>116</v>
      </c>
    </row>
    <row r="60" spans="2:8">
      <c r="B60" s="16" t="s">
        <v>117</v>
      </c>
      <c r="C60" s="235">
        <v>44804</v>
      </c>
    </row>
    <row r="61" spans="2:8" ht="25.5">
      <c r="B61" s="236" t="s">
        <v>118</v>
      </c>
      <c r="C61" s="168" t="s">
        <v>119</v>
      </c>
    </row>
    <row r="62" spans="2:8">
      <c r="B62" s="17"/>
    </row>
    <row r="63" spans="2:8">
      <c r="B63" s="17" t="s">
        <v>120</v>
      </c>
    </row>
    <row r="64" spans="2:8">
      <c r="B64" s="17" t="s">
        <v>210</v>
      </c>
    </row>
    <row r="65" spans="2:3">
      <c r="B65" s="17" t="s">
        <v>121</v>
      </c>
    </row>
    <row r="66" spans="2:3">
      <c r="B66" s="17" t="s">
        <v>642</v>
      </c>
      <c r="C66" s="234"/>
    </row>
    <row r="67" spans="2:3">
      <c r="B67" s="17" t="s">
        <v>643</v>
      </c>
      <c r="C67" s="234"/>
    </row>
    <row r="68" spans="2:3">
      <c r="B68" s="17" t="s">
        <v>644</v>
      </c>
      <c r="C68" s="234"/>
    </row>
    <row r="69" spans="2:3">
      <c r="B69" s="17" t="s">
        <v>645</v>
      </c>
      <c r="C69" s="234"/>
    </row>
    <row r="70" spans="2:3">
      <c r="B70" s="17" t="s">
        <v>646</v>
      </c>
      <c r="C70" s="234"/>
    </row>
    <row r="71" spans="2:3">
      <c r="B71" s="17" t="s">
        <v>647</v>
      </c>
      <c r="C71" s="234"/>
    </row>
    <row r="72" spans="2:3">
      <c r="B72" s="17" t="s">
        <v>648</v>
      </c>
      <c r="C72" s="234"/>
    </row>
    <row r="73" spans="2:3">
      <c r="B73" s="17" t="s">
        <v>649</v>
      </c>
      <c r="C73" s="234"/>
    </row>
    <row r="74" spans="2:3">
      <c r="B74" s="284" t="s">
        <v>2939</v>
      </c>
      <c r="C74" s="234"/>
    </row>
    <row r="75" spans="2:3">
      <c r="B75" s="284" t="s">
        <v>122</v>
      </c>
    </row>
    <row r="76" spans="2:3">
      <c r="B76" s="284" t="s">
        <v>123</v>
      </c>
    </row>
    <row r="77" spans="2:3">
      <c r="B77" s="284"/>
    </row>
    <row r="78" spans="2:3" ht="14.25">
      <c r="B78" s="300" t="s">
        <v>2002</v>
      </c>
      <c r="C78" s="266"/>
    </row>
    <row r="79" spans="2:3" ht="25.5">
      <c r="B79" s="238" t="s">
        <v>1993</v>
      </c>
      <c r="C79" s="238" t="s">
        <v>1994</v>
      </c>
    </row>
    <row r="80" spans="2:3">
      <c r="B80" s="301" t="s">
        <v>1995</v>
      </c>
      <c r="C80" s="302">
        <v>800</v>
      </c>
    </row>
    <row r="81" spans="2:3">
      <c r="B81" s="301" t="s">
        <v>1996</v>
      </c>
      <c r="C81" s="302">
        <v>0</v>
      </c>
    </row>
    <row r="82" spans="2:3">
      <c r="B82" s="301" t="s">
        <v>1997</v>
      </c>
      <c r="C82" s="302">
        <v>0</v>
      </c>
    </row>
    <row r="83" spans="2:3">
      <c r="B83" s="301" t="s">
        <v>1998</v>
      </c>
      <c r="C83" s="302">
        <v>0</v>
      </c>
    </row>
    <row r="84" spans="2:3">
      <c r="B84" s="301" t="s">
        <v>1999</v>
      </c>
      <c r="C84" s="302">
        <v>0</v>
      </c>
    </row>
    <row r="85" spans="2:3">
      <c r="B85" s="301" t="s">
        <v>2000</v>
      </c>
      <c r="C85" s="302">
        <v>0</v>
      </c>
    </row>
    <row r="86" spans="2:3">
      <c r="B86" s="303" t="s">
        <v>2001</v>
      </c>
      <c r="C86" s="304">
        <f>SUM(C80:C85)</f>
        <v>800</v>
      </c>
    </row>
  </sheetData>
  <mergeCells count="3">
    <mergeCell ref="B1:E1"/>
    <mergeCell ref="C3:C7"/>
    <mergeCell ref="D3:D7"/>
  </mergeCells>
  <hyperlinks>
    <hyperlink ref="A1" location="Index!A1" display="Index" xr:uid="{401719F6-00A9-46A4-8989-122F2D5E8DE8}"/>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0A2D2-0666-4043-BE77-B6D7C0DA3AD3}">
  <dimension ref="A1:I65"/>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29.7109375" style="16" bestFit="1" customWidth="1"/>
    <col min="261" max="261" width="13.5703125"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29.7109375" style="16" bestFit="1" customWidth="1"/>
    <col min="517" max="517" width="13.5703125"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29.7109375" style="16" bestFit="1" customWidth="1"/>
    <col min="773" max="773" width="13.5703125"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29.7109375" style="16" bestFit="1" customWidth="1"/>
    <col min="1029" max="1029" width="13.5703125"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29.7109375" style="16" bestFit="1" customWidth="1"/>
    <col min="1285" max="1285" width="13.5703125"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29.7109375" style="16" bestFit="1" customWidth="1"/>
    <col min="1541" max="1541" width="13.5703125"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29.7109375" style="16" bestFit="1" customWidth="1"/>
    <col min="1797" max="1797" width="13.5703125"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29.7109375" style="16" bestFit="1" customWidth="1"/>
    <col min="2053" max="2053" width="13.5703125"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29.7109375" style="16" bestFit="1" customWidth="1"/>
    <col min="2309" max="2309" width="13.5703125"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29.7109375" style="16" bestFit="1" customWidth="1"/>
    <col min="2565" max="2565" width="13.5703125"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29.7109375" style="16" bestFit="1" customWidth="1"/>
    <col min="2821" max="2821" width="13.5703125"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29.7109375" style="16" bestFit="1" customWidth="1"/>
    <col min="3077" max="3077" width="13.5703125"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29.7109375" style="16" bestFit="1" customWidth="1"/>
    <col min="3333" max="3333" width="13.5703125"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29.7109375" style="16" bestFit="1" customWidth="1"/>
    <col min="3589" max="3589" width="13.5703125"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29.7109375" style="16" bestFit="1" customWidth="1"/>
    <col min="3845" max="3845" width="13.5703125"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29.7109375" style="16" bestFit="1" customWidth="1"/>
    <col min="4101" max="4101" width="13.5703125"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29.7109375" style="16" bestFit="1" customWidth="1"/>
    <col min="4357" max="4357" width="13.5703125"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29.7109375" style="16" bestFit="1" customWidth="1"/>
    <col min="4613" max="4613" width="13.5703125"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29.7109375" style="16" bestFit="1" customWidth="1"/>
    <col min="4869" max="4869" width="13.5703125"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29.7109375" style="16" bestFit="1" customWidth="1"/>
    <col min="5125" max="5125" width="13.5703125"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29.7109375" style="16" bestFit="1" customWidth="1"/>
    <col min="5381" max="5381" width="13.5703125"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29.7109375" style="16" bestFit="1" customWidth="1"/>
    <col min="5637" max="5637" width="13.5703125"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29.7109375" style="16" bestFit="1" customWidth="1"/>
    <col min="5893" max="5893" width="13.5703125"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29.7109375" style="16" bestFit="1" customWidth="1"/>
    <col min="6149" max="6149" width="13.5703125"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29.7109375" style="16" bestFit="1" customWidth="1"/>
    <col min="6405" max="6405" width="13.5703125"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29.7109375" style="16" bestFit="1" customWidth="1"/>
    <col min="6661" max="6661" width="13.5703125"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29.7109375" style="16" bestFit="1" customWidth="1"/>
    <col min="6917" max="6917" width="13.5703125"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29.7109375" style="16" bestFit="1" customWidth="1"/>
    <col min="7173" max="7173" width="13.5703125"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29.7109375" style="16" bestFit="1" customWidth="1"/>
    <col min="7429" max="7429" width="13.5703125"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29.7109375" style="16" bestFit="1" customWidth="1"/>
    <col min="7685" max="7685" width="13.5703125"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29.7109375" style="16" bestFit="1" customWidth="1"/>
    <col min="7941" max="7941" width="13.5703125"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29.7109375" style="16" bestFit="1" customWidth="1"/>
    <col min="8197" max="8197" width="13.5703125"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29.7109375" style="16" bestFit="1" customWidth="1"/>
    <col min="8453" max="8453" width="13.5703125"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29.7109375" style="16" bestFit="1" customWidth="1"/>
    <col min="8709" max="8709" width="13.5703125"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29.7109375" style="16" bestFit="1" customWidth="1"/>
    <col min="8965" max="8965" width="13.5703125"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29.7109375" style="16" bestFit="1" customWidth="1"/>
    <col min="9221" max="9221" width="13.5703125"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29.7109375" style="16" bestFit="1" customWidth="1"/>
    <col min="9477" max="9477" width="13.5703125"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29.7109375" style="16" bestFit="1" customWidth="1"/>
    <col min="9733" max="9733" width="13.5703125"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29.7109375" style="16" bestFit="1" customWidth="1"/>
    <col min="9989" max="9989" width="13.5703125"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29.7109375" style="16" bestFit="1" customWidth="1"/>
    <col min="10245" max="10245" width="13.5703125"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29.7109375" style="16" bestFit="1" customWidth="1"/>
    <col min="10501" max="10501" width="13.5703125"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29.7109375" style="16" bestFit="1" customWidth="1"/>
    <col min="10757" max="10757" width="13.5703125"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29.7109375" style="16" bestFit="1" customWidth="1"/>
    <col min="11013" max="11013" width="13.5703125"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29.7109375" style="16" bestFit="1" customWidth="1"/>
    <col min="11269" max="11269" width="13.5703125"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29.7109375" style="16" bestFit="1" customWidth="1"/>
    <col min="11525" max="11525" width="13.5703125"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29.7109375" style="16" bestFit="1" customWidth="1"/>
    <col min="11781" max="11781" width="13.5703125"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29.7109375" style="16" bestFit="1" customWidth="1"/>
    <col min="12037" max="12037" width="13.5703125"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29.7109375" style="16" bestFit="1" customWidth="1"/>
    <col min="12293" max="12293" width="13.5703125"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29.7109375" style="16" bestFit="1" customWidth="1"/>
    <col min="12549" max="12549" width="13.5703125"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29.7109375" style="16" bestFit="1" customWidth="1"/>
    <col min="12805" max="12805" width="13.5703125"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29.7109375" style="16" bestFit="1" customWidth="1"/>
    <col min="13061" max="13061" width="13.5703125"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29.7109375" style="16" bestFit="1" customWidth="1"/>
    <col min="13317" max="13317" width="13.5703125"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29.7109375" style="16" bestFit="1" customWidth="1"/>
    <col min="13573" max="13573" width="13.5703125"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29.7109375" style="16" bestFit="1" customWidth="1"/>
    <col min="13829" max="13829" width="13.5703125"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29.7109375" style="16" bestFit="1" customWidth="1"/>
    <col min="14085" max="14085" width="13.5703125"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29.7109375" style="16" bestFit="1" customWidth="1"/>
    <col min="14341" max="14341" width="13.5703125"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29.7109375" style="16" bestFit="1" customWidth="1"/>
    <col min="14597" max="14597" width="13.5703125"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29.7109375" style="16" bestFit="1" customWidth="1"/>
    <col min="14853" max="14853" width="13.5703125"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29.7109375" style="16" bestFit="1" customWidth="1"/>
    <col min="15109" max="15109" width="13.5703125"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29.7109375" style="16" bestFit="1" customWidth="1"/>
    <col min="15365" max="15365" width="13.5703125"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29.7109375" style="16" bestFit="1" customWidth="1"/>
    <col min="15621" max="15621" width="13.5703125"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29.7109375" style="16" bestFit="1" customWidth="1"/>
    <col min="15877" max="15877" width="13.5703125"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29.7109375" style="16" bestFit="1" customWidth="1"/>
    <col min="16133" max="16133" width="13.5703125"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61</v>
      </c>
      <c r="C1" s="396"/>
      <c r="D1" s="396"/>
      <c r="E1" s="396"/>
      <c r="F1" s="4"/>
      <c r="G1" s="4"/>
      <c r="H1" s="4"/>
    </row>
    <row r="2" spans="1:9" s="1" customFormat="1" ht="13.5" thickBot="1">
      <c r="C2" s="5"/>
      <c r="F2" s="4"/>
      <c r="G2" s="4"/>
      <c r="H2" s="4"/>
    </row>
    <row r="3" spans="1:9" s="13" customFormat="1" ht="15">
      <c r="B3" s="25" t="s">
        <v>3083</v>
      </c>
      <c r="C3" s="397"/>
      <c r="D3" s="400"/>
      <c r="F3" s="14"/>
      <c r="G3" s="14"/>
      <c r="H3" s="14"/>
    </row>
    <row r="4" spans="1:9" s="13" customFormat="1" ht="15">
      <c r="B4" s="26" t="s">
        <v>3084</v>
      </c>
      <c r="C4" s="398"/>
      <c r="D4" s="401"/>
      <c r="F4" s="14"/>
      <c r="G4" s="14"/>
      <c r="H4" s="14"/>
    </row>
    <row r="5" spans="1:9" s="13" customFormat="1" ht="15">
      <c r="B5" s="26" t="s">
        <v>1003</v>
      </c>
      <c r="C5" s="398"/>
      <c r="D5" s="401"/>
      <c r="F5" s="14"/>
      <c r="G5" s="14"/>
      <c r="H5" s="14"/>
    </row>
    <row r="6" spans="1:9" s="13" customFormat="1" ht="15">
      <c r="B6" s="77" t="s">
        <v>3044</v>
      </c>
      <c r="C6" s="398"/>
      <c r="D6" s="401"/>
      <c r="F6" s="14"/>
      <c r="G6" s="14"/>
      <c r="H6" s="14"/>
    </row>
    <row r="7" spans="1:9" s="13" customFormat="1" ht="30.75" thickBot="1">
      <c r="B7" s="78" t="s">
        <v>3085</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2113</v>
      </c>
      <c r="C16" s="164" t="s">
        <v>129</v>
      </c>
      <c r="D16" s="16" t="s">
        <v>160</v>
      </c>
      <c r="E16" s="16" t="s">
        <v>161</v>
      </c>
      <c r="F16" s="18">
        <v>912100</v>
      </c>
      <c r="G16" s="18">
        <v>8145.51</v>
      </c>
      <c r="H16" s="18">
        <v>15.69</v>
      </c>
    </row>
    <row r="17" spans="2:8">
      <c r="B17" s="16" t="s">
        <v>2289</v>
      </c>
      <c r="C17" s="164" t="s">
        <v>129</v>
      </c>
      <c r="D17" s="16" t="s">
        <v>160</v>
      </c>
      <c r="E17" s="16" t="s">
        <v>170</v>
      </c>
      <c r="F17" s="18">
        <v>151200</v>
      </c>
      <c r="G17" s="18">
        <v>6418.52</v>
      </c>
      <c r="H17" s="18">
        <v>12.36</v>
      </c>
    </row>
    <row r="18" spans="2:8">
      <c r="B18" s="16" t="s">
        <v>2286</v>
      </c>
      <c r="C18" s="164" t="s">
        <v>129</v>
      </c>
      <c r="D18" s="16" t="s">
        <v>160</v>
      </c>
      <c r="E18" s="16" t="s">
        <v>465</v>
      </c>
      <c r="F18" s="18">
        <v>605000</v>
      </c>
      <c r="G18" s="18">
        <v>6282.62</v>
      </c>
      <c r="H18" s="18">
        <v>12.1</v>
      </c>
    </row>
    <row r="19" spans="2:8">
      <c r="B19" s="16" t="s">
        <v>1044</v>
      </c>
      <c r="C19" s="164" t="s">
        <v>129</v>
      </c>
      <c r="D19" s="16" t="s">
        <v>225</v>
      </c>
      <c r="E19" s="16" t="s">
        <v>324</v>
      </c>
      <c r="F19" s="18">
        <v>84300</v>
      </c>
      <c r="G19" s="18">
        <v>3644.2</v>
      </c>
      <c r="H19" s="18">
        <v>7.02</v>
      </c>
    </row>
    <row r="20" spans="2:8">
      <c r="B20" s="16" t="s">
        <v>2358</v>
      </c>
      <c r="C20" s="164" t="s">
        <v>129</v>
      </c>
      <c r="D20" s="16" t="s">
        <v>160</v>
      </c>
      <c r="E20" s="16" t="s">
        <v>189</v>
      </c>
      <c r="F20" s="18">
        <v>103049</v>
      </c>
      <c r="G20" s="18">
        <v>3065.35</v>
      </c>
      <c r="H20" s="18">
        <v>5.91</v>
      </c>
    </row>
    <row r="21" spans="2:8">
      <c r="B21" s="16" t="s">
        <v>2351</v>
      </c>
      <c r="C21" s="164" t="s">
        <v>129</v>
      </c>
      <c r="D21" s="16" t="s">
        <v>225</v>
      </c>
      <c r="E21" s="16" t="s">
        <v>537</v>
      </c>
      <c r="F21" s="18">
        <v>1005100</v>
      </c>
      <c r="G21" s="18">
        <v>2958.01</v>
      </c>
      <c r="H21" s="18">
        <v>5.7</v>
      </c>
    </row>
    <row r="22" spans="2:8">
      <c r="B22" s="16" t="s">
        <v>2319</v>
      </c>
      <c r="C22" s="164" t="s">
        <v>129</v>
      </c>
      <c r="D22" s="16" t="s">
        <v>160</v>
      </c>
      <c r="E22" s="16" t="s">
        <v>536</v>
      </c>
      <c r="F22" s="18">
        <v>317452</v>
      </c>
      <c r="G22" s="18">
        <v>2873.58</v>
      </c>
      <c r="H22" s="18">
        <v>5.54</v>
      </c>
    </row>
    <row r="23" spans="2:8">
      <c r="B23" s="16" t="s">
        <v>2131</v>
      </c>
      <c r="C23" s="164" t="s">
        <v>129</v>
      </c>
      <c r="D23" s="16" t="s">
        <v>160</v>
      </c>
      <c r="E23" s="16" t="s">
        <v>575</v>
      </c>
      <c r="F23" s="18">
        <v>323000</v>
      </c>
      <c r="G23" s="18">
        <v>2161.19</v>
      </c>
      <c r="H23" s="18">
        <v>4.16</v>
      </c>
    </row>
    <row r="24" spans="2:8">
      <c r="B24" s="16" t="s">
        <v>2345</v>
      </c>
      <c r="C24" s="164" t="s">
        <v>129</v>
      </c>
      <c r="D24" s="16" t="s">
        <v>160</v>
      </c>
      <c r="E24" s="16" t="s">
        <v>559</v>
      </c>
      <c r="F24" s="18">
        <v>103000</v>
      </c>
      <c r="G24" s="18">
        <v>1836.08</v>
      </c>
      <c r="H24" s="18">
        <v>3.54</v>
      </c>
    </row>
    <row r="25" spans="2:8">
      <c r="B25" s="16" t="s">
        <v>2079</v>
      </c>
      <c r="C25" s="164" t="s">
        <v>129</v>
      </c>
      <c r="D25" s="16" t="s">
        <v>160</v>
      </c>
      <c r="E25" s="16" t="s">
        <v>620</v>
      </c>
      <c r="F25" s="18">
        <v>255000</v>
      </c>
      <c r="G25" s="18">
        <v>1390.77</v>
      </c>
      <c r="H25" s="18">
        <v>2.68</v>
      </c>
    </row>
    <row r="26" spans="2:8">
      <c r="B26" s="16" t="s">
        <v>2372</v>
      </c>
      <c r="C26" s="164" t="s">
        <v>129</v>
      </c>
      <c r="D26" s="16" t="s">
        <v>225</v>
      </c>
      <c r="E26" s="16" t="s">
        <v>231</v>
      </c>
      <c r="F26" s="18">
        <v>476121</v>
      </c>
      <c r="G26" s="18">
        <v>1302.19</v>
      </c>
      <c r="H26" s="18">
        <v>2.5099999999999998</v>
      </c>
    </row>
    <row r="27" spans="2:8">
      <c r="B27" s="16" t="s">
        <v>2129</v>
      </c>
      <c r="C27" s="164" t="s">
        <v>129</v>
      </c>
      <c r="D27" s="16" t="s">
        <v>160</v>
      </c>
      <c r="E27" s="16" t="s">
        <v>188</v>
      </c>
      <c r="F27" s="18">
        <v>35000</v>
      </c>
      <c r="G27" s="18">
        <v>1269.4000000000001</v>
      </c>
      <c r="H27" s="18">
        <v>2.4500000000000002</v>
      </c>
    </row>
    <row r="28" spans="2:8">
      <c r="B28" s="16" t="s">
        <v>2422</v>
      </c>
      <c r="C28" s="164" t="s">
        <v>129</v>
      </c>
      <c r="D28" s="16" t="s">
        <v>160</v>
      </c>
      <c r="E28" s="16" t="s">
        <v>621</v>
      </c>
      <c r="F28" s="18">
        <v>471283</v>
      </c>
      <c r="G28" s="18">
        <v>1244.19</v>
      </c>
      <c r="H28" s="18">
        <v>2.4</v>
      </c>
    </row>
    <row r="29" spans="2:8">
      <c r="B29" s="16" t="s">
        <v>1050</v>
      </c>
      <c r="C29" s="164" t="s">
        <v>129</v>
      </c>
      <c r="D29" s="16" t="s">
        <v>160</v>
      </c>
      <c r="E29" s="16" t="s">
        <v>319</v>
      </c>
      <c r="F29" s="18">
        <v>26000</v>
      </c>
      <c r="G29" s="18">
        <v>1094.05</v>
      </c>
      <c r="H29" s="18">
        <v>2.11</v>
      </c>
    </row>
    <row r="30" spans="2:8">
      <c r="B30" s="16" t="s">
        <v>2423</v>
      </c>
      <c r="C30" s="164" t="s">
        <v>129</v>
      </c>
      <c r="D30" s="16" t="s">
        <v>160</v>
      </c>
      <c r="E30" s="16" t="s">
        <v>622</v>
      </c>
      <c r="F30" s="18">
        <v>276851</v>
      </c>
      <c r="G30" s="18">
        <v>992.65</v>
      </c>
      <c r="H30" s="18">
        <v>1.91</v>
      </c>
    </row>
    <row r="31" spans="2:8">
      <c r="B31" s="16" t="s">
        <v>2424</v>
      </c>
      <c r="C31" s="164" t="s">
        <v>129</v>
      </c>
      <c r="D31" s="16" t="s">
        <v>225</v>
      </c>
      <c r="E31" s="16" t="s">
        <v>623</v>
      </c>
      <c r="F31" s="18">
        <v>80422</v>
      </c>
      <c r="G31" s="18">
        <v>968.08</v>
      </c>
      <c r="H31" s="18">
        <v>1.86</v>
      </c>
    </row>
    <row r="32" spans="2:8">
      <c r="B32" s="16" t="s">
        <v>2425</v>
      </c>
      <c r="C32" s="164" t="s">
        <v>129</v>
      </c>
      <c r="D32" s="16" t="s">
        <v>160</v>
      </c>
      <c r="E32" s="16" t="s">
        <v>624</v>
      </c>
      <c r="F32" s="18">
        <v>5100</v>
      </c>
      <c r="G32" s="18">
        <v>955.73</v>
      </c>
      <c r="H32" s="18">
        <v>1.84</v>
      </c>
    </row>
    <row r="33" spans="2:8">
      <c r="B33" s="16" t="s">
        <v>2426</v>
      </c>
      <c r="C33" s="164" t="s">
        <v>129</v>
      </c>
      <c r="D33" s="16" t="s">
        <v>225</v>
      </c>
      <c r="E33" s="16" t="s">
        <v>625</v>
      </c>
      <c r="F33" s="18">
        <v>128176</v>
      </c>
      <c r="G33" s="18">
        <v>896.66</v>
      </c>
      <c r="H33" s="18">
        <v>1.73</v>
      </c>
    </row>
    <row r="34" spans="2:8">
      <c r="B34" s="16" t="s">
        <v>2366</v>
      </c>
      <c r="C34" s="164" t="s">
        <v>129</v>
      </c>
      <c r="D34" s="16" t="s">
        <v>160</v>
      </c>
      <c r="E34" s="16" t="s">
        <v>546</v>
      </c>
      <c r="F34" s="18">
        <v>35662</v>
      </c>
      <c r="G34" s="18">
        <v>844.49</v>
      </c>
      <c r="H34" s="18">
        <v>1.63</v>
      </c>
    </row>
    <row r="35" spans="2:8">
      <c r="B35" s="16" t="s">
        <v>2335</v>
      </c>
      <c r="C35" s="164" t="s">
        <v>129</v>
      </c>
      <c r="D35" s="16" t="s">
        <v>160</v>
      </c>
      <c r="E35" s="16" t="s">
        <v>561</v>
      </c>
      <c r="F35" s="18">
        <v>58129</v>
      </c>
      <c r="G35" s="18">
        <v>796.34</v>
      </c>
      <c r="H35" s="18">
        <v>1.53</v>
      </c>
    </row>
    <row r="36" spans="2:8">
      <c r="B36" s="16" t="s">
        <v>2089</v>
      </c>
      <c r="C36" s="164" t="s">
        <v>129</v>
      </c>
      <c r="D36" s="16" t="s">
        <v>160</v>
      </c>
      <c r="E36" s="16" t="s">
        <v>626</v>
      </c>
      <c r="F36" s="18">
        <v>167000</v>
      </c>
      <c r="G36" s="18">
        <v>619.82000000000005</v>
      </c>
      <c r="H36" s="18">
        <v>1.19</v>
      </c>
    </row>
    <row r="37" spans="2:8">
      <c r="B37" s="16" t="s">
        <v>2064</v>
      </c>
      <c r="C37" s="164" t="s">
        <v>129</v>
      </c>
      <c r="D37" s="16" t="s">
        <v>185</v>
      </c>
      <c r="E37" s="16" t="s">
        <v>186</v>
      </c>
      <c r="F37" s="18">
        <v>45000</v>
      </c>
      <c r="G37" s="18">
        <v>579.74</v>
      </c>
      <c r="H37" s="18">
        <v>1.1200000000000001</v>
      </c>
    </row>
    <row r="38" spans="2:8">
      <c r="B38" s="16" t="s">
        <v>2427</v>
      </c>
      <c r="C38" s="164" t="s">
        <v>129</v>
      </c>
      <c r="D38" s="16" t="s">
        <v>160</v>
      </c>
      <c r="E38" s="16" t="s">
        <v>414</v>
      </c>
      <c r="F38" s="18">
        <v>29588</v>
      </c>
      <c r="G38" s="18">
        <v>431.32</v>
      </c>
      <c r="H38" s="18">
        <v>0.83</v>
      </c>
    </row>
    <row r="39" spans="2:8">
      <c r="B39" s="16" t="s">
        <v>2428</v>
      </c>
      <c r="C39" s="164" t="s">
        <v>129</v>
      </c>
      <c r="D39" s="16" t="s">
        <v>160</v>
      </c>
      <c r="E39" s="16" t="s">
        <v>203</v>
      </c>
      <c r="F39" s="18">
        <v>5500</v>
      </c>
      <c r="G39" s="18">
        <v>340.32</v>
      </c>
      <c r="H39" s="18">
        <v>0.66</v>
      </c>
    </row>
    <row r="40" spans="2:8">
      <c r="B40" s="16" t="s">
        <v>2370</v>
      </c>
      <c r="C40" s="164" t="s">
        <v>129</v>
      </c>
      <c r="D40" s="16" t="s">
        <v>225</v>
      </c>
      <c r="E40" s="16" t="s">
        <v>226</v>
      </c>
      <c r="F40" s="18">
        <v>42000</v>
      </c>
      <c r="G40" s="18">
        <v>201.83</v>
      </c>
      <c r="H40" s="18">
        <v>0.39</v>
      </c>
    </row>
    <row r="41" spans="2:8">
      <c r="B41" s="16" t="s">
        <v>2142</v>
      </c>
      <c r="C41" s="164" t="s">
        <v>129</v>
      </c>
      <c r="D41" s="16" t="s">
        <v>160</v>
      </c>
      <c r="E41" s="16" t="s">
        <v>627</v>
      </c>
      <c r="F41" s="18">
        <v>10000</v>
      </c>
      <c r="G41" s="18">
        <v>155.06</v>
      </c>
      <c r="H41" s="18">
        <v>0.3</v>
      </c>
    </row>
    <row r="42" spans="2:8">
      <c r="B42" s="17" t="s">
        <v>207</v>
      </c>
      <c r="C42" s="234"/>
      <c r="D42" s="17"/>
      <c r="E42" s="17"/>
      <c r="F42" s="162"/>
      <c r="G42" s="162">
        <f>SUM(G13:G41)</f>
        <v>51467.700000000012</v>
      </c>
      <c r="H42" s="162">
        <f>SUM(H13:H41)</f>
        <v>99.160000000000025</v>
      </c>
    </row>
    <row r="43" spans="2:8">
      <c r="B43" s="17" t="s">
        <v>208</v>
      </c>
      <c r="C43" s="234"/>
      <c r="D43" s="17"/>
      <c r="E43" s="17"/>
      <c r="F43" s="162"/>
      <c r="G43" s="162">
        <v>730.3</v>
      </c>
      <c r="H43" s="162">
        <v>1.41</v>
      </c>
    </row>
    <row r="44" spans="2:8">
      <c r="B44" s="17" t="s">
        <v>112</v>
      </c>
      <c r="C44" s="234"/>
      <c r="D44" s="17"/>
      <c r="E44" s="17"/>
      <c r="F44" s="162"/>
      <c r="G44" s="162">
        <v>52198</v>
      </c>
      <c r="H44" s="162">
        <v>100.56</v>
      </c>
    </row>
    <row r="45" spans="2:8">
      <c r="B45" s="17" t="s">
        <v>209</v>
      </c>
      <c r="C45" s="234"/>
      <c r="D45" s="17"/>
      <c r="E45" s="17"/>
      <c r="F45" s="162"/>
      <c r="G45" s="162">
        <v>-288.17160870999646</v>
      </c>
      <c r="H45" s="162">
        <v>-0.56000000000000227</v>
      </c>
    </row>
    <row r="46" spans="2:8">
      <c r="B46" s="17" t="s">
        <v>114</v>
      </c>
      <c r="C46" s="234"/>
      <c r="D46" s="17"/>
      <c r="E46" s="17"/>
      <c r="F46" s="162"/>
      <c r="G46" s="162">
        <v>51909.828391290001</v>
      </c>
      <c r="H46" s="162">
        <v>100</v>
      </c>
    </row>
    <row r="47" spans="2:8">
      <c r="B47" s="16" t="s">
        <v>115</v>
      </c>
    </row>
    <row r="48" spans="2:8">
      <c r="B48" s="16" t="s">
        <v>116</v>
      </c>
    </row>
    <row r="49" spans="2:3">
      <c r="B49" s="16" t="s">
        <v>117</v>
      </c>
      <c r="C49" s="235">
        <v>44804</v>
      </c>
    </row>
    <row r="50" spans="2:3" ht="25.5">
      <c r="B50" s="236" t="s">
        <v>118</v>
      </c>
      <c r="C50" s="168" t="s">
        <v>119</v>
      </c>
    </row>
    <row r="51" spans="2:3">
      <c r="B51" s="17"/>
    </row>
    <row r="52" spans="2:3">
      <c r="B52" s="17" t="s">
        <v>120</v>
      </c>
    </row>
    <row r="53" spans="2:3">
      <c r="B53" s="17" t="s">
        <v>210</v>
      </c>
    </row>
    <row r="54" spans="2:3">
      <c r="B54" s="17" t="s">
        <v>121</v>
      </c>
    </row>
    <row r="55" spans="2:3">
      <c r="B55" s="17" t="s">
        <v>628</v>
      </c>
      <c r="C55" s="234"/>
    </row>
    <row r="56" spans="2:3">
      <c r="B56" s="17" t="s">
        <v>629</v>
      </c>
      <c r="C56" s="234"/>
    </row>
    <row r="57" spans="2:3">
      <c r="B57" s="17" t="s">
        <v>630</v>
      </c>
      <c r="C57" s="234"/>
    </row>
    <row r="58" spans="2:3">
      <c r="B58" s="17" t="s">
        <v>631</v>
      </c>
      <c r="C58" s="234"/>
    </row>
    <row r="59" spans="2:3">
      <c r="B59" s="17" t="s">
        <v>632</v>
      </c>
      <c r="C59" s="234"/>
    </row>
    <row r="60" spans="2:3">
      <c r="B60" s="17" t="s">
        <v>633</v>
      </c>
      <c r="C60" s="234"/>
    </row>
    <row r="61" spans="2:3">
      <c r="B61" s="17" t="s">
        <v>634</v>
      </c>
      <c r="C61" s="234"/>
    </row>
    <row r="62" spans="2:3">
      <c r="B62" s="17" t="s">
        <v>635</v>
      </c>
      <c r="C62" s="234"/>
    </row>
    <row r="63" spans="2:3">
      <c r="B63" s="284" t="s">
        <v>2919</v>
      </c>
      <c r="C63" s="234"/>
    </row>
    <row r="64" spans="2:3">
      <c r="B64" s="284" t="s">
        <v>122</v>
      </c>
    </row>
    <row r="65" spans="2:2">
      <c r="B65" s="284" t="s">
        <v>123</v>
      </c>
    </row>
  </sheetData>
  <mergeCells count="3">
    <mergeCell ref="B1:E1"/>
    <mergeCell ref="C3:C7"/>
    <mergeCell ref="D3:D7"/>
  </mergeCells>
  <hyperlinks>
    <hyperlink ref="A1" location="Index!A1" display="Index" xr:uid="{F2A6D050-3FA1-4B74-AB7F-70D3895A314C}"/>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14E9-E1D7-458F-A12D-87C01AC35FFA}">
  <dimension ref="A1:I73"/>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87</v>
      </c>
      <c r="C1" s="396"/>
      <c r="D1" s="396"/>
      <c r="E1" s="396"/>
      <c r="F1" s="4"/>
      <c r="G1" s="4"/>
      <c r="H1" s="4"/>
    </row>
    <row r="2" spans="1:9" s="1" customFormat="1" ht="13.5" thickBot="1">
      <c r="C2" s="5"/>
      <c r="F2" s="4"/>
      <c r="G2" s="4"/>
      <c r="H2" s="4"/>
    </row>
    <row r="3" spans="1:9" s="13" customFormat="1" ht="15">
      <c r="B3" s="25" t="s">
        <v>3086</v>
      </c>
      <c r="C3" s="397"/>
      <c r="D3" s="400"/>
      <c r="F3" s="14"/>
      <c r="G3" s="14"/>
      <c r="H3" s="14"/>
    </row>
    <row r="4" spans="1:9" s="13" customFormat="1" ht="15">
      <c r="B4" s="26" t="s">
        <v>3087</v>
      </c>
      <c r="C4" s="398"/>
      <c r="D4" s="401"/>
      <c r="F4" s="14"/>
      <c r="G4" s="14"/>
      <c r="H4" s="14"/>
    </row>
    <row r="5" spans="1:9" s="13" customFormat="1" ht="15">
      <c r="B5" s="26" t="s">
        <v>1003</v>
      </c>
      <c r="C5" s="398"/>
      <c r="D5" s="401"/>
      <c r="F5" s="14"/>
      <c r="G5" s="14"/>
      <c r="H5" s="14"/>
    </row>
    <row r="6" spans="1:9" s="13" customFormat="1" ht="15">
      <c r="B6" s="77" t="s">
        <v>3044</v>
      </c>
      <c r="C6" s="398"/>
      <c r="D6" s="401"/>
      <c r="F6" s="14"/>
      <c r="G6" s="14"/>
      <c r="H6" s="14"/>
    </row>
    <row r="7" spans="1:9" s="13" customFormat="1" ht="30.75" thickBot="1">
      <c r="B7" s="78" t="s">
        <v>3088</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1009</v>
      </c>
      <c r="C16" s="164" t="s">
        <v>129</v>
      </c>
      <c r="D16" s="16" t="s">
        <v>132</v>
      </c>
      <c r="E16" s="16" t="s">
        <v>133</v>
      </c>
      <c r="F16" s="18">
        <v>70000</v>
      </c>
      <c r="G16" s="18">
        <v>1846.57</v>
      </c>
      <c r="H16" s="18">
        <v>7.11</v>
      </c>
    </row>
    <row r="17" spans="2:8">
      <c r="B17" s="16" t="s">
        <v>2134</v>
      </c>
      <c r="C17" s="164" t="s">
        <v>129</v>
      </c>
      <c r="D17" s="16" t="s">
        <v>285</v>
      </c>
      <c r="E17" s="16" t="s">
        <v>286</v>
      </c>
      <c r="F17" s="18">
        <v>1253000</v>
      </c>
      <c r="G17" s="18">
        <v>1357</v>
      </c>
      <c r="H17" s="18">
        <v>5.22</v>
      </c>
    </row>
    <row r="18" spans="2:8">
      <c r="B18" s="16" t="s">
        <v>2130</v>
      </c>
      <c r="C18" s="164" t="s">
        <v>129</v>
      </c>
      <c r="D18" s="16" t="s">
        <v>173</v>
      </c>
      <c r="E18" s="16" t="s">
        <v>364</v>
      </c>
      <c r="F18" s="18">
        <v>75000</v>
      </c>
      <c r="G18" s="18">
        <v>1258.99</v>
      </c>
      <c r="H18" s="18">
        <v>4.8499999999999996</v>
      </c>
    </row>
    <row r="19" spans="2:8">
      <c r="B19" s="16" t="s">
        <v>2043</v>
      </c>
      <c r="C19" s="164" t="s">
        <v>129</v>
      </c>
      <c r="D19" s="16" t="s">
        <v>267</v>
      </c>
      <c r="E19" s="16" t="s">
        <v>288</v>
      </c>
      <c r="F19" s="18">
        <v>750000</v>
      </c>
      <c r="G19" s="18">
        <v>1230</v>
      </c>
      <c r="H19" s="18">
        <v>4.7300000000000004</v>
      </c>
    </row>
    <row r="20" spans="2:8">
      <c r="B20" s="16" t="s">
        <v>1022</v>
      </c>
      <c r="C20" s="164" t="s">
        <v>129</v>
      </c>
      <c r="D20" s="16" t="s">
        <v>173</v>
      </c>
      <c r="E20" s="16" t="s">
        <v>301</v>
      </c>
      <c r="F20" s="18">
        <v>285000</v>
      </c>
      <c r="G20" s="18">
        <v>1172.06</v>
      </c>
      <c r="H20" s="18">
        <v>4.51</v>
      </c>
    </row>
    <row r="21" spans="2:8">
      <c r="B21" s="16" t="s">
        <v>2045</v>
      </c>
      <c r="C21" s="164" t="s">
        <v>129</v>
      </c>
      <c r="D21" s="16" t="s">
        <v>240</v>
      </c>
      <c r="E21" s="16" t="s">
        <v>365</v>
      </c>
      <c r="F21" s="18">
        <v>150000</v>
      </c>
      <c r="G21" s="18">
        <v>1153.8800000000001</v>
      </c>
      <c r="H21" s="18">
        <v>4.4400000000000004</v>
      </c>
    </row>
    <row r="22" spans="2:8">
      <c r="B22" s="16" t="s">
        <v>2287</v>
      </c>
      <c r="C22" s="164" t="s">
        <v>129</v>
      </c>
      <c r="D22" s="16" t="s">
        <v>366</v>
      </c>
      <c r="E22" s="16" t="s">
        <v>367</v>
      </c>
      <c r="F22" s="18">
        <v>260000</v>
      </c>
      <c r="G22" s="18">
        <v>1141.4000000000001</v>
      </c>
      <c r="H22" s="18">
        <v>4.3899999999999997</v>
      </c>
    </row>
    <row r="23" spans="2:8">
      <c r="B23" s="16" t="s">
        <v>2363</v>
      </c>
      <c r="C23" s="164" t="s">
        <v>129</v>
      </c>
      <c r="D23" s="16" t="s">
        <v>285</v>
      </c>
      <c r="E23" s="16" t="s">
        <v>368</v>
      </c>
      <c r="F23" s="18">
        <v>250000</v>
      </c>
      <c r="G23" s="18">
        <v>1083.3800000000001</v>
      </c>
      <c r="H23" s="18">
        <v>4.17</v>
      </c>
    </row>
    <row r="24" spans="2:8">
      <c r="B24" s="16" t="s">
        <v>2102</v>
      </c>
      <c r="C24" s="164" t="s">
        <v>129</v>
      </c>
      <c r="D24" s="16" t="s">
        <v>173</v>
      </c>
      <c r="E24" s="16" t="s">
        <v>174</v>
      </c>
      <c r="F24" s="18">
        <v>15000</v>
      </c>
      <c r="G24" s="18">
        <v>1001.68</v>
      </c>
      <c r="H24" s="18">
        <v>3.86</v>
      </c>
    </row>
    <row r="25" spans="2:8">
      <c r="B25" s="16" t="s">
        <v>2140</v>
      </c>
      <c r="C25" s="164" t="s">
        <v>129</v>
      </c>
      <c r="D25" s="16" t="s">
        <v>369</v>
      </c>
      <c r="E25" s="16" t="s">
        <v>370</v>
      </c>
      <c r="F25" s="18">
        <v>400000</v>
      </c>
      <c r="G25" s="18">
        <v>939.2</v>
      </c>
      <c r="H25" s="18">
        <v>3.61</v>
      </c>
    </row>
    <row r="26" spans="2:8">
      <c r="B26" s="16" t="s">
        <v>252</v>
      </c>
      <c r="C26" s="164" t="s">
        <v>129</v>
      </c>
      <c r="D26" s="16" t="s">
        <v>240</v>
      </c>
      <c r="E26" s="16" t="s">
        <v>253</v>
      </c>
      <c r="F26" s="18">
        <v>1637040</v>
      </c>
      <c r="G26" s="18">
        <v>888.09</v>
      </c>
      <c r="H26" s="18">
        <v>3.42</v>
      </c>
    </row>
    <row r="27" spans="2:8">
      <c r="B27" s="16" t="s">
        <v>2103</v>
      </c>
      <c r="C27" s="164" t="s">
        <v>129</v>
      </c>
      <c r="D27" s="16" t="s">
        <v>132</v>
      </c>
      <c r="E27" s="16" t="s">
        <v>371</v>
      </c>
      <c r="F27" s="18">
        <v>300000</v>
      </c>
      <c r="G27" s="18">
        <v>730.65</v>
      </c>
      <c r="H27" s="18">
        <v>2.81</v>
      </c>
    </row>
    <row r="28" spans="2:8">
      <c r="B28" s="16" t="s">
        <v>2040</v>
      </c>
      <c r="C28" s="164" t="s">
        <v>129</v>
      </c>
      <c r="D28" s="16" t="s">
        <v>267</v>
      </c>
      <c r="E28" s="16" t="s">
        <v>372</v>
      </c>
      <c r="F28" s="18">
        <v>305000</v>
      </c>
      <c r="G28" s="18">
        <v>722.7</v>
      </c>
      <c r="H28" s="18">
        <v>2.78</v>
      </c>
    </row>
    <row r="29" spans="2:8">
      <c r="B29" s="16" t="s">
        <v>2118</v>
      </c>
      <c r="C29" s="164" t="s">
        <v>129</v>
      </c>
      <c r="D29" s="16" t="s">
        <v>240</v>
      </c>
      <c r="E29" s="16" t="s">
        <v>373</v>
      </c>
      <c r="F29" s="18">
        <v>21000</v>
      </c>
      <c r="G29" s="18">
        <v>721.6</v>
      </c>
      <c r="H29" s="18">
        <v>2.78</v>
      </c>
    </row>
    <row r="30" spans="2:8">
      <c r="B30" s="16" t="s">
        <v>2094</v>
      </c>
      <c r="C30" s="164" t="s">
        <v>129</v>
      </c>
      <c r="D30" s="16" t="s">
        <v>240</v>
      </c>
      <c r="E30" s="16" t="s">
        <v>374</v>
      </c>
      <c r="F30" s="18">
        <v>200000</v>
      </c>
      <c r="G30" s="18">
        <v>700.5</v>
      </c>
      <c r="H30" s="18">
        <v>2.7</v>
      </c>
    </row>
    <row r="31" spans="2:8">
      <c r="B31" s="16" t="s">
        <v>2111</v>
      </c>
      <c r="C31" s="164" t="s">
        <v>129</v>
      </c>
      <c r="D31" s="16" t="s">
        <v>178</v>
      </c>
      <c r="E31" s="16" t="s">
        <v>375</v>
      </c>
      <c r="F31" s="18">
        <v>15100</v>
      </c>
      <c r="G31" s="18">
        <v>645.44000000000005</v>
      </c>
      <c r="H31" s="18">
        <v>2.48</v>
      </c>
    </row>
    <row r="32" spans="2:8">
      <c r="B32" s="16" t="s">
        <v>2047</v>
      </c>
      <c r="C32" s="164" t="s">
        <v>129</v>
      </c>
      <c r="D32" s="16" t="s">
        <v>178</v>
      </c>
      <c r="E32" s="16" t="s">
        <v>376</v>
      </c>
      <c r="F32" s="18">
        <v>25000</v>
      </c>
      <c r="G32" s="18">
        <v>635.85</v>
      </c>
      <c r="H32" s="18">
        <v>2.4500000000000002</v>
      </c>
    </row>
    <row r="33" spans="2:8">
      <c r="B33" s="16" t="s">
        <v>2126</v>
      </c>
      <c r="C33" s="164" t="s">
        <v>129</v>
      </c>
      <c r="D33" s="16" t="s">
        <v>240</v>
      </c>
      <c r="E33" s="16" t="s">
        <v>377</v>
      </c>
      <c r="F33" s="18">
        <v>60000</v>
      </c>
      <c r="G33" s="18">
        <v>631.86</v>
      </c>
      <c r="H33" s="18">
        <v>2.4300000000000002</v>
      </c>
    </row>
    <row r="34" spans="2:8">
      <c r="B34" s="16" t="s">
        <v>2429</v>
      </c>
      <c r="C34" s="164" t="s">
        <v>129</v>
      </c>
      <c r="D34" s="16" t="s">
        <v>285</v>
      </c>
      <c r="E34" s="16" t="s">
        <v>378</v>
      </c>
      <c r="F34" s="18">
        <v>470000</v>
      </c>
      <c r="G34" s="18">
        <v>601.6</v>
      </c>
      <c r="H34" s="18">
        <v>2.3199999999999998</v>
      </c>
    </row>
    <row r="35" spans="2:8">
      <c r="B35" s="16" t="s">
        <v>2318</v>
      </c>
      <c r="C35" s="164" t="s">
        <v>129</v>
      </c>
      <c r="D35" s="16" t="s">
        <v>267</v>
      </c>
      <c r="E35" s="16" t="s">
        <v>379</v>
      </c>
      <c r="F35" s="18">
        <v>100000</v>
      </c>
      <c r="G35" s="18">
        <v>582.15</v>
      </c>
      <c r="H35" s="18">
        <v>2.2400000000000002</v>
      </c>
    </row>
    <row r="36" spans="2:8">
      <c r="B36" s="16" t="s">
        <v>2430</v>
      </c>
      <c r="C36" s="164" t="s">
        <v>129</v>
      </c>
      <c r="D36" s="16" t="s">
        <v>240</v>
      </c>
      <c r="E36" s="16" t="s">
        <v>380</v>
      </c>
      <c r="F36" s="18">
        <v>30000</v>
      </c>
      <c r="G36" s="18">
        <v>578.88</v>
      </c>
      <c r="H36" s="18">
        <v>2.23</v>
      </c>
    </row>
    <row r="37" spans="2:8">
      <c r="B37" s="16" t="s">
        <v>2431</v>
      </c>
      <c r="C37" s="164" t="s">
        <v>129</v>
      </c>
      <c r="D37" s="16" t="s">
        <v>149</v>
      </c>
      <c r="E37" s="16" t="s">
        <v>381</v>
      </c>
      <c r="F37" s="18">
        <v>60270</v>
      </c>
      <c r="G37" s="18">
        <v>571.03</v>
      </c>
      <c r="H37" s="18">
        <v>2.2000000000000002</v>
      </c>
    </row>
    <row r="38" spans="2:8">
      <c r="B38" s="16" t="s">
        <v>2115</v>
      </c>
      <c r="C38" s="164" t="s">
        <v>129</v>
      </c>
      <c r="D38" s="16" t="s">
        <v>178</v>
      </c>
      <c r="E38" s="16" t="s">
        <v>179</v>
      </c>
      <c r="F38" s="18">
        <v>28000</v>
      </c>
      <c r="G38" s="18">
        <v>554.13</v>
      </c>
      <c r="H38" s="18">
        <v>2.13</v>
      </c>
    </row>
    <row r="39" spans="2:8">
      <c r="B39" s="16" t="s">
        <v>2050</v>
      </c>
      <c r="C39" s="164" t="s">
        <v>129</v>
      </c>
      <c r="D39" s="16" t="s">
        <v>382</v>
      </c>
      <c r="E39" s="16" t="s">
        <v>383</v>
      </c>
      <c r="F39" s="18">
        <v>200000</v>
      </c>
      <c r="G39" s="18">
        <v>540.5</v>
      </c>
      <c r="H39" s="18">
        <v>2.08</v>
      </c>
    </row>
    <row r="40" spans="2:8">
      <c r="B40" s="16" t="s">
        <v>1041</v>
      </c>
      <c r="C40" s="164" t="s">
        <v>129</v>
      </c>
      <c r="D40" s="16" t="s">
        <v>248</v>
      </c>
      <c r="E40" s="16" t="s">
        <v>313</v>
      </c>
      <c r="F40" s="18">
        <v>125000</v>
      </c>
      <c r="G40" s="18">
        <v>523.88</v>
      </c>
      <c r="H40" s="18">
        <v>2.02</v>
      </c>
    </row>
    <row r="41" spans="2:8">
      <c r="B41" s="16" t="s">
        <v>2093</v>
      </c>
      <c r="C41" s="164" t="s">
        <v>129</v>
      </c>
      <c r="D41" s="16" t="s">
        <v>132</v>
      </c>
      <c r="E41" s="16" t="s">
        <v>384</v>
      </c>
      <c r="F41" s="18">
        <v>150000</v>
      </c>
      <c r="G41" s="18">
        <v>492.98</v>
      </c>
      <c r="H41" s="18">
        <v>1.9</v>
      </c>
    </row>
    <row r="42" spans="2:8">
      <c r="B42" s="16" t="s">
        <v>2083</v>
      </c>
      <c r="C42" s="164" t="s">
        <v>129</v>
      </c>
      <c r="D42" s="16" t="s">
        <v>267</v>
      </c>
      <c r="E42" s="16" t="s">
        <v>287</v>
      </c>
      <c r="F42" s="18">
        <v>213333</v>
      </c>
      <c r="G42" s="18">
        <v>489.81</v>
      </c>
      <c r="H42" s="18">
        <v>1.89</v>
      </c>
    </row>
    <row r="43" spans="2:8">
      <c r="B43" s="16" t="s">
        <v>2360</v>
      </c>
      <c r="C43" s="164" t="s">
        <v>129</v>
      </c>
      <c r="D43" s="16" t="s">
        <v>173</v>
      </c>
      <c r="E43" s="16" t="s">
        <v>385</v>
      </c>
      <c r="F43" s="18">
        <v>60000</v>
      </c>
      <c r="G43" s="18">
        <v>454.2</v>
      </c>
      <c r="H43" s="18">
        <v>1.75</v>
      </c>
    </row>
    <row r="44" spans="2:8">
      <c r="B44" s="16" t="s">
        <v>2432</v>
      </c>
      <c r="C44" s="164" t="s">
        <v>129</v>
      </c>
      <c r="D44" s="16" t="s">
        <v>178</v>
      </c>
      <c r="E44" s="16" t="s">
        <v>386</v>
      </c>
      <c r="F44" s="18">
        <v>100000</v>
      </c>
      <c r="G44" s="18">
        <v>413.15</v>
      </c>
      <c r="H44" s="18">
        <v>1.59</v>
      </c>
    </row>
    <row r="45" spans="2:8">
      <c r="B45" s="16" t="s">
        <v>2433</v>
      </c>
      <c r="C45" s="164" t="s">
        <v>129</v>
      </c>
      <c r="D45" s="16" t="s">
        <v>248</v>
      </c>
      <c r="E45" s="16" t="s">
        <v>387</v>
      </c>
      <c r="F45" s="18">
        <v>80000</v>
      </c>
      <c r="G45" s="18">
        <v>377.4</v>
      </c>
      <c r="H45" s="18">
        <v>1.45</v>
      </c>
    </row>
    <row r="46" spans="2:8">
      <c r="B46" s="16" t="s">
        <v>1042</v>
      </c>
      <c r="C46" s="164" t="s">
        <v>129</v>
      </c>
      <c r="D46" s="16" t="s">
        <v>173</v>
      </c>
      <c r="E46" s="16" t="s">
        <v>175</v>
      </c>
      <c r="F46" s="18">
        <v>15500</v>
      </c>
      <c r="G46" s="18">
        <v>356.45</v>
      </c>
      <c r="H46" s="18">
        <v>1.37</v>
      </c>
    </row>
    <row r="47" spans="2:8">
      <c r="B47" s="16" t="s">
        <v>2434</v>
      </c>
      <c r="C47" s="164" t="s">
        <v>129</v>
      </c>
      <c r="D47" s="16" t="s">
        <v>173</v>
      </c>
      <c r="E47" s="16" t="s">
        <v>388</v>
      </c>
      <c r="F47" s="18">
        <v>35000</v>
      </c>
      <c r="G47" s="18">
        <v>339.97</v>
      </c>
      <c r="H47" s="18">
        <v>1.31</v>
      </c>
    </row>
    <row r="48" spans="2:8">
      <c r="B48" s="16" t="s">
        <v>2435</v>
      </c>
      <c r="C48" s="164" t="s">
        <v>129</v>
      </c>
      <c r="D48" s="16" t="s">
        <v>240</v>
      </c>
      <c r="E48" s="16" t="s">
        <v>389</v>
      </c>
      <c r="F48" s="18">
        <v>63472</v>
      </c>
      <c r="G48" s="18">
        <v>330.78</v>
      </c>
      <c r="H48" s="18">
        <v>1.27</v>
      </c>
    </row>
    <row r="49" spans="2:8">
      <c r="B49" s="16" t="s">
        <v>2436</v>
      </c>
      <c r="C49" s="164" t="s">
        <v>129</v>
      </c>
      <c r="D49" s="16" t="s">
        <v>171</v>
      </c>
      <c r="E49" s="16" t="s">
        <v>390</v>
      </c>
      <c r="F49" s="18">
        <v>72000</v>
      </c>
      <c r="G49" s="18">
        <v>328.32</v>
      </c>
      <c r="H49" s="18">
        <v>1.26</v>
      </c>
    </row>
    <row r="50" spans="2:8">
      <c r="B50" s="17" t="s">
        <v>207</v>
      </c>
      <c r="C50" s="234"/>
      <c r="D50" s="17"/>
      <c r="E50" s="17"/>
      <c r="F50" s="162"/>
      <c r="G50" s="162">
        <f>SUM(G13:G49)</f>
        <v>25396.080000000005</v>
      </c>
      <c r="H50" s="162">
        <f>SUM(H13:H49)</f>
        <v>97.750000000000014</v>
      </c>
    </row>
    <row r="51" spans="2:8">
      <c r="B51" s="17" t="s">
        <v>208</v>
      </c>
      <c r="C51" s="234"/>
      <c r="D51" s="17"/>
      <c r="E51" s="17"/>
      <c r="F51" s="162"/>
      <c r="G51" s="162">
        <v>663.55</v>
      </c>
      <c r="H51" s="162">
        <v>2.5499999999999998</v>
      </c>
    </row>
    <row r="52" spans="2:8">
      <c r="B52" s="17" t="s">
        <v>112</v>
      </c>
      <c r="C52" s="234"/>
      <c r="D52" s="17"/>
      <c r="E52" s="17"/>
      <c r="F52" s="162"/>
      <c r="G52" s="162">
        <v>26059.63</v>
      </c>
      <c r="H52" s="162">
        <v>100.3</v>
      </c>
    </row>
    <row r="53" spans="2:8">
      <c r="B53" s="17" t="s">
        <v>209</v>
      </c>
      <c r="C53" s="234"/>
      <c r="D53" s="17"/>
      <c r="E53" s="17"/>
      <c r="F53" s="162"/>
      <c r="G53" s="162">
        <v>-78.236559300000181</v>
      </c>
      <c r="H53" s="162">
        <v>-0.29999999999999716</v>
      </c>
    </row>
    <row r="54" spans="2:8">
      <c r="B54" s="17" t="s">
        <v>114</v>
      </c>
      <c r="C54" s="234"/>
      <c r="D54" s="17"/>
      <c r="E54" s="17"/>
      <c r="F54" s="162"/>
      <c r="G54" s="162">
        <v>25981.393440700002</v>
      </c>
      <c r="H54" s="162">
        <v>100</v>
      </c>
    </row>
    <row r="55" spans="2:8">
      <c r="B55" s="16" t="s">
        <v>115</v>
      </c>
    </row>
    <row r="56" spans="2:8">
      <c r="B56" s="16" t="s">
        <v>116</v>
      </c>
    </row>
    <row r="57" spans="2:8">
      <c r="B57" s="16" t="s">
        <v>117</v>
      </c>
      <c r="C57" s="235">
        <v>44804</v>
      </c>
    </row>
    <row r="58" spans="2:8" ht="25.5">
      <c r="B58" s="236" t="s">
        <v>118</v>
      </c>
      <c r="C58" s="168" t="s">
        <v>119</v>
      </c>
    </row>
    <row r="59" spans="2:8">
      <c r="B59" s="17"/>
    </row>
    <row r="60" spans="2:8">
      <c r="B60" s="17" t="s">
        <v>120</v>
      </c>
    </row>
    <row r="61" spans="2:8">
      <c r="B61" s="17" t="s">
        <v>210</v>
      </c>
    </row>
    <row r="62" spans="2:8">
      <c r="B62" s="17" t="s">
        <v>121</v>
      </c>
    </row>
    <row r="63" spans="2:8">
      <c r="B63" s="17" t="s">
        <v>391</v>
      </c>
      <c r="C63" s="234"/>
    </row>
    <row r="64" spans="2:8">
      <c r="B64" s="17" t="s">
        <v>392</v>
      </c>
      <c r="C64" s="234"/>
    </row>
    <row r="65" spans="2:3">
      <c r="B65" s="17" t="s">
        <v>393</v>
      </c>
      <c r="C65" s="234"/>
    </row>
    <row r="66" spans="2:3">
      <c r="B66" s="17" t="s">
        <v>394</v>
      </c>
      <c r="C66" s="234"/>
    </row>
    <row r="67" spans="2:3">
      <c r="B67" s="17" t="s">
        <v>395</v>
      </c>
      <c r="C67" s="234"/>
    </row>
    <row r="68" spans="2:3">
      <c r="B68" s="17" t="s">
        <v>396</v>
      </c>
      <c r="C68" s="234"/>
    </row>
    <row r="69" spans="2:3">
      <c r="B69" s="17" t="s">
        <v>397</v>
      </c>
      <c r="C69" s="234"/>
    </row>
    <row r="70" spans="2:3">
      <c r="B70" s="17" t="s">
        <v>398</v>
      </c>
      <c r="C70" s="234"/>
    </row>
    <row r="71" spans="2:3">
      <c r="B71" s="284" t="s">
        <v>2935</v>
      </c>
      <c r="C71" s="234"/>
    </row>
    <row r="72" spans="2:3">
      <c r="B72" s="284" t="s">
        <v>122</v>
      </c>
    </row>
    <row r="73" spans="2:3">
      <c r="B73" s="284" t="s">
        <v>123</v>
      </c>
    </row>
  </sheetData>
  <mergeCells count="3">
    <mergeCell ref="B1:E1"/>
    <mergeCell ref="C3:C7"/>
    <mergeCell ref="D3:D7"/>
  </mergeCells>
  <hyperlinks>
    <hyperlink ref="A1" location="Index!A1" display="Index" xr:uid="{619F493A-6BAE-4B27-8801-9CD26683DB16}"/>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63B6-6398-456D-BBFD-33DF379FEA98}">
  <dimension ref="A1:I89"/>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26.710937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26.710937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26.710937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26.710937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26.710937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26.710937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26.710937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26.710937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26.710937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26.710937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26.710937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26.710937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26.710937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26.710937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26.710937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26.710937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26.710937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26.710937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26.710937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26.710937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26.710937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26.710937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26.710937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26.710937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26.710937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26.710937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26.710937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26.710937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26.710937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26.710937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26.710937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26.710937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26.710937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26.710937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26.710937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26.710937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26.710937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26.710937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26.710937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26.710937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26.710937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26.710937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26.710937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26.710937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26.710937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26.710937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26.710937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26.710937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26.710937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26.710937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26.710937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26.710937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26.710937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26.710937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26.710937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26.710937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26.710937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26.710937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26.710937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26.710937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26.710937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26.710937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26.710937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65</v>
      </c>
      <c r="C1" s="396"/>
      <c r="D1" s="396"/>
      <c r="E1" s="396"/>
      <c r="F1" s="4"/>
      <c r="G1" s="4"/>
      <c r="H1" s="4"/>
    </row>
    <row r="2" spans="1:9" s="1" customFormat="1" ht="13.5" thickBot="1">
      <c r="C2" s="5"/>
      <c r="F2" s="4"/>
      <c r="G2" s="4"/>
      <c r="H2" s="4"/>
    </row>
    <row r="3" spans="1:9" s="13" customFormat="1" ht="15">
      <c r="B3" s="25" t="s">
        <v>3089</v>
      </c>
      <c r="C3" s="397"/>
      <c r="D3" s="400"/>
      <c r="F3" s="14"/>
      <c r="G3" s="14"/>
      <c r="H3" s="14"/>
    </row>
    <row r="4" spans="1:9" s="13" customFormat="1" ht="15">
      <c r="B4" s="26" t="s">
        <v>3090</v>
      </c>
      <c r="C4" s="398"/>
      <c r="D4" s="401"/>
      <c r="F4" s="14"/>
      <c r="G4" s="14"/>
      <c r="H4" s="14"/>
    </row>
    <row r="5" spans="1:9" s="13" customFormat="1" ht="15">
      <c r="B5" s="26" t="s">
        <v>1003</v>
      </c>
      <c r="C5" s="398"/>
      <c r="D5" s="401"/>
      <c r="F5" s="14"/>
      <c r="G5" s="14"/>
      <c r="H5" s="14"/>
    </row>
    <row r="6" spans="1:9" s="13" customFormat="1" ht="15">
      <c r="B6" s="77" t="s">
        <v>3044</v>
      </c>
      <c r="C6" s="398"/>
      <c r="D6" s="401"/>
      <c r="F6" s="14"/>
      <c r="G6" s="14"/>
      <c r="H6" s="14"/>
    </row>
    <row r="7" spans="1:9" s="13" customFormat="1" ht="30.75" thickBot="1">
      <c r="B7" s="27" t="s">
        <v>3091</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2283</v>
      </c>
      <c r="C16" s="164" t="s">
        <v>129</v>
      </c>
      <c r="D16" s="16" t="s">
        <v>155</v>
      </c>
      <c r="E16" s="16" t="s">
        <v>156</v>
      </c>
      <c r="F16" s="18">
        <v>387500</v>
      </c>
      <c r="G16" s="18">
        <v>7449.69</v>
      </c>
      <c r="H16" s="18">
        <v>7.88</v>
      </c>
    </row>
    <row r="17" spans="2:8">
      <c r="B17" s="16" t="s">
        <v>2398</v>
      </c>
      <c r="C17" s="164" t="s">
        <v>129</v>
      </c>
      <c r="D17" s="16" t="s">
        <v>149</v>
      </c>
      <c r="E17" s="16" t="s">
        <v>150</v>
      </c>
      <c r="F17" s="18">
        <v>176700</v>
      </c>
      <c r="G17" s="18">
        <v>3887.58</v>
      </c>
      <c r="H17" s="18">
        <v>4.1100000000000003</v>
      </c>
    </row>
    <row r="18" spans="2:8">
      <c r="B18" s="16" t="s">
        <v>2087</v>
      </c>
      <c r="C18" s="164" t="s">
        <v>129</v>
      </c>
      <c r="D18" s="16" t="s">
        <v>153</v>
      </c>
      <c r="E18" s="16" t="s">
        <v>558</v>
      </c>
      <c r="F18" s="18">
        <v>123000</v>
      </c>
      <c r="G18" s="18">
        <v>3546.83</v>
      </c>
      <c r="H18" s="18">
        <v>3.75</v>
      </c>
    </row>
    <row r="19" spans="2:8">
      <c r="B19" s="16" t="s">
        <v>2043</v>
      </c>
      <c r="C19" s="164" t="s">
        <v>129</v>
      </c>
      <c r="D19" s="16" t="s">
        <v>267</v>
      </c>
      <c r="E19" s="16" t="s">
        <v>288</v>
      </c>
      <c r="F19" s="18">
        <v>2095000</v>
      </c>
      <c r="G19" s="18">
        <v>3435.8</v>
      </c>
      <c r="H19" s="18">
        <v>3.63</v>
      </c>
    </row>
    <row r="20" spans="2:8">
      <c r="B20" s="16" t="s">
        <v>2297</v>
      </c>
      <c r="C20" s="164" t="s">
        <v>129</v>
      </c>
      <c r="D20" s="16" t="s">
        <v>155</v>
      </c>
      <c r="E20" s="16" t="s">
        <v>535</v>
      </c>
      <c r="F20" s="18">
        <v>1293700</v>
      </c>
      <c r="G20" s="18">
        <v>3373.97</v>
      </c>
      <c r="H20" s="18">
        <v>3.57</v>
      </c>
    </row>
    <row r="21" spans="2:8">
      <c r="B21" s="16" t="s">
        <v>2083</v>
      </c>
      <c r="C21" s="164" t="s">
        <v>129</v>
      </c>
      <c r="D21" s="16" t="s">
        <v>267</v>
      </c>
      <c r="E21" s="16" t="s">
        <v>287</v>
      </c>
      <c r="F21" s="18">
        <v>1400000</v>
      </c>
      <c r="G21" s="18">
        <v>3214.4</v>
      </c>
      <c r="H21" s="18">
        <v>3.4</v>
      </c>
    </row>
    <row r="22" spans="2:8">
      <c r="B22" s="16" t="s">
        <v>2361</v>
      </c>
      <c r="C22" s="164" t="s">
        <v>129</v>
      </c>
      <c r="D22" s="16" t="s">
        <v>149</v>
      </c>
      <c r="E22" s="16" t="s">
        <v>539</v>
      </c>
      <c r="F22" s="18">
        <v>153000</v>
      </c>
      <c r="G22" s="18">
        <v>3201.37</v>
      </c>
      <c r="H22" s="18">
        <v>3.39</v>
      </c>
    </row>
    <row r="23" spans="2:8">
      <c r="B23" s="16" t="s">
        <v>2097</v>
      </c>
      <c r="C23" s="164" t="s">
        <v>129</v>
      </c>
      <c r="D23" s="16" t="s">
        <v>485</v>
      </c>
      <c r="E23" s="16" t="s">
        <v>486</v>
      </c>
      <c r="F23" s="18">
        <v>790000</v>
      </c>
      <c r="G23" s="18">
        <v>3081</v>
      </c>
      <c r="H23" s="18">
        <v>3.26</v>
      </c>
    </row>
    <row r="24" spans="2:8">
      <c r="B24" s="16" t="s">
        <v>2290</v>
      </c>
      <c r="C24" s="164" t="s">
        <v>129</v>
      </c>
      <c r="D24" s="16" t="s">
        <v>153</v>
      </c>
      <c r="E24" s="16" t="s">
        <v>491</v>
      </c>
      <c r="F24" s="18">
        <v>93500</v>
      </c>
      <c r="G24" s="18">
        <v>3050.67</v>
      </c>
      <c r="H24" s="18">
        <v>3.23</v>
      </c>
    </row>
    <row r="25" spans="2:8">
      <c r="B25" s="16" t="s">
        <v>2437</v>
      </c>
      <c r="C25" s="164" t="s">
        <v>129</v>
      </c>
      <c r="D25" s="16" t="s">
        <v>146</v>
      </c>
      <c r="E25" s="16" t="s">
        <v>586</v>
      </c>
      <c r="F25" s="18">
        <v>100000</v>
      </c>
      <c r="G25" s="18">
        <v>3040.55</v>
      </c>
      <c r="H25" s="18">
        <v>3.22</v>
      </c>
    </row>
    <row r="26" spans="2:8">
      <c r="B26" s="16" t="s">
        <v>2438</v>
      </c>
      <c r="C26" s="164" t="s">
        <v>129</v>
      </c>
      <c r="D26" s="16" t="s">
        <v>149</v>
      </c>
      <c r="E26" s="16" t="s">
        <v>587</v>
      </c>
      <c r="F26" s="18">
        <v>95323</v>
      </c>
      <c r="G26" s="18">
        <v>2875.13</v>
      </c>
      <c r="H26" s="18">
        <v>3.04</v>
      </c>
    </row>
    <row r="27" spans="2:8">
      <c r="B27" s="16" t="s">
        <v>1042</v>
      </c>
      <c r="C27" s="164" t="s">
        <v>129</v>
      </c>
      <c r="D27" s="16" t="s">
        <v>173</v>
      </c>
      <c r="E27" s="16" t="s">
        <v>175</v>
      </c>
      <c r="F27" s="18">
        <v>125000</v>
      </c>
      <c r="G27" s="18">
        <v>2874.63</v>
      </c>
      <c r="H27" s="18">
        <v>3.04</v>
      </c>
    </row>
    <row r="28" spans="2:8">
      <c r="B28" s="16" t="s">
        <v>2059</v>
      </c>
      <c r="C28" s="164" t="s">
        <v>129</v>
      </c>
      <c r="D28" s="16" t="s">
        <v>149</v>
      </c>
      <c r="E28" s="16" t="s">
        <v>490</v>
      </c>
      <c r="F28" s="18">
        <v>232000</v>
      </c>
      <c r="G28" s="18">
        <v>2766.83</v>
      </c>
      <c r="H28" s="18">
        <v>2.93</v>
      </c>
    </row>
    <row r="29" spans="2:8">
      <c r="B29" s="16" t="s">
        <v>2323</v>
      </c>
      <c r="C29" s="164" t="s">
        <v>129</v>
      </c>
      <c r="D29" s="16" t="s">
        <v>153</v>
      </c>
      <c r="E29" s="16" t="s">
        <v>154</v>
      </c>
      <c r="F29" s="18">
        <v>114300</v>
      </c>
      <c r="G29" s="18">
        <v>2761.89</v>
      </c>
      <c r="H29" s="18">
        <v>2.92</v>
      </c>
    </row>
    <row r="30" spans="2:8">
      <c r="B30" s="16" t="s">
        <v>2130</v>
      </c>
      <c r="C30" s="164" t="s">
        <v>129</v>
      </c>
      <c r="D30" s="16" t="s">
        <v>173</v>
      </c>
      <c r="E30" s="16" t="s">
        <v>364</v>
      </c>
      <c r="F30" s="18">
        <v>157000</v>
      </c>
      <c r="G30" s="18">
        <v>2635.48</v>
      </c>
      <c r="H30" s="18">
        <v>2.79</v>
      </c>
    </row>
    <row r="31" spans="2:8">
      <c r="B31" s="16" t="s">
        <v>2350</v>
      </c>
      <c r="C31" s="164" t="s">
        <v>129</v>
      </c>
      <c r="D31" s="16" t="s">
        <v>149</v>
      </c>
      <c r="E31" s="16" t="s">
        <v>532</v>
      </c>
      <c r="F31" s="18">
        <v>88400</v>
      </c>
      <c r="G31" s="18">
        <v>2305.0700000000002</v>
      </c>
      <c r="H31" s="18">
        <v>2.44</v>
      </c>
    </row>
    <row r="32" spans="2:8">
      <c r="B32" s="16" t="s">
        <v>2343</v>
      </c>
      <c r="C32" s="164" t="s">
        <v>129</v>
      </c>
      <c r="D32" s="16" t="s">
        <v>205</v>
      </c>
      <c r="E32" s="16" t="s">
        <v>434</v>
      </c>
      <c r="F32" s="18">
        <v>5310</v>
      </c>
      <c r="G32" s="18">
        <v>2293.9299999999998</v>
      </c>
      <c r="H32" s="18">
        <v>2.4300000000000002</v>
      </c>
    </row>
    <row r="33" spans="2:8">
      <c r="B33" s="16" t="s">
        <v>2373</v>
      </c>
      <c r="C33" s="164" t="s">
        <v>129</v>
      </c>
      <c r="D33" s="16" t="s">
        <v>149</v>
      </c>
      <c r="E33" s="16" t="s">
        <v>232</v>
      </c>
      <c r="F33" s="18">
        <v>112000</v>
      </c>
      <c r="G33" s="18">
        <v>2143.06</v>
      </c>
      <c r="H33" s="18">
        <v>2.27</v>
      </c>
    </row>
    <row r="34" spans="2:8">
      <c r="B34" s="16" t="s">
        <v>2318</v>
      </c>
      <c r="C34" s="164" t="s">
        <v>129</v>
      </c>
      <c r="D34" s="16" t="s">
        <v>267</v>
      </c>
      <c r="E34" s="16" t="s">
        <v>379</v>
      </c>
      <c r="F34" s="18">
        <v>365000</v>
      </c>
      <c r="G34" s="18">
        <v>2124.85</v>
      </c>
      <c r="H34" s="18">
        <v>2.25</v>
      </c>
    </row>
    <row r="35" spans="2:8">
      <c r="B35" s="16" t="s">
        <v>2039</v>
      </c>
      <c r="C35" s="164" t="s">
        <v>129</v>
      </c>
      <c r="D35" s="16" t="s">
        <v>194</v>
      </c>
      <c r="E35" s="16" t="s">
        <v>464</v>
      </c>
      <c r="F35" s="18">
        <v>252000</v>
      </c>
      <c r="G35" s="18">
        <v>2122.2199999999998</v>
      </c>
      <c r="H35" s="18">
        <v>2.25</v>
      </c>
    </row>
    <row r="36" spans="2:8">
      <c r="B36" s="16" t="s">
        <v>2102</v>
      </c>
      <c r="C36" s="164" t="s">
        <v>129</v>
      </c>
      <c r="D36" s="16" t="s">
        <v>173</v>
      </c>
      <c r="E36" s="16" t="s">
        <v>174</v>
      </c>
      <c r="F36" s="18">
        <v>31300</v>
      </c>
      <c r="G36" s="18">
        <v>2090.17</v>
      </c>
      <c r="H36" s="18">
        <v>2.21</v>
      </c>
    </row>
    <row r="37" spans="2:8">
      <c r="B37" s="16" t="s">
        <v>1028</v>
      </c>
      <c r="C37" s="164" t="s">
        <v>129</v>
      </c>
      <c r="D37" s="16" t="s">
        <v>198</v>
      </c>
      <c r="E37" s="16" t="s">
        <v>199</v>
      </c>
      <c r="F37" s="18">
        <v>8170</v>
      </c>
      <c r="G37" s="18">
        <v>1904.78</v>
      </c>
      <c r="H37" s="18">
        <v>2.02</v>
      </c>
    </row>
    <row r="38" spans="2:8">
      <c r="B38" s="16" t="s">
        <v>1009</v>
      </c>
      <c r="C38" s="164" t="s">
        <v>129</v>
      </c>
      <c r="D38" s="16" t="s">
        <v>132</v>
      </c>
      <c r="E38" s="16" t="s">
        <v>133</v>
      </c>
      <c r="F38" s="18">
        <v>72000</v>
      </c>
      <c r="G38" s="18">
        <v>1899.32</v>
      </c>
      <c r="H38" s="18">
        <v>2.0099999999999998</v>
      </c>
    </row>
    <row r="39" spans="2:8">
      <c r="B39" s="16" t="s">
        <v>2040</v>
      </c>
      <c r="C39" s="164" t="s">
        <v>129</v>
      </c>
      <c r="D39" s="16" t="s">
        <v>267</v>
      </c>
      <c r="E39" s="16" t="s">
        <v>372</v>
      </c>
      <c r="F39" s="18">
        <v>800000</v>
      </c>
      <c r="G39" s="18">
        <v>1895.6</v>
      </c>
      <c r="H39" s="18">
        <v>2.0099999999999998</v>
      </c>
    </row>
    <row r="40" spans="2:8">
      <c r="B40" s="16" t="s">
        <v>2439</v>
      </c>
      <c r="C40" s="164" t="s">
        <v>129</v>
      </c>
      <c r="D40" s="16" t="s">
        <v>158</v>
      </c>
      <c r="E40" s="16" t="s">
        <v>159</v>
      </c>
      <c r="F40" s="18">
        <v>215000</v>
      </c>
      <c r="G40" s="18">
        <v>1855.34</v>
      </c>
      <c r="H40" s="18">
        <v>1.96</v>
      </c>
    </row>
    <row r="41" spans="2:8">
      <c r="B41" s="16" t="s">
        <v>2355</v>
      </c>
      <c r="C41" s="164" t="s">
        <v>129</v>
      </c>
      <c r="D41" s="16" t="s">
        <v>485</v>
      </c>
      <c r="E41" s="16" t="s">
        <v>527</v>
      </c>
      <c r="F41" s="18">
        <v>126000</v>
      </c>
      <c r="G41" s="18">
        <v>1772.19</v>
      </c>
      <c r="H41" s="18">
        <v>1.87</v>
      </c>
    </row>
    <row r="42" spans="2:8">
      <c r="B42" s="16" t="s">
        <v>2363</v>
      </c>
      <c r="C42" s="164" t="s">
        <v>129</v>
      </c>
      <c r="D42" s="16" t="s">
        <v>285</v>
      </c>
      <c r="E42" s="16" t="s">
        <v>368</v>
      </c>
      <c r="F42" s="18">
        <v>355000</v>
      </c>
      <c r="G42" s="18">
        <v>1538.39</v>
      </c>
      <c r="H42" s="18">
        <v>1.63</v>
      </c>
    </row>
    <row r="43" spans="2:8">
      <c r="B43" s="16" t="s">
        <v>1032</v>
      </c>
      <c r="C43" s="164" t="s">
        <v>129</v>
      </c>
      <c r="D43" s="16" t="s">
        <v>141</v>
      </c>
      <c r="E43" s="16" t="s">
        <v>305</v>
      </c>
      <c r="F43" s="18">
        <v>126603</v>
      </c>
      <c r="G43" s="18">
        <v>1474.86</v>
      </c>
      <c r="H43" s="18">
        <v>1.56</v>
      </c>
    </row>
    <row r="44" spans="2:8">
      <c r="B44" s="16" t="s">
        <v>2336</v>
      </c>
      <c r="C44" s="164" t="s">
        <v>129</v>
      </c>
      <c r="D44" s="16" t="s">
        <v>194</v>
      </c>
      <c r="E44" s="16" t="s">
        <v>195</v>
      </c>
      <c r="F44" s="18">
        <v>1532000</v>
      </c>
      <c r="G44" s="18">
        <v>1332.84</v>
      </c>
      <c r="H44" s="18">
        <v>1.41</v>
      </c>
    </row>
    <row r="45" spans="2:8">
      <c r="B45" s="16" t="s">
        <v>2288</v>
      </c>
      <c r="C45" s="164" t="s">
        <v>129</v>
      </c>
      <c r="D45" s="16" t="s">
        <v>153</v>
      </c>
      <c r="E45" s="16" t="s">
        <v>494</v>
      </c>
      <c r="F45" s="18">
        <v>300000</v>
      </c>
      <c r="G45" s="18">
        <v>1220.25</v>
      </c>
      <c r="H45" s="18">
        <v>1.29</v>
      </c>
    </row>
    <row r="46" spans="2:8">
      <c r="B46" s="16" t="s">
        <v>466</v>
      </c>
      <c r="C46" s="164" t="s">
        <v>129</v>
      </c>
      <c r="D46" s="16" t="s">
        <v>467</v>
      </c>
      <c r="E46" s="16" t="s">
        <v>468</v>
      </c>
      <c r="F46" s="18">
        <v>880000</v>
      </c>
      <c r="G46" s="18">
        <v>1219.68</v>
      </c>
      <c r="H46" s="18">
        <v>1.29</v>
      </c>
    </row>
    <row r="47" spans="2:8">
      <c r="B47" s="16" t="s">
        <v>1022</v>
      </c>
      <c r="C47" s="164" t="s">
        <v>129</v>
      </c>
      <c r="D47" s="16" t="s">
        <v>173</v>
      </c>
      <c r="E47" s="16" t="s">
        <v>301</v>
      </c>
      <c r="F47" s="18">
        <v>275000</v>
      </c>
      <c r="G47" s="18">
        <v>1130.94</v>
      </c>
      <c r="H47" s="18">
        <v>1.2</v>
      </c>
    </row>
    <row r="48" spans="2:8">
      <c r="B48" s="16" t="s">
        <v>182</v>
      </c>
      <c r="C48" s="164" t="s">
        <v>129</v>
      </c>
      <c r="D48" s="16" t="s">
        <v>183</v>
      </c>
      <c r="E48" s="16" t="s">
        <v>184</v>
      </c>
      <c r="F48" s="18">
        <v>102970</v>
      </c>
      <c r="G48" s="18">
        <v>1098.9000000000001</v>
      </c>
      <c r="H48" s="18">
        <v>1.1599999999999999</v>
      </c>
    </row>
    <row r="49" spans="2:8">
      <c r="B49" s="16" t="s">
        <v>2433</v>
      </c>
      <c r="C49" s="164" t="s">
        <v>129</v>
      </c>
      <c r="D49" s="16" t="s">
        <v>248</v>
      </c>
      <c r="E49" s="16" t="s">
        <v>387</v>
      </c>
      <c r="F49" s="18">
        <v>230000</v>
      </c>
      <c r="G49" s="18">
        <v>1085.03</v>
      </c>
      <c r="H49" s="18">
        <v>1.1499999999999999</v>
      </c>
    </row>
    <row r="50" spans="2:8">
      <c r="B50" s="16" t="s">
        <v>2056</v>
      </c>
      <c r="C50" s="164" t="s">
        <v>129</v>
      </c>
      <c r="D50" s="16" t="s">
        <v>485</v>
      </c>
      <c r="E50" s="16" t="s">
        <v>588</v>
      </c>
      <c r="F50" s="18">
        <v>77000</v>
      </c>
      <c r="G50" s="18">
        <v>1083.93</v>
      </c>
      <c r="H50" s="18">
        <v>1.1499999999999999</v>
      </c>
    </row>
    <row r="51" spans="2:8">
      <c r="B51" s="16" t="s">
        <v>2440</v>
      </c>
      <c r="C51" s="164" t="s">
        <v>129</v>
      </c>
      <c r="D51" s="16" t="s">
        <v>149</v>
      </c>
      <c r="E51" s="16" t="s">
        <v>589</v>
      </c>
      <c r="F51" s="18">
        <v>53000</v>
      </c>
      <c r="G51" s="18">
        <v>1049.21</v>
      </c>
      <c r="H51" s="18">
        <v>1.1100000000000001</v>
      </c>
    </row>
    <row r="52" spans="2:8">
      <c r="B52" s="16" t="s">
        <v>2292</v>
      </c>
      <c r="C52" s="164" t="s">
        <v>129</v>
      </c>
      <c r="D52" s="16" t="s">
        <v>178</v>
      </c>
      <c r="E52" s="16" t="s">
        <v>197</v>
      </c>
      <c r="F52" s="18">
        <v>30090</v>
      </c>
      <c r="G52" s="18">
        <v>1031.82</v>
      </c>
      <c r="H52" s="18">
        <v>1.0900000000000001</v>
      </c>
    </row>
    <row r="53" spans="2:8">
      <c r="B53" s="16" t="s">
        <v>2379</v>
      </c>
      <c r="C53" s="164" t="s">
        <v>129</v>
      </c>
      <c r="D53" s="16" t="s">
        <v>216</v>
      </c>
      <c r="E53" s="16" t="s">
        <v>242</v>
      </c>
      <c r="F53" s="18">
        <v>132800</v>
      </c>
      <c r="G53" s="18">
        <v>952.11</v>
      </c>
      <c r="H53" s="18">
        <v>1.01</v>
      </c>
    </row>
    <row r="54" spans="2:8">
      <c r="B54" s="16" t="s">
        <v>2441</v>
      </c>
      <c r="C54" s="164" t="s">
        <v>129</v>
      </c>
      <c r="D54" s="16" t="s">
        <v>155</v>
      </c>
      <c r="E54" s="16" t="s">
        <v>590</v>
      </c>
      <c r="F54" s="18">
        <v>305000</v>
      </c>
      <c r="G54" s="18">
        <v>868.64</v>
      </c>
      <c r="H54" s="18">
        <v>0.92</v>
      </c>
    </row>
    <row r="55" spans="2:8">
      <c r="B55" s="16" t="s">
        <v>2442</v>
      </c>
      <c r="C55" s="164" t="s">
        <v>129</v>
      </c>
      <c r="D55" s="16" t="s">
        <v>153</v>
      </c>
      <c r="E55" s="16" t="s">
        <v>591</v>
      </c>
      <c r="F55" s="18">
        <v>27000</v>
      </c>
      <c r="G55" s="18">
        <v>749.84</v>
      </c>
      <c r="H55" s="18">
        <v>0.79</v>
      </c>
    </row>
    <row r="56" spans="2:8">
      <c r="B56" s="16" t="s">
        <v>204</v>
      </c>
      <c r="C56" s="164" t="s">
        <v>129</v>
      </c>
      <c r="D56" s="16" t="s">
        <v>205</v>
      </c>
      <c r="E56" s="16" t="s">
        <v>206</v>
      </c>
      <c r="F56" s="18">
        <v>132462</v>
      </c>
      <c r="G56" s="18">
        <v>729.73</v>
      </c>
      <c r="H56" s="18">
        <v>0.77</v>
      </c>
    </row>
    <row r="57" spans="2:8">
      <c r="B57" s="16" t="s">
        <v>2058</v>
      </c>
      <c r="C57" s="164" t="s">
        <v>129</v>
      </c>
      <c r="D57" s="16" t="s">
        <v>153</v>
      </c>
      <c r="E57" s="16" t="s">
        <v>592</v>
      </c>
      <c r="F57" s="18">
        <v>1000000</v>
      </c>
      <c r="G57" s="18">
        <v>588</v>
      </c>
      <c r="H57" s="18">
        <v>0.62</v>
      </c>
    </row>
    <row r="58" spans="2:8">
      <c r="B58" s="16" t="s">
        <v>2443</v>
      </c>
      <c r="C58" s="164" t="s">
        <v>129</v>
      </c>
      <c r="D58" s="16" t="s">
        <v>267</v>
      </c>
      <c r="E58" s="16" t="s">
        <v>593</v>
      </c>
      <c r="F58" s="18">
        <v>600000</v>
      </c>
      <c r="G58" s="18">
        <v>508.5</v>
      </c>
      <c r="H58" s="18">
        <v>0.54</v>
      </c>
    </row>
    <row r="59" spans="2:8">
      <c r="B59" s="16" t="s">
        <v>2444</v>
      </c>
      <c r="C59" s="164" t="s">
        <v>129</v>
      </c>
      <c r="D59" s="16" t="s">
        <v>151</v>
      </c>
      <c r="E59" s="16" t="s">
        <v>594</v>
      </c>
      <c r="F59" s="18">
        <v>200000</v>
      </c>
      <c r="G59" s="18">
        <v>399.6</v>
      </c>
      <c r="H59" s="18">
        <v>0.42</v>
      </c>
    </row>
    <row r="60" spans="2:8">
      <c r="B60" s="16" t="s">
        <v>2445</v>
      </c>
      <c r="C60" s="164" t="s">
        <v>129</v>
      </c>
      <c r="D60" s="16" t="s">
        <v>155</v>
      </c>
      <c r="E60" s="16" t="s">
        <v>595</v>
      </c>
      <c r="F60" s="18">
        <v>555000</v>
      </c>
      <c r="G60" s="18">
        <v>377.12</v>
      </c>
      <c r="H60" s="18">
        <v>0.4</v>
      </c>
    </row>
    <row r="61" spans="2:8">
      <c r="B61" s="296" t="s">
        <v>994</v>
      </c>
      <c r="C61" s="164"/>
      <c r="G61" s="162">
        <f>SUM(G14:G60)</f>
        <v>92041.74</v>
      </c>
      <c r="H61" s="162">
        <f>SUM(H14:H60)</f>
        <v>97.390000000000043</v>
      </c>
    </row>
    <row r="62" spans="2:8" s="161" customFormat="1">
      <c r="B62" s="297" t="s">
        <v>995</v>
      </c>
      <c r="C62" s="298"/>
      <c r="F62" s="178"/>
      <c r="G62" s="299"/>
      <c r="H62" s="299"/>
    </row>
    <row r="63" spans="2:8" s="161" customFormat="1">
      <c r="B63" s="297" t="s">
        <v>996</v>
      </c>
      <c r="C63" s="298"/>
      <c r="F63" s="178"/>
      <c r="G63" s="299"/>
      <c r="H63" s="299"/>
    </row>
    <row r="64" spans="2:8">
      <c r="B64" s="16" t="s">
        <v>266</v>
      </c>
      <c r="C64" s="164" t="s">
        <v>129</v>
      </c>
      <c r="D64" s="16" t="s">
        <v>267</v>
      </c>
      <c r="E64" s="16" t="s">
        <v>268</v>
      </c>
      <c r="F64" s="18">
        <v>699600</v>
      </c>
      <c r="G64" s="18">
        <v>951.53</v>
      </c>
      <c r="H64" s="18">
        <v>1.01</v>
      </c>
    </row>
    <row r="65" spans="2:8" s="161" customFormat="1">
      <c r="B65" s="297" t="s">
        <v>997</v>
      </c>
      <c r="C65" s="298"/>
      <c r="F65" s="178"/>
      <c r="G65" s="299">
        <f>+G64</f>
        <v>951.53</v>
      </c>
      <c r="H65" s="299">
        <f>+H64</f>
        <v>1.01</v>
      </c>
    </row>
    <row r="66" spans="2:8" s="161" customFormat="1">
      <c r="B66" s="297" t="s">
        <v>998</v>
      </c>
      <c r="C66" s="298"/>
      <c r="F66" s="178"/>
      <c r="G66" s="299">
        <f>+G61+G65</f>
        <v>92993.27</v>
      </c>
      <c r="H66" s="299">
        <f>+H61+H65</f>
        <v>98.400000000000048</v>
      </c>
    </row>
    <row r="67" spans="2:8">
      <c r="B67" s="17" t="s">
        <v>208</v>
      </c>
      <c r="C67" s="234"/>
      <c r="D67" s="17"/>
      <c r="E67" s="17"/>
      <c r="F67" s="162"/>
      <c r="G67" s="162">
        <v>1919.97</v>
      </c>
      <c r="H67" s="162">
        <v>2.0299999999999998</v>
      </c>
    </row>
    <row r="68" spans="2:8">
      <c r="B68" s="17" t="s">
        <v>112</v>
      </c>
      <c r="C68" s="234"/>
      <c r="D68" s="17"/>
      <c r="E68" s="17"/>
      <c r="F68" s="162"/>
      <c r="G68" s="162">
        <v>94913.24</v>
      </c>
      <c r="H68" s="162">
        <v>100.41</v>
      </c>
    </row>
    <row r="69" spans="2:8">
      <c r="B69" s="17" t="s">
        <v>209</v>
      </c>
      <c r="C69" s="234"/>
      <c r="D69" s="17"/>
      <c r="E69" s="17"/>
      <c r="F69" s="162"/>
      <c r="G69" s="162">
        <v>-384.13285259999861</v>
      </c>
      <c r="H69" s="162">
        <v>-0.40999999999999659</v>
      </c>
    </row>
    <row r="70" spans="2:8">
      <c r="B70" s="17" t="s">
        <v>114</v>
      </c>
      <c r="C70" s="234"/>
      <c r="D70" s="17"/>
      <c r="E70" s="17"/>
      <c r="F70" s="162"/>
      <c r="G70" s="162">
        <v>94529.107147400005</v>
      </c>
      <c r="H70" s="162">
        <v>100</v>
      </c>
    </row>
    <row r="71" spans="2:8">
      <c r="B71" s="16" t="s">
        <v>115</v>
      </c>
    </row>
    <row r="72" spans="2:8">
      <c r="B72" s="16" t="s">
        <v>116</v>
      </c>
    </row>
    <row r="73" spans="2:8">
      <c r="B73" s="16" t="s">
        <v>117</v>
      </c>
      <c r="C73" s="235">
        <v>44804</v>
      </c>
    </row>
    <row r="74" spans="2:8" ht="25.5">
      <c r="B74" s="236" t="s">
        <v>118</v>
      </c>
      <c r="C74" s="168" t="s">
        <v>119</v>
      </c>
    </row>
    <row r="75" spans="2:8">
      <c r="B75" s="17"/>
    </row>
    <row r="76" spans="2:8">
      <c r="B76" s="17" t="s">
        <v>120</v>
      </c>
    </row>
    <row r="77" spans="2:8">
      <c r="B77" s="17" t="s">
        <v>210</v>
      </c>
    </row>
    <row r="78" spans="2:8">
      <c r="B78" s="17" t="s">
        <v>121</v>
      </c>
    </row>
    <row r="79" spans="2:8">
      <c r="B79" s="17" t="s">
        <v>596</v>
      </c>
      <c r="C79" s="234"/>
    </row>
    <row r="80" spans="2:8">
      <c r="B80" s="17" t="s">
        <v>597</v>
      </c>
      <c r="C80" s="234"/>
    </row>
    <row r="81" spans="2:3">
      <c r="B81" s="17" t="s">
        <v>598</v>
      </c>
      <c r="C81" s="234"/>
    </row>
    <row r="82" spans="2:3">
      <c r="B82" s="17" t="s">
        <v>599</v>
      </c>
      <c r="C82" s="234"/>
    </row>
    <row r="83" spans="2:3">
      <c r="B83" s="17" t="s">
        <v>600</v>
      </c>
      <c r="C83" s="234"/>
    </row>
    <row r="84" spans="2:3">
      <c r="B84" s="17" t="s">
        <v>601</v>
      </c>
      <c r="C84" s="234"/>
    </row>
    <row r="85" spans="2:3">
      <c r="B85" s="17" t="s">
        <v>602</v>
      </c>
      <c r="C85" s="234"/>
    </row>
    <row r="86" spans="2:3">
      <c r="B86" s="17" t="s">
        <v>603</v>
      </c>
      <c r="C86" s="234"/>
    </row>
    <row r="87" spans="2:3">
      <c r="B87" s="284" t="s">
        <v>2921</v>
      </c>
      <c r="C87" s="234"/>
    </row>
    <row r="88" spans="2:3">
      <c r="B88" s="284" t="s">
        <v>122</v>
      </c>
    </row>
    <row r="89" spans="2:3">
      <c r="B89" s="284" t="s">
        <v>123</v>
      </c>
    </row>
  </sheetData>
  <mergeCells count="3">
    <mergeCell ref="B1:E1"/>
    <mergeCell ref="C3:C7"/>
    <mergeCell ref="D3:D7"/>
  </mergeCells>
  <hyperlinks>
    <hyperlink ref="A1" location="Index!A1" display="Index" xr:uid="{DF199C2B-A176-4126-B905-0269EF775CA9}"/>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DDBD-739C-4B93-A92C-99A03FFCECCA}">
  <dimension ref="A1:I66"/>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28515625" style="18" bestFit="1" customWidth="1"/>
    <col min="7" max="7" width="18.140625" style="18" bestFit="1" customWidth="1"/>
    <col min="8" max="8" width="9.140625" style="18"/>
    <col min="9" max="256" width="9.140625" style="16"/>
    <col min="257" max="257" width="5.42578125" style="16" bestFit="1" customWidth="1"/>
    <col min="258" max="258" width="82" style="16" bestFit="1" customWidth="1"/>
    <col min="259" max="259" width="13.140625" style="16" bestFit="1" customWidth="1"/>
    <col min="260" max="260" width="29.7109375" style="16" bestFit="1" customWidth="1"/>
    <col min="261" max="261" width="13.5703125" style="16" bestFit="1" customWidth="1"/>
    <col min="262" max="262" width="10.28515625" style="16" bestFit="1" customWidth="1"/>
    <col min="263" max="263" width="18.140625" style="16" bestFit="1" customWidth="1"/>
    <col min="264" max="512" width="9.140625" style="16"/>
    <col min="513" max="513" width="5.42578125" style="16" bestFit="1" customWidth="1"/>
    <col min="514" max="514" width="82" style="16" bestFit="1" customWidth="1"/>
    <col min="515" max="515" width="13.140625" style="16" bestFit="1" customWidth="1"/>
    <col min="516" max="516" width="29.7109375" style="16" bestFit="1" customWidth="1"/>
    <col min="517" max="517" width="13.5703125" style="16" bestFit="1" customWidth="1"/>
    <col min="518" max="518" width="10.28515625" style="16" bestFit="1" customWidth="1"/>
    <col min="519" max="519" width="18.140625" style="16" bestFit="1" customWidth="1"/>
    <col min="520" max="768" width="9.140625" style="16"/>
    <col min="769" max="769" width="5.42578125" style="16" bestFit="1" customWidth="1"/>
    <col min="770" max="770" width="82" style="16" bestFit="1" customWidth="1"/>
    <col min="771" max="771" width="13.140625" style="16" bestFit="1" customWidth="1"/>
    <col min="772" max="772" width="29.7109375" style="16" bestFit="1" customWidth="1"/>
    <col min="773" max="773" width="13.5703125" style="16" bestFit="1" customWidth="1"/>
    <col min="774" max="774" width="10.28515625" style="16" bestFit="1" customWidth="1"/>
    <col min="775" max="775" width="18.140625" style="16" bestFit="1" customWidth="1"/>
    <col min="776" max="1024" width="9.140625" style="16"/>
    <col min="1025" max="1025" width="5.42578125" style="16" bestFit="1" customWidth="1"/>
    <col min="1026" max="1026" width="82" style="16" bestFit="1" customWidth="1"/>
    <col min="1027" max="1027" width="13.140625" style="16" bestFit="1" customWidth="1"/>
    <col min="1028" max="1028" width="29.7109375" style="16" bestFit="1" customWidth="1"/>
    <col min="1029" max="1029" width="13.5703125" style="16" bestFit="1" customWidth="1"/>
    <col min="1030" max="1030" width="10.28515625" style="16" bestFit="1" customWidth="1"/>
    <col min="1031" max="1031" width="18.140625" style="16" bestFit="1" customWidth="1"/>
    <col min="1032" max="1280" width="9.140625" style="16"/>
    <col min="1281" max="1281" width="5.42578125" style="16" bestFit="1" customWidth="1"/>
    <col min="1282" max="1282" width="82" style="16" bestFit="1" customWidth="1"/>
    <col min="1283" max="1283" width="13.140625" style="16" bestFit="1" customWidth="1"/>
    <col min="1284" max="1284" width="29.7109375" style="16" bestFit="1" customWidth="1"/>
    <col min="1285" max="1285" width="13.5703125" style="16" bestFit="1" customWidth="1"/>
    <col min="1286" max="1286" width="10.28515625" style="16" bestFit="1" customWidth="1"/>
    <col min="1287" max="1287" width="18.140625" style="16" bestFit="1" customWidth="1"/>
    <col min="1288" max="1536" width="9.140625" style="16"/>
    <col min="1537" max="1537" width="5.42578125" style="16" bestFit="1" customWidth="1"/>
    <col min="1538" max="1538" width="82" style="16" bestFit="1" customWidth="1"/>
    <col min="1539" max="1539" width="13.140625" style="16" bestFit="1" customWidth="1"/>
    <col min="1540" max="1540" width="29.7109375" style="16" bestFit="1" customWidth="1"/>
    <col min="1541" max="1541" width="13.5703125" style="16" bestFit="1" customWidth="1"/>
    <col min="1542" max="1542" width="10.28515625" style="16" bestFit="1" customWidth="1"/>
    <col min="1543" max="1543" width="18.140625" style="16" bestFit="1" customWidth="1"/>
    <col min="1544" max="1792" width="9.140625" style="16"/>
    <col min="1793" max="1793" width="5.42578125" style="16" bestFit="1" customWidth="1"/>
    <col min="1794" max="1794" width="82" style="16" bestFit="1" customWidth="1"/>
    <col min="1795" max="1795" width="13.140625" style="16" bestFit="1" customWidth="1"/>
    <col min="1796" max="1796" width="29.7109375" style="16" bestFit="1" customWidth="1"/>
    <col min="1797" max="1797" width="13.5703125" style="16" bestFit="1" customWidth="1"/>
    <col min="1798" max="1798" width="10.28515625" style="16" bestFit="1" customWidth="1"/>
    <col min="1799" max="1799" width="18.140625" style="16" bestFit="1" customWidth="1"/>
    <col min="1800" max="2048" width="9.140625" style="16"/>
    <col min="2049" max="2049" width="5.42578125" style="16" bestFit="1" customWidth="1"/>
    <col min="2050" max="2050" width="82" style="16" bestFit="1" customWidth="1"/>
    <col min="2051" max="2051" width="13.140625" style="16" bestFit="1" customWidth="1"/>
    <col min="2052" max="2052" width="29.7109375" style="16" bestFit="1" customWidth="1"/>
    <col min="2053" max="2053" width="13.5703125" style="16" bestFit="1" customWidth="1"/>
    <col min="2054" max="2054" width="10.28515625" style="16" bestFit="1" customWidth="1"/>
    <col min="2055" max="2055" width="18.140625" style="16" bestFit="1" customWidth="1"/>
    <col min="2056" max="2304" width="9.140625" style="16"/>
    <col min="2305" max="2305" width="5.42578125" style="16" bestFit="1" customWidth="1"/>
    <col min="2306" max="2306" width="82" style="16" bestFit="1" customWidth="1"/>
    <col min="2307" max="2307" width="13.140625" style="16" bestFit="1" customWidth="1"/>
    <col min="2308" max="2308" width="29.7109375" style="16" bestFit="1" customWidth="1"/>
    <col min="2309" max="2309" width="13.5703125" style="16" bestFit="1" customWidth="1"/>
    <col min="2310" max="2310" width="10.28515625" style="16" bestFit="1" customWidth="1"/>
    <col min="2311" max="2311" width="18.140625" style="16" bestFit="1" customWidth="1"/>
    <col min="2312" max="2560" width="9.140625" style="16"/>
    <col min="2561" max="2561" width="5.42578125" style="16" bestFit="1" customWidth="1"/>
    <col min="2562" max="2562" width="82" style="16" bestFit="1" customWidth="1"/>
    <col min="2563" max="2563" width="13.140625" style="16" bestFit="1" customWidth="1"/>
    <col min="2564" max="2564" width="29.7109375" style="16" bestFit="1" customWidth="1"/>
    <col min="2565" max="2565" width="13.5703125" style="16" bestFit="1" customWidth="1"/>
    <col min="2566" max="2566" width="10.28515625" style="16" bestFit="1" customWidth="1"/>
    <col min="2567" max="2567" width="18.140625" style="16" bestFit="1" customWidth="1"/>
    <col min="2568" max="2816" width="9.140625" style="16"/>
    <col min="2817" max="2817" width="5.42578125" style="16" bestFit="1" customWidth="1"/>
    <col min="2818" max="2818" width="82" style="16" bestFit="1" customWidth="1"/>
    <col min="2819" max="2819" width="13.140625" style="16" bestFit="1" customWidth="1"/>
    <col min="2820" max="2820" width="29.7109375" style="16" bestFit="1" customWidth="1"/>
    <col min="2821" max="2821" width="13.5703125" style="16" bestFit="1" customWidth="1"/>
    <col min="2822" max="2822" width="10.28515625" style="16" bestFit="1" customWidth="1"/>
    <col min="2823" max="2823" width="18.140625" style="16" bestFit="1" customWidth="1"/>
    <col min="2824" max="3072" width="9.140625" style="16"/>
    <col min="3073" max="3073" width="5.42578125" style="16" bestFit="1" customWidth="1"/>
    <col min="3074" max="3074" width="82" style="16" bestFit="1" customWidth="1"/>
    <col min="3075" max="3075" width="13.140625" style="16" bestFit="1" customWidth="1"/>
    <col min="3076" max="3076" width="29.7109375" style="16" bestFit="1" customWidth="1"/>
    <col min="3077" max="3077" width="13.5703125" style="16" bestFit="1" customWidth="1"/>
    <col min="3078" max="3078" width="10.28515625" style="16" bestFit="1" customWidth="1"/>
    <col min="3079" max="3079" width="18.140625" style="16" bestFit="1" customWidth="1"/>
    <col min="3080" max="3328" width="9.140625" style="16"/>
    <col min="3329" max="3329" width="5.42578125" style="16" bestFit="1" customWidth="1"/>
    <col min="3330" max="3330" width="82" style="16" bestFit="1" customWidth="1"/>
    <col min="3331" max="3331" width="13.140625" style="16" bestFit="1" customWidth="1"/>
    <col min="3332" max="3332" width="29.7109375" style="16" bestFit="1" customWidth="1"/>
    <col min="3333" max="3333" width="13.5703125" style="16" bestFit="1" customWidth="1"/>
    <col min="3334" max="3334" width="10.28515625" style="16" bestFit="1" customWidth="1"/>
    <col min="3335" max="3335" width="18.140625" style="16" bestFit="1" customWidth="1"/>
    <col min="3336" max="3584" width="9.140625" style="16"/>
    <col min="3585" max="3585" width="5.42578125" style="16" bestFit="1" customWidth="1"/>
    <col min="3586" max="3586" width="82" style="16" bestFit="1" customWidth="1"/>
    <col min="3587" max="3587" width="13.140625" style="16" bestFit="1" customWidth="1"/>
    <col min="3588" max="3588" width="29.7109375" style="16" bestFit="1" customWidth="1"/>
    <col min="3589" max="3589" width="13.5703125" style="16" bestFit="1" customWidth="1"/>
    <col min="3590" max="3590" width="10.28515625" style="16" bestFit="1" customWidth="1"/>
    <col min="3591" max="3591" width="18.140625" style="16" bestFit="1" customWidth="1"/>
    <col min="3592" max="3840" width="9.140625" style="16"/>
    <col min="3841" max="3841" width="5.42578125" style="16" bestFit="1" customWidth="1"/>
    <col min="3842" max="3842" width="82" style="16" bestFit="1" customWidth="1"/>
    <col min="3843" max="3843" width="13.140625" style="16" bestFit="1" customWidth="1"/>
    <col min="3844" max="3844" width="29.7109375" style="16" bestFit="1" customWidth="1"/>
    <col min="3845" max="3845" width="13.5703125" style="16" bestFit="1" customWidth="1"/>
    <col min="3846" max="3846" width="10.28515625" style="16" bestFit="1" customWidth="1"/>
    <col min="3847" max="3847" width="18.140625" style="16" bestFit="1" customWidth="1"/>
    <col min="3848" max="4096" width="9.140625" style="16"/>
    <col min="4097" max="4097" width="5.42578125" style="16" bestFit="1" customWidth="1"/>
    <col min="4098" max="4098" width="82" style="16" bestFit="1" customWidth="1"/>
    <col min="4099" max="4099" width="13.140625" style="16" bestFit="1" customWidth="1"/>
    <col min="4100" max="4100" width="29.7109375" style="16" bestFit="1" customWidth="1"/>
    <col min="4101" max="4101" width="13.5703125" style="16" bestFit="1" customWidth="1"/>
    <col min="4102" max="4102" width="10.28515625" style="16" bestFit="1" customWidth="1"/>
    <col min="4103" max="4103" width="18.140625" style="16" bestFit="1" customWidth="1"/>
    <col min="4104" max="4352" width="9.140625" style="16"/>
    <col min="4353" max="4353" width="5.42578125" style="16" bestFit="1" customWidth="1"/>
    <col min="4354" max="4354" width="82" style="16" bestFit="1" customWidth="1"/>
    <col min="4355" max="4355" width="13.140625" style="16" bestFit="1" customWidth="1"/>
    <col min="4356" max="4356" width="29.7109375" style="16" bestFit="1" customWidth="1"/>
    <col min="4357" max="4357" width="13.5703125" style="16" bestFit="1" customWidth="1"/>
    <col min="4358" max="4358" width="10.28515625" style="16" bestFit="1" customWidth="1"/>
    <col min="4359" max="4359" width="18.140625" style="16" bestFit="1" customWidth="1"/>
    <col min="4360" max="4608" width="9.140625" style="16"/>
    <col min="4609" max="4609" width="5.42578125" style="16" bestFit="1" customWidth="1"/>
    <col min="4610" max="4610" width="82" style="16" bestFit="1" customWidth="1"/>
    <col min="4611" max="4611" width="13.140625" style="16" bestFit="1" customWidth="1"/>
    <col min="4612" max="4612" width="29.7109375" style="16" bestFit="1" customWidth="1"/>
    <col min="4613" max="4613" width="13.5703125" style="16" bestFit="1" customWidth="1"/>
    <col min="4614" max="4614" width="10.28515625" style="16" bestFit="1" customWidth="1"/>
    <col min="4615" max="4615" width="18.140625" style="16" bestFit="1" customWidth="1"/>
    <col min="4616" max="4864" width="9.140625" style="16"/>
    <col min="4865" max="4865" width="5.42578125" style="16" bestFit="1" customWidth="1"/>
    <col min="4866" max="4866" width="82" style="16" bestFit="1" customWidth="1"/>
    <col min="4867" max="4867" width="13.140625" style="16" bestFit="1" customWidth="1"/>
    <col min="4868" max="4868" width="29.7109375" style="16" bestFit="1" customWidth="1"/>
    <col min="4869" max="4869" width="13.5703125" style="16" bestFit="1" customWidth="1"/>
    <col min="4870" max="4870" width="10.28515625" style="16" bestFit="1" customWidth="1"/>
    <col min="4871" max="4871" width="18.140625" style="16" bestFit="1" customWidth="1"/>
    <col min="4872" max="5120" width="9.140625" style="16"/>
    <col min="5121" max="5121" width="5.42578125" style="16" bestFit="1" customWidth="1"/>
    <col min="5122" max="5122" width="82" style="16" bestFit="1" customWidth="1"/>
    <col min="5123" max="5123" width="13.140625" style="16" bestFit="1" customWidth="1"/>
    <col min="5124" max="5124" width="29.7109375" style="16" bestFit="1" customWidth="1"/>
    <col min="5125" max="5125" width="13.5703125" style="16" bestFit="1" customWidth="1"/>
    <col min="5126" max="5126" width="10.28515625" style="16" bestFit="1" customWidth="1"/>
    <col min="5127" max="5127" width="18.140625" style="16" bestFit="1" customWidth="1"/>
    <col min="5128" max="5376" width="9.140625" style="16"/>
    <col min="5377" max="5377" width="5.42578125" style="16" bestFit="1" customWidth="1"/>
    <col min="5378" max="5378" width="82" style="16" bestFit="1" customWidth="1"/>
    <col min="5379" max="5379" width="13.140625" style="16" bestFit="1" customWidth="1"/>
    <col min="5380" max="5380" width="29.7109375" style="16" bestFit="1" customWidth="1"/>
    <col min="5381" max="5381" width="13.5703125" style="16" bestFit="1" customWidth="1"/>
    <col min="5382" max="5382" width="10.28515625" style="16" bestFit="1" customWidth="1"/>
    <col min="5383" max="5383" width="18.140625" style="16" bestFit="1" customWidth="1"/>
    <col min="5384" max="5632" width="9.140625" style="16"/>
    <col min="5633" max="5633" width="5.42578125" style="16" bestFit="1" customWidth="1"/>
    <col min="5634" max="5634" width="82" style="16" bestFit="1" customWidth="1"/>
    <col min="5635" max="5635" width="13.140625" style="16" bestFit="1" customWidth="1"/>
    <col min="5636" max="5636" width="29.7109375" style="16" bestFit="1" customWidth="1"/>
    <col min="5637" max="5637" width="13.5703125" style="16" bestFit="1" customWidth="1"/>
    <col min="5638" max="5638" width="10.28515625" style="16" bestFit="1" customWidth="1"/>
    <col min="5639" max="5639" width="18.140625" style="16" bestFit="1" customWidth="1"/>
    <col min="5640" max="5888" width="9.140625" style="16"/>
    <col min="5889" max="5889" width="5.42578125" style="16" bestFit="1" customWidth="1"/>
    <col min="5890" max="5890" width="82" style="16" bestFit="1" customWidth="1"/>
    <col min="5891" max="5891" width="13.140625" style="16" bestFit="1" customWidth="1"/>
    <col min="5892" max="5892" width="29.7109375" style="16" bestFit="1" customWidth="1"/>
    <col min="5893" max="5893" width="13.5703125" style="16" bestFit="1" customWidth="1"/>
    <col min="5894" max="5894" width="10.28515625" style="16" bestFit="1" customWidth="1"/>
    <col min="5895" max="5895" width="18.140625" style="16" bestFit="1" customWidth="1"/>
    <col min="5896" max="6144" width="9.140625" style="16"/>
    <col min="6145" max="6145" width="5.42578125" style="16" bestFit="1" customWidth="1"/>
    <col min="6146" max="6146" width="82" style="16" bestFit="1" customWidth="1"/>
    <col min="6147" max="6147" width="13.140625" style="16" bestFit="1" customWidth="1"/>
    <col min="6148" max="6148" width="29.7109375" style="16" bestFit="1" customWidth="1"/>
    <col min="6149" max="6149" width="13.5703125" style="16" bestFit="1" customWidth="1"/>
    <col min="6150" max="6150" width="10.28515625" style="16" bestFit="1" customWidth="1"/>
    <col min="6151" max="6151" width="18.140625" style="16" bestFit="1" customWidth="1"/>
    <col min="6152" max="6400" width="9.140625" style="16"/>
    <col min="6401" max="6401" width="5.42578125" style="16" bestFit="1" customWidth="1"/>
    <col min="6402" max="6402" width="82" style="16" bestFit="1" customWidth="1"/>
    <col min="6403" max="6403" width="13.140625" style="16" bestFit="1" customWidth="1"/>
    <col min="6404" max="6404" width="29.7109375" style="16" bestFit="1" customWidth="1"/>
    <col min="6405" max="6405" width="13.5703125" style="16" bestFit="1" customWidth="1"/>
    <col min="6406" max="6406" width="10.28515625" style="16" bestFit="1" customWidth="1"/>
    <col min="6407" max="6407" width="18.140625" style="16" bestFit="1" customWidth="1"/>
    <col min="6408" max="6656" width="9.140625" style="16"/>
    <col min="6657" max="6657" width="5.42578125" style="16" bestFit="1" customWidth="1"/>
    <col min="6658" max="6658" width="82" style="16" bestFit="1" customWidth="1"/>
    <col min="6659" max="6659" width="13.140625" style="16" bestFit="1" customWidth="1"/>
    <col min="6660" max="6660" width="29.7109375" style="16" bestFit="1" customWidth="1"/>
    <col min="6661" max="6661" width="13.5703125" style="16" bestFit="1" customWidth="1"/>
    <col min="6662" max="6662" width="10.28515625" style="16" bestFit="1" customWidth="1"/>
    <col min="6663" max="6663" width="18.140625" style="16" bestFit="1" customWidth="1"/>
    <col min="6664" max="6912" width="9.140625" style="16"/>
    <col min="6913" max="6913" width="5.42578125" style="16" bestFit="1" customWidth="1"/>
    <col min="6914" max="6914" width="82" style="16" bestFit="1" customWidth="1"/>
    <col min="6915" max="6915" width="13.140625" style="16" bestFit="1" customWidth="1"/>
    <col min="6916" max="6916" width="29.7109375" style="16" bestFit="1" customWidth="1"/>
    <col min="6917" max="6917" width="13.5703125" style="16" bestFit="1" customWidth="1"/>
    <col min="6918" max="6918" width="10.28515625" style="16" bestFit="1" customWidth="1"/>
    <col min="6919" max="6919" width="18.140625" style="16" bestFit="1" customWidth="1"/>
    <col min="6920" max="7168" width="9.140625" style="16"/>
    <col min="7169" max="7169" width="5.42578125" style="16" bestFit="1" customWidth="1"/>
    <col min="7170" max="7170" width="82" style="16" bestFit="1" customWidth="1"/>
    <col min="7171" max="7171" width="13.140625" style="16" bestFit="1" customWidth="1"/>
    <col min="7172" max="7172" width="29.7109375" style="16" bestFit="1" customWidth="1"/>
    <col min="7173" max="7173" width="13.5703125" style="16" bestFit="1" customWidth="1"/>
    <col min="7174" max="7174" width="10.28515625" style="16" bestFit="1" customWidth="1"/>
    <col min="7175" max="7175" width="18.140625" style="16" bestFit="1" customWidth="1"/>
    <col min="7176" max="7424" width="9.140625" style="16"/>
    <col min="7425" max="7425" width="5.42578125" style="16" bestFit="1" customWidth="1"/>
    <col min="7426" max="7426" width="82" style="16" bestFit="1" customWidth="1"/>
    <col min="7427" max="7427" width="13.140625" style="16" bestFit="1" customWidth="1"/>
    <col min="7428" max="7428" width="29.7109375" style="16" bestFit="1" customWidth="1"/>
    <col min="7429" max="7429" width="13.5703125" style="16" bestFit="1" customWidth="1"/>
    <col min="7430" max="7430" width="10.28515625" style="16" bestFit="1" customWidth="1"/>
    <col min="7431" max="7431" width="18.140625" style="16" bestFit="1" customWidth="1"/>
    <col min="7432" max="7680" width="9.140625" style="16"/>
    <col min="7681" max="7681" width="5.42578125" style="16" bestFit="1" customWidth="1"/>
    <col min="7682" max="7682" width="82" style="16" bestFit="1" customWidth="1"/>
    <col min="7683" max="7683" width="13.140625" style="16" bestFit="1" customWidth="1"/>
    <col min="7684" max="7684" width="29.7109375" style="16" bestFit="1" customWidth="1"/>
    <col min="7685" max="7685" width="13.5703125" style="16" bestFit="1" customWidth="1"/>
    <col min="7686" max="7686" width="10.28515625" style="16" bestFit="1" customWidth="1"/>
    <col min="7687" max="7687" width="18.140625" style="16" bestFit="1" customWidth="1"/>
    <col min="7688" max="7936" width="9.140625" style="16"/>
    <col min="7937" max="7937" width="5.42578125" style="16" bestFit="1" customWidth="1"/>
    <col min="7938" max="7938" width="82" style="16" bestFit="1" customWidth="1"/>
    <col min="7939" max="7939" width="13.140625" style="16" bestFit="1" customWidth="1"/>
    <col min="7940" max="7940" width="29.7109375" style="16" bestFit="1" customWidth="1"/>
    <col min="7941" max="7941" width="13.5703125" style="16" bestFit="1" customWidth="1"/>
    <col min="7942" max="7942" width="10.28515625" style="16" bestFit="1" customWidth="1"/>
    <col min="7943" max="7943" width="18.140625" style="16" bestFit="1" customWidth="1"/>
    <col min="7944" max="8192" width="9.140625" style="16"/>
    <col min="8193" max="8193" width="5.42578125" style="16" bestFit="1" customWidth="1"/>
    <col min="8194" max="8194" width="82" style="16" bestFit="1" customWidth="1"/>
    <col min="8195" max="8195" width="13.140625" style="16" bestFit="1" customWidth="1"/>
    <col min="8196" max="8196" width="29.7109375" style="16" bestFit="1" customWidth="1"/>
    <col min="8197" max="8197" width="13.5703125" style="16" bestFit="1" customWidth="1"/>
    <col min="8198" max="8198" width="10.28515625" style="16" bestFit="1" customWidth="1"/>
    <col min="8199" max="8199" width="18.140625" style="16" bestFit="1" customWidth="1"/>
    <col min="8200" max="8448" width="9.140625" style="16"/>
    <col min="8449" max="8449" width="5.42578125" style="16" bestFit="1" customWidth="1"/>
    <col min="8450" max="8450" width="82" style="16" bestFit="1" customWidth="1"/>
    <col min="8451" max="8451" width="13.140625" style="16" bestFit="1" customWidth="1"/>
    <col min="8452" max="8452" width="29.7109375" style="16" bestFit="1" customWidth="1"/>
    <col min="8453" max="8453" width="13.5703125" style="16" bestFit="1" customWidth="1"/>
    <col min="8454" max="8454" width="10.28515625" style="16" bestFit="1" customWidth="1"/>
    <col min="8455" max="8455" width="18.140625" style="16" bestFit="1" customWidth="1"/>
    <col min="8456" max="8704" width="9.140625" style="16"/>
    <col min="8705" max="8705" width="5.42578125" style="16" bestFit="1" customWidth="1"/>
    <col min="8706" max="8706" width="82" style="16" bestFit="1" customWidth="1"/>
    <col min="8707" max="8707" width="13.140625" style="16" bestFit="1" customWidth="1"/>
    <col min="8708" max="8708" width="29.7109375" style="16" bestFit="1" customWidth="1"/>
    <col min="8709" max="8709" width="13.5703125" style="16" bestFit="1" customWidth="1"/>
    <col min="8710" max="8710" width="10.28515625" style="16" bestFit="1" customWidth="1"/>
    <col min="8711" max="8711" width="18.140625" style="16" bestFit="1" customWidth="1"/>
    <col min="8712" max="8960" width="9.140625" style="16"/>
    <col min="8961" max="8961" width="5.42578125" style="16" bestFit="1" customWidth="1"/>
    <col min="8962" max="8962" width="82" style="16" bestFit="1" customWidth="1"/>
    <col min="8963" max="8963" width="13.140625" style="16" bestFit="1" customWidth="1"/>
    <col min="8964" max="8964" width="29.7109375" style="16" bestFit="1" customWidth="1"/>
    <col min="8965" max="8965" width="13.5703125" style="16" bestFit="1" customWidth="1"/>
    <col min="8966" max="8966" width="10.28515625" style="16" bestFit="1" customWidth="1"/>
    <col min="8967" max="8967" width="18.140625" style="16" bestFit="1" customWidth="1"/>
    <col min="8968" max="9216" width="9.140625" style="16"/>
    <col min="9217" max="9217" width="5.42578125" style="16" bestFit="1" customWidth="1"/>
    <col min="9218" max="9218" width="82" style="16" bestFit="1" customWidth="1"/>
    <col min="9219" max="9219" width="13.140625" style="16" bestFit="1" customWidth="1"/>
    <col min="9220" max="9220" width="29.7109375" style="16" bestFit="1" customWidth="1"/>
    <col min="9221" max="9221" width="13.5703125" style="16" bestFit="1" customWidth="1"/>
    <col min="9222" max="9222" width="10.28515625" style="16" bestFit="1" customWidth="1"/>
    <col min="9223" max="9223" width="18.140625" style="16" bestFit="1" customWidth="1"/>
    <col min="9224" max="9472" width="9.140625" style="16"/>
    <col min="9473" max="9473" width="5.42578125" style="16" bestFit="1" customWidth="1"/>
    <col min="9474" max="9474" width="82" style="16" bestFit="1" customWidth="1"/>
    <col min="9475" max="9475" width="13.140625" style="16" bestFit="1" customWidth="1"/>
    <col min="9476" max="9476" width="29.7109375" style="16" bestFit="1" customWidth="1"/>
    <col min="9477" max="9477" width="13.5703125" style="16" bestFit="1" customWidth="1"/>
    <col min="9478" max="9478" width="10.28515625" style="16" bestFit="1" customWidth="1"/>
    <col min="9479" max="9479" width="18.140625" style="16" bestFit="1" customWidth="1"/>
    <col min="9480" max="9728" width="9.140625" style="16"/>
    <col min="9729" max="9729" width="5.42578125" style="16" bestFit="1" customWidth="1"/>
    <col min="9730" max="9730" width="82" style="16" bestFit="1" customWidth="1"/>
    <col min="9731" max="9731" width="13.140625" style="16" bestFit="1" customWidth="1"/>
    <col min="9732" max="9732" width="29.7109375" style="16" bestFit="1" customWidth="1"/>
    <col min="9733" max="9733" width="13.5703125" style="16" bestFit="1" customWidth="1"/>
    <col min="9734" max="9734" width="10.28515625" style="16" bestFit="1" customWidth="1"/>
    <col min="9735" max="9735" width="18.140625" style="16" bestFit="1" customWidth="1"/>
    <col min="9736" max="9984" width="9.140625" style="16"/>
    <col min="9985" max="9985" width="5.42578125" style="16" bestFit="1" customWidth="1"/>
    <col min="9986" max="9986" width="82" style="16" bestFit="1" customWidth="1"/>
    <col min="9987" max="9987" width="13.140625" style="16" bestFit="1" customWidth="1"/>
    <col min="9988" max="9988" width="29.7109375" style="16" bestFit="1" customWidth="1"/>
    <col min="9989" max="9989" width="13.5703125" style="16" bestFit="1" customWidth="1"/>
    <col min="9990" max="9990" width="10.28515625" style="16" bestFit="1" customWidth="1"/>
    <col min="9991" max="9991" width="18.140625" style="16" bestFit="1" customWidth="1"/>
    <col min="9992" max="10240" width="9.140625" style="16"/>
    <col min="10241" max="10241" width="5.42578125" style="16" bestFit="1" customWidth="1"/>
    <col min="10242" max="10242" width="82" style="16" bestFit="1" customWidth="1"/>
    <col min="10243" max="10243" width="13.140625" style="16" bestFit="1" customWidth="1"/>
    <col min="10244" max="10244" width="29.7109375" style="16" bestFit="1" customWidth="1"/>
    <col min="10245" max="10245" width="13.5703125" style="16" bestFit="1" customWidth="1"/>
    <col min="10246" max="10246" width="10.28515625" style="16" bestFit="1" customWidth="1"/>
    <col min="10247" max="10247" width="18.140625" style="16" bestFit="1" customWidth="1"/>
    <col min="10248" max="10496" width="9.140625" style="16"/>
    <col min="10497" max="10497" width="5.42578125" style="16" bestFit="1" customWidth="1"/>
    <col min="10498" max="10498" width="82" style="16" bestFit="1" customWidth="1"/>
    <col min="10499" max="10499" width="13.140625" style="16" bestFit="1" customWidth="1"/>
    <col min="10500" max="10500" width="29.7109375" style="16" bestFit="1" customWidth="1"/>
    <col min="10501" max="10501" width="13.5703125" style="16" bestFit="1" customWidth="1"/>
    <col min="10502" max="10502" width="10.28515625" style="16" bestFit="1" customWidth="1"/>
    <col min="10503" max="10503" width="18.140625" style="16" bestFit="1" customWidth="1"/>
    <col min="10504" max="10752" width="9.140625" style="16"/>
    <col min="10753" max="10753" width="5.42578125" style="16" bestFit="1" customWidth="1"/>
    <col min="10754" max="10754" width="82" style="16" bestFit="1" customWidth="1"/>
    <col min="10755" max="10755" width="13.140625" style="16" bestFit="1" customWidth="1"/>
    <col min="10756" max="10756" width="29.7109375" style="16" bestFit="1" customWidth="1"/>
    <col min="10757" max="10757" width="13.5703125" style="16" bestFit="1" customWidth="1"/>
    <col min="10758" max="10758" width="10.28515625" style="16" bestFit="1" customWidth="1"/>
    <col min="10759" max="10759" width="18.140625" style="16" bestFit="1" customWidth="1"/>
    <col min="10760" max="11008" width="9.140625" style="16"/>
    <col min="11009" max="11009" width="5.42578125" style="16" bestFit="1" customWidth="1"/>
    <col min="11010" max="11010" width="82" style="16" bestFit="1" customWidth="1"/>
    <col min="11011" max="11011" width="13.140625" style="16" bestFit="1" customWidth="1"/>
    <col min="11012" max="11012" width="29.7109375" style="16" bestFit="1" customWidth="1"/>
    <col min="11013" max="11013" width="13.5703125" style="16" bestFit="1" customWidth="1"/>
    <col min="11014" max="11014" width="10.28515625" style="16" bestFit="1" customWidth="1"/>
    <col min="11015" max="11015" width="18.140625" style="16" bestFit="1" customWidth="1"/>
    <col min="11016" max="11264" width="9.140625" style="16"/>
    <col min="11265" max="11265" width="5.42578125" style="16" bestFit="1" customWidth="1"/>
    <col min="11266" max="11266" width="82" style="16" bestFit="1" customWidth="1"/>
    <col min="11267" max="11267" width="13.140625" style="16" bestFit="1" customWidth="1"/>
    <col min="11268" max="11268" width="29.7109375" style="16" bestFit="1" customWidth="1"/>
    <col min="11269" max="11269" width="13.5703125" style="16" bestFit="1" customWidth="1"/>
    <col min="11270" max="11270" width="10.28515625" style="16" bestFit="1" customWidth="1"/>
    <col min="11271" max="11271" width="18.140625" style="16" bestFit="1" customWidth="1"/>
    <col min="11272" max="11520" width="9.140625" style="16"/>
    <col min="11521" max="11521" width="5.42578125" style="16" bestFit="1" customWidth="1"/>
    <col min="11522" max="11522" width="82" style="16" bestFit="1" customWidth="1"/>
    <col min="11523" max="11523" width="13.140625" style="16" bestFit="1" customWidth="1"/>
    <col min="11524" max="11524" width="29.7109375" style="16" bestFit="1" customWidth="1"/>
    <col min="11525" max="11525" width="13.5703125" style="16" bestFit="1" customWidth="1"/>
    <col min="11526" max="11526" width="10.28515625" style="16" bestFit="1" customWidth="1"/>
    <col min="11527" max="11527" width="18.140625" style="16" bestFit="1" customWidth="1"/>
    <col min="11528" max="11776" width="9.140625" style="16"/>
    <col min="11777" max="11777" width="5.42578125" style="16" bestFit="1" customWidth="1"/>
    <col min="11778" max="11778" width="82" style="16" bestFit="1" customWidth="1"/>
    <col min="11779" max="11779" width="13.140625" style="16" bestFit="1" customWidth="1"/>
    <col min="11780" max="11780" width="29.7109375" style="16" bestFit="1" customWidth="1"/>
    <col min="11781" max="11781" width="13.5703125" style="16" bestFit="1" customWidth="1"/>
    <col min="11782" max="11782" width="10.28515625" style="16" bestFit="1" customWidth="1"/>
    <col min="11783" max="11783" width="18.140625" style="16" bestFit="1" customWidth="1"/>
    <col min="11784" max="12032" width="9.140625" style="16"/>
    <col min="12033" max="12033" width="5.42578125" style="16" bestFit="1" customWidth="1"/>
    <col min="12034" max="12034" width="82" style="16" bestFit="1" customWidth="1"/>
    <col min="12035" max="12035" width="13.140625" style="16" bestFit="1" customWidth="1"/>
    <col min="12036" max="12036" width="29.7109375" style="16" bestFit="1" customWidth="1"/>
    <col min="12037" max="12037" width="13.5703125" style="16" bestFit="1" customWidth="1"/>
    <col min="12038" max="12038" width="10.28515625" style="16" bestFit="1" customWidth="1"/>
    <col min="12039" max="12039" width="18.140625" style="16" bestFit="1" customWidth="1"/>
    <col min="12040" max="12288" width="9.140625" style="16"/>
    <col min="12289" max="12289" width="5.42578125" style="16" bestFit="1" customWidth="1"/>
    <col min="12290" max="12290" width="82" style="16" bestFit="1" customWidth="1"/>
    <col min="12291" max="12291" width="13.140625" style="16" bestFit="1" customWidth="1"/>
    <col min="12292" max="12292" width="29.7109375" style="16" bestFit="1" customWidth="1"/>
    <col min="12293" max="12293" width="13.5703125" style="16" bestFit="1" customWidth="1"/>
    <col min="12294" max="12294" width="10.28515625" style="16" bestFit="1" customWidth="1"/>
    <col min="12295" max="12295" width="18.140625" style="16" bestFit="1" customWidth="1"/>
    <col min="12296" max="12544" width="9.140625" style="16"/>
    <col min="12545" max="12545" width="5.42578125" style="16" bestFit="1" customWidth="1"/>
    <col min="12546" max="12546" width="82" style="16" bestFit="1" customWidth="1"/>
    <col min="12547" max="12547" width="13.140625" style="16" bestFit="1" customWidth="1"/>
    <col min="12548" max="12548" width="29.7109375" style="16" bestFit="1" customWidth="1"/>
    <col min="12549" max="12549" width="13.5703125" style="16" bestFit="1" customWidth="1"/>
    <col min="12550" max="12550" width="10.28515625" style="16" bestFit="1" customWidth="1"/>
    <col min="12551" max="12551" width="18.140625" style="16" bestFit="1" customWidth="1"/>
    <col min="12552" max="12800" width="9.140625" style="16"/>
    <col min="12801" max="12801" width="5.42578125" style="16" bestFit="1" customWidth="1"/>
    <col min="12802" max="12802" width="82" style="16" bestFit="1" customWidth="1"/>
    <col min="12803" max="12803" width="13.140625" style="16" bestFit="1" customWidth="1"/>
    <col min="12804" max="12804" width="29.7109375" style="16" bestFit="1" customWidth="1"/>
    <col min="12805" max="12805" width="13.5703125" style="16" bestFit="1" customWidth="1"/>
    <col min="12806" max="12806" width="10.28515625" style="16" bestFit="1" customWidth="1"/>
    <col min="12807" max="12807" width="18.140625" style="16" bestFit="1" customWidth="1"/>
    <col min="12808" max="13056" width="9.140625" style="16"/>
    <col min="13057" max="13057" width="5.42578125" style="16" bestFit="1" customWidth="1"/>
    <col min="13058" max="13058" width="82" style="16" bestFit="1" customWidth="1"/>
    <col min="13059" max="13059" width="13.140625" style="16" bestFit="1" customWidth="1"/>
    <col min="13060" max="13060" width="29.7109375" style="16" bestFit="1" customWidth="1"/>
    <col min="13061" max="13061" width="13.5703125" style="16" bestFit="1" customWidth="1"/>
    <col min="13062" max="13062" width="10.28515625" style="16" bestFit="1" customWidth="1"/>
    <col min="13063" max="13063" width="18.140625" style="16" bestFit="1" customWidth="1"/>
    <col min="13064" max="13312" width="9.140625" style="16"/>
    <col min="13313" max="13313" width="5.42578125" style="16" bestFit="1" customWidth="1"/>
    <col min="13314" max="13314" width="82" style="16" bestFit="1" customWidth="1"/>
    <col min="13315" max="13315" width="13.140625" style="16" bestFit="1" customWidth="1"/>
    <col min="13316" max="13316" width="29.7109375" style="16" bestFit="1" customWidth="1"/>
    <col min="13317" max="13317" width="13.5703125" style="16" bestFit="1" customWidth="1"/>
    <col min="13318" max="13318" width="10.28515625" style="16" bestFit="1" customWidth="1"/>
    <col min="13319" max="13319" width="18.140625" style="16" bestFit="1" customWidth="1"/>
    <col min="13320" max="13568" width="9.140625" style="16"/>
    <col min="13569" max="13569" width="5.42578125" style="16" bestFit="1" customWidth="1"/>
    <col min="13570" max="13570" width="82" style="16" bestFit="1" customWidth="1"/>
    <col min="13571" max="13571" width="13.140625" style="16" bestFit="1" customWidth="1"/>
    <col min="13572" max="13572" width="29.7109375" style="16" bestFit="1" customWidth="1"/>
    <col min="13573" max="13573" width="13.5703125" style="16" bestFit="1" customWidth="1"/>
    <col min="13574" max="13574" width="10.28515625" style="16" bestFit="1" customWidth="1"/>
    <col min="13575" max="13575" width="18.140625" style="16" bestFit="1" customWidth="1"/>
    <col min="13576" max="13824" width="9.140625" style="16"/>
    <col min="13825" max="13825" width="5.42578125" style="16" bestFit="1" customWidth="1"/>
    <col min="13826" max="13826" width="82" style="16" bestFit="1" customWidth="1"/>
    <col min="13827" max="13827" width="13.140625" style="16" bestFit="1" customWidth="1"/>
    <col min="13828" max="13828" width="29.7109375" style="16" bestFit="1" customWidth="1"/>
    <col min="13829" max="13829" width="13.5703125" style="16" bestFit="1" customWidth="1"/>
    <col min="13830" max="13830" width="10.28515625" style="16" bestFit="1" customWidth="1"/>
    <col min="13831" max="13831" width="18.140625" style="16" bestFit="1" customWidth="1"/>
    <col min="13832" max="14080" width="9.140625" style="16"/>
    <col min="14081" max="14081" width="5.42578125" style="16" bestFit="1" customWidth="1"/>
    <col min="14082" max="14082" width="82" style="16" bestFit="1" customWidth="1"/>
    <col min="14083" max="14083" width="13.140625" style="16" bestFit="1" customWidth="1"/>
    <col min="14084" max="14084" width="29.7109375" style="16" bestFit="1" customWidth="1"/>
    <col min="14085" max="14085" width="13.5703125" style="16" bestFit="1" customWidth="1"/>
    <col min="14086" max="14086" width="10.28515625" style="16" bestFit="1" customWidth="1"/>
    <col min="14087" max="14087" width="18.140625" style="16" bestFit="1" customWidth="1"/>
    <col min="14088" max="14336" width="9.140625" style="16"/>
    <col min="14337" max="14337" width="5.42578125" style="16" bestFit="1" customWidth="1"/>
    <col min="14338" max="14338" width="82" style="16" bestFit="1" customWidth="1"/>
    <col min="14339" max="14339" width="13.140625" style="16" bestFit="1" customWidth="1"/>
    <col min="14340" max="14340" width="29.7109375" style="16" bestFit="1" customWidth="1"/>
    <col min="14341" max="14341" width="13.5703125" style="16" bestFit="1" customWidth="1"/>
    <col min="14342" max="14342" width="10.28515625" style="16" bestFit="1" customWidth="1"/>
    <col min="14343" max="14343" width="18.140625" style="16" bestFit="1" customWidth="1"/>
    <col min="14344" max="14592" width="9.140625" style="16"/>
    <col min="14593" max="14593" width="5.42578125" style="16" bestFit="1" customWidth="1"/>
    <col min="14594" max="14594" width="82" style="16" bestFit="1" customWidth="1"/>
    <col min="14595" max="14595" width="13.140625" style="16" bestFit="1" customWidth="1"/>
    <col min="14596" max="14596" width="29.7109375" style="16" bestFit="1" customWidth="1"/>
    <col min="14597" max="14597" width="13.5703125" style="16" bestFit="1" customWidth="1"/>
    <col min="14598" max="14598" width="10.28515625" style="16" bestFit="1" customWidth="1"/>
    <col min="14599" max="14599" width="18.140625" style="16" bestFit="1" customWidth="1"/>
    <col min="14600" max="14848" width="9.140625" style="16"/>
    <col min="14849" max="14849" width="5.42578125" style="16" bestFit="1" customWidth="1"/>
    <col min="14850" max="14850" width="82" style="16" bestFit="1" customWidth="1"/>
    <col min="14851" max="14851" width="13.140625" style="16" bestFit="1" customWidth="1"/>
    <col min="14852" max="14852" width="29.7109375" style="16" bestFit="1" customWidth="1"/>
    <col min="14853" max="14853" width="13.5703125" style="16" bestFit="1" customWidth="1"/>
    <col min="14854" max="14854" width="10.28515625" style="16" bestFit="1" customWidth="1"/>
    <col min="14855" max="14855" width="18.140625" style="16" bestFit="1" customWidth="1"/>
    <col min="14856" max="15104" width="9.140625" style="16"/>
    <col min="15105" max="15105" width="5.42578125" style="16" bestFit="1" customWidth="1"/>
    <col min="15106" max="15106" width="82" style="16" bestFit="1" customWidth="1"/>
    <col min="15107" max="15107" width="13.140625" style="16" bestFit="1" customWidth="1"/>
    <col min="15108" max="15108" width="29.7109375" style="16" bestFit="1" customWidth="1"/>
    <col min="15109" max="15109" width="13.5703125" style="16" bestFit="1" customWidth="1"/>
    <col min="15110" max="15110" width="10.28515625" style="16" bestFit="1" customWidth="1"/>
    <col min="15111" max="15111" width="18.140625" style="16" bestFit="1" customWidth="1"/>
    <col min="15112" max="15360" width="9.140625" style="16"/>
    <col min="15361" max="15361" width="5.42578125" style="16" bestFit="1" customWidth="1"/>
    <col min="15362" max="15362" width="82" style="16" bestFit="1" customWidth="1"/>
    <col min="15363" max="15363" width="13.140625" style="16" bestFit="1" customWidth="1"/>
    <col min="15364" max="15364" width="29.7109375" style="16" bestFit="1" customWidth="1"/>
    <col min="15365" max="15365" width="13.5703125" style="16" bestFit="1" customWidth="1"/>
    <col min="15366" max="15366" width="10.28515625" style="16" bestFit="1" customWidth="1"/>
    <col min="15367" max="15367" width="18.140625" style="16" bestFit="1" customWidth="1"/>
    <col min="15368" max="15616" width="9.140625" style="16"/>
    <col min="15617" max="15617" width="5.42578125" style="16" bestFit="1" customWidth="1"/>
    <col min="15618" max="15618" width="82" style="16" bestFit="1" customWidth="1"/>
    <col min="15619" max="15619" width="13.140625" style="16" bestFit="1" customWidth="1"/>
    <col min="15620" max="15620" width="29.7109375" style="16" bestFit="1" customWidth="1"/>
    <col min="15621" max="15621" width="13.5703125" style="16" bestFit="1" customWidth="1"/>
    <col min="15622" max="15622" width="10.28515625" style="16" bestFit="1" customWidth="1"/>
    <col min="15623" max="15623" width="18.140625" style="16" bestFit="1" customWidth="1"/>
    <col min="15624" max="15872" width="9.140625" style="16"/>
    <col min="15873" max="15873" width="5.42578125" style="16" bestFit="1" customWidth="1"/>
    <col min="15874" max="15874" width="82" style="16" bestFit="1" customWidth="1"/>
    <col min="15875" max="15875" width="13.140625" style="16" bestFit="1" customWidth="1"/>
    <col min="15876" max="15876" width="29.7109375" style="16" bestFit="1" customWidth="1"/>
    <col min="15877" max="15877" width="13.5703125" style="16" bestFit="1" customWidth="1"/>
    <col min="15878" max="15878" width="10.28515625" style="16" bestFit="1" customWidth="1"/>
    <col min="15879" max="15879" width="18.140625" style="16" bestFit="1" customWidth="1"/>
    <col min="15880" max="16128" width="9.140625" style="16"/>
    <col min="16129" max="16129" width="5.42578125" style="16" bestFit="1" customWidth="1"/>
    <col min="16130" max="16130" width="82" style="16" bestFit="1" customWidth="1"/>
    <col min="16131" max="16131" width="13.140625" style="16" bestFit="1" customWidth="1"/>
    <col min="16132" max="16132" width="29.7109375" style="16" bestFit="1" customWidth="1"/>
    <col min="16133" max="16133" width="13.5703125" style="16" bestFit="1" customWidth="1"/>
    <col min="16134" max="16134" width="10.28515625" style="16" bestFit="1" customWidth="1"/>
    <col min="16135" max="16135" width="18.140625" style="16" bestFit="1" customWidth="1"/>
    <col min="16136" max="16384" width="9.140625" style="16"/>
  </cols>
  <sheetData>
    <row r="1" spans="1:9" s="1" customFormat="1">
      <c r="A1" s="3" t="s">
        <v>0</v>
      </c>
      <c r="B1" s="396" t="s">
        <v>3095</v>
      </c>
      <c r="C1" s="396"/>
      <c r="D1" s="396"/>
      <c r="E1" s="396"/>
      <c r="F1" s="4"/>
      <c r="G1" s="4"/>
      <c r="H1" s="4"/>
    </row>
    <row r="2" spans="1:9" s="1" customFormat="1" ht="13.5" thickBot="1">
      <c r="C2" s="5"/>
      <c r="F2" s="4"/>
      <c r="G2" s="4"/>
      <c r="H2" s="4"/>
    </row>
    <row r="3" spans="1:9" s="13" customFormat="1" ht="15">
      <c r="B3" s="25" t="s">
        <v>3092</v>
      </c>
      <c r="C3" s="397"/>
      <c r="D3" s="400"/>
      <c r="F3" s="14"/>
      <c r="G3" s="14"/>
      <c r="H3" s="14"/>
    </row>
    <row r="4" spans="1:9" s="13" customFormat="1" ht="15">
      <c r="B4" s="77" t="s">
        <v>3093</v>
      </c>
      <c r="C4" s="398"/>
      <c r="D4" s="401"/>
      <c r="F4" s="14"/>
      <c r="G4" s="14"/>
      <c r="H4" s="14"/>
    </row>
    <row r="5" spans="1:9" s="13" customFormat="1" ht="15">
      <c r="B5" s="155"/>
      <c r="C5" s="398"/>
      <c r="D5" s="401"/>
      <c r="F5" s="14"/>
      <c r="G5" s="14"/>
      <c r="H5" s="14"/>
    </row>
    <row r="6" spans="1:9" s="13" customFormat="1" ht="15">
      <c r="B6" s="77" t="s">
        <v>1003</v>
      </c>
      <c r="C6" s="398"/>
      <c r="D6" s="401"/>
      <c r="F6" s="14"/>
      <c r="G6" s="14"/>
      <c r="H6" s="14"/>
    </row>
    <row r="7" spans="1:9" s="13" customFormat="1" ht="15">
      <c r="B7" s="77" t="s">
        <v>3022</v>
      </c>
      <c r="C7" s="398"/>
      <c r="D7" s="401"/>
      <c r="F7" s="14"/>
      <c r="G7" s="14"/>
      <c r="H7" s="14"/>
    </row>
    <row r="8" spans="1:9" s="13" customFormat="1" ht="30.75" thickBot="1">
      <c r="B8" s="27" t="s">
        <v>3094</v>
      </c>
      <c r="C8" s="399"/>
      <c r="D8" s="402"/>
      <c r="F8" s="14"/>
      <c r="G8" s="14"/>
      <c r="H8" s="14"/>
    </row>
    <row r="9" spans="1:9" s="13" customFormat="1">
      <c r="C9" s="15" t="s">
        <v>1005</v>
      </c>
      <c r="D9" s="15" t="s">
        <v>1006</v>
      </c>
      <c r="F9" s="14"/>
      <c r="G9" s="14"/>
      <c r="H9" s="14"/>
    </row>
    <row r="10" spans="1:9" s="1" customFormat="1">
      <c r="C10" s="5"/>
      <c r="F10" s="4"/>
      <c r="G10" s="4"/>
      <c r="H10" s="4"/>
    </row>
    <row r="12" spans="1:9">
      <c r="B12" s="16" t="s">
        <v>100</v>
      </c>
    </row>
    <row r="14" spans="1:9">
      <c r="B14" s="230" t="s">
        <v>101</v>
      </c>
      <c r="C14" s="231" t="s">
        <v>124</v>
      </c>
      <c r="D14" s="230" t="s">
        <v>125</v>
      </c>
      <c r="E14" s="230" t="s">
        <v>103</v>
      </c>
      <c r="F14" s="232" t="s">
        <v>104</v>
      </c>
      <c r="G14" s="232" t="s">
        <v>105</v>
      </c>
      <c r="H14" s="232" t="s">
        <v>106</v>
      </c>
      <c r="I14" s="17" t="s">
        <v>126</v>
      </c>
    </row>
    <row r="15" spans="1:9">
      <c r="B15" s="17" t="s">
        <v>127</v>
      </c>
      <c r="C15" s="164"/>
    </row>
    <row r="16" spans="1:9">
      <c r="B16" s="17" t="s">
        <v>128</v>
      </c>
      <c r="C16" s="164"/>
    </row>
    <row r="17" spans="2:8">
      <c r="B17" s="16" t="s">
        <v>1009</v>
      </c>
      <c r="C17" s="164" t="s">
        <v>129</v>
      </c>
      <c r="D17" s="16" t="s">
        <v>132</v>
      </c>
      <c r="E17" s="16" t="s">
        <v>133</v>
      </c>
      <c r="F17" s="18">
        <v>81563</v>
      </c>
      <c r="G17" s="18">
        <v>2152.5300000000002</v>
      </c>
      <c r="H17" s="18">
        <v>13.51</v>
      </c>
    </row>
    <row r="18" spans="2:8">
      <c r="B18" s="16" t="s">
        <v>1008</v>
      </c>
      <c r="C18" s="164" t="s">
        <v>129</v>
      </c>
      <c r="D18" s="16" t="s">
        <v>130</v>
      </c>
      <c r="E18" s="16" t="s">
        <v>134</v>
      </c>
      <c r="F18" s="18">
        <v>103858</v>
      </c>
      <c r="G18" s="18">
        <v>1543.54</v>
      </c>
      <c r="H18" s="18">
        <v>9.69</v>
      </c>
    </row>
    <row r="19" spans="2:8">
      <c r="B19" s="16" t="s">
        <v>1007</v>
      </c>
      <c r="C19" s="164" t="s">
        <v>129</v>
      </c>
      <c r="D19" s="16" t="s">
        <v>130</v>
      </c>
      <c r="E19" s="16" t="s">
        <v>131</v>
      </c>
      <c r="F19" s="18">
        <v>164638</v>
      </c>
      <c r="G19" s="18">
        <v>1461.33</v>
      </c>
      <c r="H19" s="18">
        <v>9.17</v>
      </c>
    </row>
    <row r="20" spans="2:8">
      <c r="B20" s="16" t="s">
        <v>1013</v>
      </c>
      <c r="C20" s="164" t="s">
        <v>129</v>
      </c>
      <c r="D20" s="16" t="s">
        <v>135</v>
      </c>
      <c r="E20" s="16" t="s">
        <v>136</v>
      </c>
      <c r="F20" s="18">
        <v>86742</v>
      </c>
      <c r="G20" s="18">
        <v>1295.23</v>
      </c>
      <c r="H20" s="18">
        <v>8.1300000000000008</v>
      </c>
    </row>
    <row r="21" spans="2:8">
      <c r="B21" s="16" t="s">
        <v>1015</v>
      </c>
      <c r="C21" s="164" t="s">
        <v>129</v>
      </c>
      <c r="D21" s="16" t="s">
        <v>143</v>
      </c>
      <c r="E21" s="16" t="s">
        <v>144</v>
      </c>
      <c r="F21" s="18">
        <v>42898</v>
      </c>
      <c r="G21" s="18">
        <v>1049.3699999999999</v>
      </c>
      <c r="H21" s="18">
        <v>6.59</v>
      </c>
    </row>
    <row r="22" spans="2:8">
      <c r="B22" s="16" t="s">
        <v>1017</v>
      </c>
      <c r="C22" s="164" t="s">
        <v>129</v>
      </c>
      <c r="D22" s="16" t="s">
        <v>135</v>
      </c>
      <c r="E22" s="16" t="s">
        <v>137</v>
      </c>
      <c r="F22" s="18">
        <v>24260</v>
      </c>
      <c r="G22" s="18">
        <v>779.13</v>
      </c>
      <c r="H22" s="18">
        <v>4.8899999999999997</v>
      </c>
    </row>
    <row r="23" spans="2:8">
      <c r="B23" s="16" t="s">
        <v>1010</v>
      </c>
      <c r="C23" s="164" t="s">
        <v>129</v>
      </c>
      <c r="D23" s="16" t="s">
        <v>139</v>
      </c>
      <c r="E23" s="16" t="s">
        <v>140</v>
      </c>
      <c r="F23" s="18">
        <v>206117</v>
      </c>
      <c r="G23" s="18">
        <v>660.19</v>
      </c>
      <c r="H23" s="18">
        <v>4.1399999999999997</v>
      </c>
    </row>
    <row r="24" spans="2:8">
      <c r="B24" s="16" t="s">
        <v>1019</v>
      </c>
      <c r="C24" s="164" t="s">
        <v>129</v>
      </c>
      <c r="D24" s="16" t="s">
        <v>130</v>
      </c>
      <c r="E24" s="16" t="s">
        <v>138</v>
      </c>
      <c r="F24" s="18">
        <v>30846</v>
      </c>
      <c r="G24" s="18">
        <v>590.78</v>
      </c>
      <c r="H24" s="18">
        <v>3.71</v>
      </c>
    </row>
    <row r="25" spans="2:8">
      <c r="B25" s="16" t="s">
        <v>2285</v>
      </c>
      <c r="C25" s="164" t="s">
        <v>129</v>
      </c>
      <c r="D25" s="16" t="s">
        <v>139</v>
      </c>
      <c r="E25" s="16" t="s">
        <v>148</v>
      </c>
      <c r="F25" s="18">
        <v>21023</v>
      </c>
      <c r="G25" s="18">
        <v>559</v>
      </c>
      <c r="H25" s="18">
        <v>3.51</v>
      </c>
    </row>
    <row r="26" spans="2:8">
      <c r="B26" s="16" t="s">
        <v>2283</v>
      </c>
      <c r="C26" s="164" t="s">
        <v>129</v>
      </c>
      <c r="D26" s="16" t="s">
        <v>155</v>
      </c>
      <c r="E26" s="16" t="s">
        <v>156</v>
      </c>
      <c r="F26" s="18">
        <v>28485</v>
      </c>
      <c r="G26" s="18">
        <v>547.41</v>
      </c>
      <c r="H26" s="18">
        <v>3.44</v>
      </c>
    </row>
    <row r="27" spans="2:8">
      <c r="B27" s="16" t="s">
        <v>1020</v>
      </c>
      <c r="C27" s="164" t="s">
        <v>129</v>
      </c>
      <c r="D27" s="16" t="s">
        <v>130</v>
      </c>
      <c r="E27" s="16" t="s">
        <v>145</v>
      </c>
      <c r="F27" s="18">
        <v>64470</v>
      </c>
      <c r="G27" s="18">
        <v>484.27</v>
      </c>
      <c r="H27" s="18">
        <v>3.04</v>
      </c>
    </row>
    <row r="28" spans="2:8">
      <c r="B28" s="16" t="s">
        <v>277</v>
      </c>
      <c r="C28" s="164" t="s">
        <v>129</v>
      </c>
      <c r="D28" s="16" t="s">
        <v>130</v>
      </c>
      <c r="E28" s="16" t="s">
        <v>278</v>
      </c>
      <c r="F28" s="18">
        <v>90505</v>
      </c>
      <c r="G28" s="18">
        <v>480.72</v>
      </c>
      <c r="H28" s="18">
        <v>3.02</v>
      </c>
    </row>
    <row r="29" spans="2:8">
      <c r="B29" s="16" t="s">
        <v>2046</v>
      </c>
      <c r="C29" s="164" t="s">
        <v>129</v>
      </c>
      <c r="D29" s="16" t="s">
        <v>143</v>
      </c>
      <c r="E29" s="16" t="s">
        <v>279</v>
      </c>
      <c r="F29" s="18">
        <v>6244</v>
      </c>
      <c r="G29" s="18">
        <v>456.05</v>
      </c>
      <c r="H29" s="18">
        <v>2.86</v>
      </c>
    </row>
    <row r="30" spans="2:8">
      <c r="B30" s="16" t="s">
        <v>2284</v>
      </c>
      <c r="C30" s="164" t="s">
        <v>129</v>
      </c>
      <c r="D30" s="16" t="s">
        <v>151</v>
      </c>
      <c r="E30" s="16" t="s">
        <v>152</v>
      </c>
      <c r="F30" s="18">
        <v>56982</v>
      </c>
      <c r="G30" s="18">
        <v>413.97</v>
      </c>
      <c r="H30" s="18">
        <v>2.6</v>
      </c>
    </row>
    <row r="31" spans="2:8">
      <c r="B31" s="16" t="s">
        <v>1025</v>
      </c>
      <c r="C31" s="164" t="s">
        <v>129</v>
      </c>
      <c r="D31" s="16" t="s">
        <v>141</v>
      </c>
      <c r="E31" s="16" t="s">
        <v>280</v>
      </c>
      <c r="F31" s="18">
        <v>10589</v>
      </c>
      <c r="G31" s="18">
        <v>359.14</v>
      </c>
      <c r="H31" s="18">
        <v>2.25</v>
      </c>
    </row>
    <row r="32" spans="2:8">
      <c r="B32" s="16" t="s">
        <v>2122</v>
      </c>
      <c r="C32" s="164" t="s">
        <v>129</v>
      </c>
      <c r="D32" s="16" t="s">
        <v>200</v>
      </c>
      <c r="E32" s="16" t="s">
        <v>281</v>
      </c>
      <c r="F32" s="18">
        <v>22664</v>
      </c>
      <c r="G32" s="18">
        <v>296.62</v>
      </c>
      <c r="H32" s="18">
        <v>1.86</v>
      </c>
    </row>
    <row r="33" spans="2:8">
      <c r="B33" s="16" t="s">
        <v>2038</v>
      </c>
      <c r="C33" s="164" t="s">
        <v>129</v>
      </c>
      <c r="D33" s="16" t="s">
        <v>200</v>
      </c>
      <c r="E33" s="16" t="s">
        <v>282</v>
      </c>
      <c r="F33" s="18">
        <v>3092</v>
      </c>
      <c r="G33" s="18">
        <v>281.12</v>
      </c>
      <c r="H33" s="18">
        <v>1.76</v>
      </c>
    </row>
    <row r="34" spans="2:8">
      <c r="B34" s="16" t="s">
        <v>1012</v>
      </c>
      <c r="C34" s="164" t="s">
        <v>129</v>
      </c>
      <c r="D34" s="16" t="s">
        <v>141</v>
      </c>
      <c r="E34" s="16" t="s">
        <v>142</v>
      </c>
      <c r="F34" s="18">
        <v>9756</v>
      </c>
      <c r="G34" s="18">
        <v>253.92</v>
      </c>
      <c r="H34" s="18">
        <v>1.59</v>
      </c>
    </row>
    <row r="35" spans="2:8">
      <c r="B35" s="16" t="s">
        <v>1037</v>
      </c>
      <c r="C35" s="164" t="s">
        <v>129</v>
      </c>
      <c r="D35" s="16" t="s">
        <v>135</v>
      </c>
      <c r="E35" s="16" t="s">
        <v>283</v>
      </c>
      <c r="F35" s="18">
        <v>25544</v>
      </c>
      <c r="G35" s="18">
        <v>239.95</v>
      </c>
      <c r="H35" s="18">
        <v>1.51</v>
      </c>
    </row>
    <row r="36" spans="2:8">
      <c r="B36" s="16" t="s">
        <v>2104</v>
      </c>
      <c r="C36" s="164" t="s">
        <v>129</v>
      </c>
      <c r="D36" s="16" t="s">
        <v>143</v>
      </c>
      <c r="E36" s="16" t="s">
        <v>284</v>
      </c>
      <c r="F36" s="18">
        <v>1396</v>
      </c>
      <c r="G36" s="18">
        <v>236.86</v>
      </c>
      <c r="H36" s="18">
        <v>1.49</v>
      </c>
    </row>
    <row r="37" spans="2:8">
      <c r="B37" s="16" t="s">
        <v>2113</v>
      </c>
      <c r="C37" s="164" t="s">
        <v>129</v>
      </c>
      <c r="D37" s="16" t="s">
        <v>160</v>
      </c>
      <c r="E37" s="16" t="s">
        <v>161</v>
      </c>
      <c r="F37" s="18">
        <v>25285</v>
      </c>
      <c r="G37" s="18">
        <v>225.86</v>
      </c>
      <c r="H37" s="18">
        <v>1.42</v>
      </c>
    </row>
    <row r="38" spans="2:8">
      <c r="B38" s="16" t="s">
        <v>2134</v>
      </c>
      <c r="C38" s="164" t="s">
        <v>129</v>
      </c>
      <c r="D38" s="16" t="s">
        <v>285</v>
      </c>
      <c r="E38" s="16" t="s">
        <v>286</v>
      </c>
      <c r="F38" s="18">
        <v>184250</v>
      </c>
      <c r="G38" s="18">
        <v>199.54</v>
      </c>
      <c r="H38" s="18">
        <v>1.25</v>
      </c>
    </row>
    <row r="39" spans="2:8">
      <c r="B39" s="16" t="s">
        <v>2083</v>
      </c>
      <c r="C39" s="164" t="s">
        <v>129</v>
      </c>
      <c r="D39" s="16" t="s">
        <v>267</v>
      </c>
      <c r="E39" s="16" t="s">
        <v>287</v>
      </c>
      <c r="F39" s="18">
        <v>80738</v>
      </c>
      <c r="G39" s="18">
        <v>185.37</v>
      </c>
      <c r="H39" s="18">
        <v>1.1599999999999999</v>
      </c>
    </row>
    <row r="40" spans="2:8">
      <c r="B40" s="16" t="s">
        <v>2043</v>
      </c>
      <c r="C40" s="164" t="s">
        <v>129</v>
      </c>
      <c r="D40" s="16" t="s">
        <v>267</v>
      </c>
      <c r="E40" s="16" t="s">
        <v>288</v>
      </c>
      <c r="F40" s="18">
        <v>112832</v>
      </c>
      <c r="G40" s="18">
        <v>184.88</v>
      </c>
      <c r="H40" s="18">
        <v>1.1599999999999999</v>
      </c>
    </row>
    <row r="41" spans="2:8">
      <c r="B41" s="16" t="s">
        <v>2102</v>
      </c>
      <c r="C41" s="164" t="s">
        <v>129</v>
      </c>
      <c r="D41" s="16" t="s">
        <v>173</v>
      </c>
      <c r="E41" s="16" t="s">
        <v>174</v>
      </c>
      <c r="F41" s="18">
        <v>2698</v>
      </c>
      <c r="G41" s="18">
        <v>180.02</v>
      </c>
      <c r="H41" s="18">
        <v>1.1299999999999999</v>
      </c>
    </row>
    <row r="42" spans="2:8">
      <c r="B42" s="16" t="s">
        <v>2055</v>
      </c>
      <c r="C42" s="164" t="s">
        <v>129</v>
      </c>
      <c r="D42" s="16" t="s">
        <v>289</v>
      </c>
      <c r="E42" s="16" t="s">
        <v>290</v>
      </c>
      <c r="F42" s="18">
        <v>819</v>
      </c>
      <c r="G42" s="18">
        <v>163.22999999999999</v>
      </c>
      <c r="H42" s="18">
        <v>1.02</v>
      </c>
    </row>
    <row r="43" spans="2:8">
      <c r="B43" s="16" t="s">
        <v>2044</v>
      </c>
      <c r="C43" s="164" t="s">
        <v>129</v>
      </c>
      <c r="D43" s="16" t="s">
        <v>135</v>
      </c>
      <c r="E43" s="16" t="s">
        <v>291</v>
      </c>
      <c r="F43" s="18">
        <v>14685</v>
      </c>
      <c r="G43" s="18">
        <v>158.11000000000001</v>
      </c>
      <c r="H43" s="18">
        <v>0.99</v>
      </c>
    </row>
    <row r="44" spans="2:8">
      <c r="B44" s="16" t="s">
        <v>2137</v>
      </c>
      <c r="C44" s="164" t="s">
        <v>129</v>
      </c>
      <c r="D44" s="16" t="s">
        <v>130</v>
      </c>
      <c r="E44" s="16" t="s">
        <v>292</v>
      </c>
      <c r="F44" s="18">
        <v>13912</v>
      </c>
      <c r="G44" s="18">
        <v>154</v>
      </c>
      <c r="H44" s="18">
        <v>0.97</v>
      </c>
    </row>
    <row r="45" spans="2:8">
      <c r="B45" s="16" t="s">
        <v>2081</v>
      </c>
      <c r="C45" s="164" t="s">
        <v>129</v>
      </c>
      <c r="D45" s="16" t="s">
        <v>135</v>
      </c>
      <c r="E45" s="16" t="s">
        <v>167</v>
      </c>
      <c r="F45" s="18">
        <v>34546</v>
      </c>
      <c r="G45" s="18">
        <v>142.83000000000001</v>
      </c>
      <c r="H45" s="18">
        <v>0.9</v>
      </c>
    </row>
    <row r="46" spans="2:8">
      <c r="B46" s="16" t="s">
        <v>2289</v>
      </c>
      <c r="C46" s="164" t="s">
        <v>129</v>
      </c>
      <c r="D46" s="16" t="s">
        <v>160</v>
      </c>
      <c r="E46" s="16" t="s">
        <v>170</v>
      </c>
      <c r="F46" s="18">
        <v>2805</v>
      </c>
      <c r="G46" s="18">
        <v>119.06</v>
      </c>
      <c r="H46" s="18">
        <v>0.75</v>
      </c>
    </row>
    <row r="47" spans="2:8">
      <c r="B47" s="17" t="s">
        <v>207</v>
      </c>
      <c r="C47" s="234"/>
      <c r="D47" s="17"/>
      <c r="E47" s="17"/>
      <c r="F47" s="162"/>
      <c r="G47" s="162">
        <f>SUM(G14:G46)</f>
        <v>15854.030000000002</v>
      </c>
      <c r="H47" s="162">
        <f>SUM(H14:H46)</f>
        <v>99.509999999999991</v>
      </c>
    </row>
    <row r="48" spans="2:8">
      <c r="B48" s="17" t="s">
        <v>208</v>
      </c>
      <c r="C48" s="234"/>
      <c r="D48" s="17"/>
      <c r="E48" s="17"/>
      <c r="F48" s="162"/>
      <c r="G48" s="162">
        <v>81.47</v>
      </c>
      <c r="H48" s="162">
        <v>0.51</v>
      </c>
    </row>
    <row r="49" spans="2:8">
      <c r="B49" s="17" t="s">
        <v>112</v>
      </c>
      <c r="C49" s="234"/>
      <c r="D49" s="17"/>
      <c r="E49" s="17"/>
      <c r="F49" s="162"/>
      <c r="G49" s="162">
        <v>15935.5</v>
      </c>
      <c r="H49" s="162">
        <v>100.04</v>
      </c>
    </row>
    <row r="50" spans="2:8">
      <c r="B50" s="17" t="s">
        <v>209</v>
      </c>
      <c r="C50" s="234"/>
      <c r="D50" s="17"/>
      <c r="E50" s="17"/>
      <c r="F50" s="162"/>
      <c r="G50" s="162">
        <v>-7.0243051100012224</v>
      </c>
      <c r="H50" s="162">
        <v>-4.0000000000006253E-2</v>
      </c>
    </row>
    <row r="51" spans="2:8">
      <c r="B51" s="17" t="s">
        <v>114</v>
      </c>
      <c r="C51" s="234"/>
      <c r="D51" s="17"/>
      <c r="E51" s="17"/>
      <c r="F51" s="162"/>
      <c r="G51" s="162">
        <v>15928.475694889999</v>
      </c>
      <c r="H51" s="162">
        <v>100</v>
      </c>
    </row>
    <row r="52" spans="2:8">
      <c r="B52" s="16" t="s">
        <v>115</v>
      </c>
    </row>
    <row r="53" spans="2:8">
      <c r="B53" s="16" t="s">
        <v>116</v>
      </c>
    </row>
    <row r="54" spans="2:8">
      <c r="B54" s="16" t="s">
        <v>117</v>
      </c>
      <c r="C54" s="235">
        <v>44804</v>
      </c>
    </row>
    <row r="55" spans="2:8" ht="25.5">
      <c r="B55" s="236" t="s">
        <v>118</v>
      </c>
      <c r="C55" s="168" t="s">
        <v>119</v>
      </c>
    </row>
    <row r="56" spans="2:8">
      <c r="B56" s="17"/>
    </row>
    <row r="57" spans="2:8">
      <c r="B57" s="17" t="s">
        <v>120</v>
      </c>
    </row>
    <row r="58" spans="2:8">
      <c r="B58" s="17" t="s">
        <v>210</v>
      </c>
    </row>
    <row r="59" spans="2:8">
      <c r="B59" s="17" t="s">
        <v>121</v>
      </c>
    </row>
    <row r="60" spans="2:8">
      <c r="B60" s="17" t="s">
        <v>293</v>
      </c>
      <c r="C60" s="234"/>
    </row>
    <row r="61" spans="2:8">
      <c r="B61" s="17" t="s">
        <v>294</v>
      </c>
      <c r="C61" s="234"/>
    </row>
    <row r="62" spans="2:8">
      <c r="B62" s="17" t="s">
        <v>295</v>
      </c>
      <c r="C62" s="234"/>
    </row>
    <row r="63" spans="2:8">
      <c r="B63" s="17" t="s">
        <v>296</v>
      </c>
      <c r="C63" s="234"/>
    </row>
    <row r="64" spans="2:8">
      <c r="B64" s="284" t="s">
        <v>2926</v>
      </c>
      <c r="C64" s="234"/>
    </row>
    <row r="65" spans="2:2">
      <c r="B65" s="284" t="s">
        <v>122</v>
      </c>
    </row>
    <row r="66" spans="2:2">
      <c r="B66" s="284" t="s">
        <v>123</v>
      </c>
    </row>
  </sheetData>
  <mergeCells count="3">
    <mergeCell ref="B1:E1"/>
    <mergeCell ref="C3:C8"/>
    <mergeCell ref="D3:D8"/>
  </mergeCells>
  <hyperlinks>
    <hyperlink ref="A1" location="Index!A1" display="Index" xr:uid="{CAB28A14-0510-4608-88C9-9B6082D9AE9B}"/>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D59EA-2432-4ACB-AEB8-B2ACAB9AA4AB}">
  <dimension ref="A1:I101"/>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28515625" style="18" bestFit="1" customWidth="1"/>
    <col min="7" max="7" width="18.140625" style="18" bestFit="1" customWidth="1"/>
    <col min="8" max="8" width="9.140625" style="18"/>
    <col min="9" max="9" width="1.7109375" style="16" bestFit="1" customWidth="1"/>
    <col min="10"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28515625" style="16" bestFit="1" customWidth="1"/>
    <col min="263" max="263" width="18.140625" style="16" bestFit="1" customWidth="1"/>
    <col min="264" max="264" width="9.140625" style="16"/>
    <col min="265" max="265" width="1.7109375" style="16" bestFit="1" customWidth="1"/>
    <col min="266"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28515625" style="16" bestFit="1" customWidth="1"/>
    <col min="519" max="519" width="18.140625" style="16" bestFit="1" customWidth="1"/>
    <col min="520" max="520" width="9.140625" style="16"/>
    <col min="521" max="521" width="1.7109375" style="16" bestFit="1" customWidth="1"/>
    <col min="522"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28515625" style="16" bestFit="1" customWidth="1"/>
    <col min="775" max="775" width="18.140625" style="16" bestFit="1" customWidth="1"/>
    <col min="776" max="776" width="9.140625" style="16"/>
    <col min="777" max="777" width="1.7109375" style="16" bestFit="1" customWidth="1"/>
    <col min="778"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28515625" style="16" bestFit="1" customWidth="1"/>
    <col min="1031" max="1031" width="18.140625" style="16" bestFit="1" customWidth="1"/>
    <col min="1032" max="1032" width="9.140625" style="16"/>
    <col min="1033" max="1033" width="1.7109375" style="16" bestFit="1" customWidth="1"/>
    <col min="1034"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28515625" style="16" bestFit="1" customWidth="1"/>
    <col min="1287" max="1287" width="18.140625" style="16" bestFit="1" customWidth="1"/>
    <col min="1288" max="1288" width="9.140625" style="16"/>
    <col min="1289" max="1289" width="1.7109375" style="16" bestFit="1" customWidth="1"/>
    <col min="1290"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28515625" style="16" bestFit="1" customWidth="1"/>
    <col min="1543" max="1543" width="18.140625" style="16" bestFit="1" customWidth="1"/>
    <col min="1544" max="1544" width="9.140625" style="16"/>
    <col min="1545" max="1545" width="1.7109375" style="16" bestFit="1" customWidth="1"/>
    <col min="1546"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28515625" style="16" bestFit="1" customWidth="1"/>
    <col min="1799" max="1799" width="18.140625" style="16" bestFit="1" customWidth="1"/>
    <col min="1800" max="1800" width="9.140625" style="16"/>
    <col min="1801" max="1801" width="1.7109375" style="16" bestFit="1" customWidth="1"/>
    <col min="1802"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28515625" style="16" bestFit="1" customWidth="1"/>
    <col min="2055" max="2055" width="18.140625" style="16" bestFit="1" customWidth="1"/>
    <col min="2056" max="2056" width="9.140625" style="16"/>
    <col min="2057" max="2057" width="1.7109375" style="16" bestFit="1" customWidth="1"/>
    <col min="2058"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28515625" style="16" bestFit="1" customWidth="1"/>
    <col min="2311" max="2311" width="18.140625" style="16" bestFit="1" customWidth="1"/>
    <col min="2312" max="2312" width="9.140625" style="16"/>
    <col min="2313" max="2313" width="1.7109375" style="16" bestFit="1" customWidth="1"/>
    <col min="2314"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28515625" style="16" bestFit="1" customWidth="1"/>
    <col min="2567" max="2567" width="18.140625" style="16" bestFit="1" customWidth="1"/>
    <col min="2568" max="2568" width="9.140625" style="16"/>
    <col min="2569" max="2569" width="1.7109375" style="16" bestFit="1" customWidth="1"/>
    <col min="2570"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28515625" style="16" bestFit="1" customWidth="1"/>
    <col min="2823" max="2823" width="18.140625" style="16" bestFit="1" customWidth="1"/>
    <col min="2824" max="2824" width="9.140625" style="16"/>
    <col min="2825" max="2825" width="1.7109375" style="16" bestFit="1" customWidth="1"/>
    <col min="2826"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28515625" style="16" bestFit="1" customWidth="1"/>
    <col min="3079" max="3079" width="18.140625" style="16" bestFit="1" customWidth="1"/>
    <col min="3080" max="3080" width="9.140625" style="16"/>
    <col min="3081" max="3081" width="1.7109375" style="16" bestFit="1" customWidth="1"/>
    <col min="3082"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28515625" style="16" bestFit="1" customWidth="1"/>
    <col min="3335" max="3335" width="18.140625" style="16" bestFit="1" customWidth="1"/>
    <col min="3336" max="3336" width="9.140625" style="16"/>
    <col min="3337" max="3337" width="1.7109375" style="16" bestFit="1" customWidth="1"/>
    <col min="3338"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28515625" style="16" bestFit="1" customWidth="1"/>
    <col min="3591" max="3591" width="18.140625" style="16" bestFit="1" customWidth="1"/>
    <col min="3592" max="3592" width="9.140625" style="16"/>
    <col min="3593" max="3593" width="1.7109375" style="16" bestFit="1" customWidth="1"/>
    <col min="3594"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28515625" style="16" bestFit="1" customWidth="1"/>
    <col min="3847" max="3847" width="18.140625" style="16" bestFit="1" customWidth="1"/>
    <col min="3848" max="3848" width="9.140625" style="16"/>
    <col min="3849" max="3849" width="1.7109375" style="16" bestFit="1" customWidth="1"/>
    <col min="3850"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28515625" style="16" bestFit="1" customWidth="1"/>
    <col min="4103" max="4103" width="18.140625" style="16" bestFit="1" customWidth="1"/>
    <col min="4104" max="4104" width="9.140625" style="16"/>
    <col min="4105" max="4105" width="1.7109375" style="16" bestFit="1" customWidth="1"/>
    <col min="4106"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28515625" style="16" bestFit="1" customWidth="1"/>
    <col min="4359" max="4359" width="18.140625" style="16" bestFit="1" customWidth="1"/>
    <col min="4360" max="4360" width="9.140625" style="16"/>
    <col min="4361" max="4361" width="1.7109375" style="16" bestFit="1" customWidth="1"/>
    <col min="4362"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28515625" style="16" bestFit="1" customWidth="1"/>
    <col min="4615" max="4615" width="18.140625" style="16" bestFit="1" customWidth="1"/>
    <col min="4616" max="4616" width="9.140625" style="16"/>
    <col min="4617" max="4617" width="1.7109375" style="16" bestFit="1" customWidth="1"/>
    <col min="4618"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28515625" style="16" bestFit="1" customWidth="1"/>
    <col min="4871" max="4871" width="18.140625" style="16" bestFit="1" customWidth="1"/>
    <col min="4872" max="4872" width="9.140625" style="16"/>
    <col min="4873" max="4873" width="1.7109375" style="16" bestFit="1" customWidth="1"/>
    <col min="4874"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28515625" style="16" bestFit="1" customWidth="1"/>
    <col min="5127" max="5127" width="18.140625" style="16" bestFit="1" customWidth="1"/>
    <col min="5128" max="5128" width="9.140625" style="16"/>
    <col min="5129" max="5129" width="1.7109375" style="16" bestFit="1" customWidth="1"/>
    <col min="5130"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28515625" style="16" bestFit="1" customWidth="1"/>
    <col min="5383" max="5383" width="18.140625" style="16" bestFit="1" customWidth="1"/>
    <col min="5384" max="5384" width="9.140625" style="16"/>
    <col min="5385" max="5385" width="1.7109375" style="16" bestFit="1" customWidth="1"/>
    <col min="5386"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28515625" style="16" bestFit="1" customWidth="1"/>
    <col min="5639" max="5639" width="18.140625" style="16" bestFit="1" customWidth="1"/>
    <col min="5640" max="5640" width="9.140625" style="16"/>
    <col min="5641" max="5641" width="1.7109375" style="16" bestFit="1" customWidth="1"/>
    <col min="5642"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28515625" style="16" bestFit="1" customWidth="1"/>
    <col min="5895" max="5895" width="18.140625" style="16" bestFit="1" customWidth="1"/>
    <col min="5896" max="5896" width="9.140625" style="16"/>
    <col min="5897" max="5897" width="1.7109375" style="16" bestFit="1" customWidth="1"/>
    <col min="5898"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28515625" style="16" bestFit="1" customWidth="1"/>
    <col min="6151" max="6151" width="18.140625" style="16" bestFit="1" customWidth="1"/>
    <col min="6152" max="6152" width="9.140625" style="16"/>
    <col min="6153" max="6153" width="1.7109375" style="16" bestFit="1" customWidth="1"/>
    <col min="6154"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28515625" style="16" bestFit="1" customWidth="1"/>
    <col min="6407" max="6407" width="18.140625" style="16" bestFit="1" customWidth="1"/>
    <col min="6408" max="6408" width="9.140625" style="16"/>
    <col min="6409" max="6409" width="1.7109375" style="16" bestFit="1" customWidth="1"/>
    <col min="6410"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28515625" style="16" bestFit="1" customWidth="1"/>
    <col min="6663" max="6663" width="18.140625" style="16" bestFit="1" customWidth="1"/>
    <col min="6664" max="6664" width="9.140625" style="16"/>
    <col min="6665" max="6665" width="1.7109375" style="16" bestFit="1" customWidth="1"/>
    <col min="6666"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28515625" style="16" bestFit="1" customWidth="1"/>
    <col min="6919" max="6919" width="18.140625" style="16" bestFit="1" customWidth="1"/>
    <col min="6920" max="6920" width="9.140625" style="16"/>
    <col min="6921" max="6921" width="1.7109375" style="16" bestFit="1" customWidth="1"/>
    <col min="6922"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28515625" style="16" bestFit="1" customWidth="1"/>
    <col min="7175" max="7175" width="18.140625" style="16" bestFit="1" customWidth="1"/>
    <col min="7176" max="7176" width="9.140625" style="16"/>
    <col min="7177" max="7177" width="1.7109375" style="16" bestFit="1" customWidth="1"/>
    <col min="7178"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28515625" style="16" bestFit="1" customWidth="1"/>
    <col min="7431" max="7431" width="18.140625" style="16" bestFit="1" customWidth="1"/>
    <col min="7432" max="7432" width="9.140625" style="16"/>
    <col min="7433" max="7433" width="1.7109375" style="16" bestFit="1" customWidth="1"/>
    <col min="7434"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28515625" style="16" bestFit="1" customWidth="1"/>
    <col min="7687" max="7687" width="18.140625" style="16" bestFit="1" customWidth="1"/>
    <col min="7688" max="7688" width="9.140625" style="16"/>
    <col min="7689" max="7689" width="1.7109375" style="16" bestFit="1" customWidth="1"/>
    <col min="7690"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28515625" style="16" bestFit="1" customWidth="1"/>
    <col min="7943" max="7943" width="18.140625" style="16" bestFit="1" customWidth="1"/>
    <col min="7944" max="7944" width="9.140625" style="16"/>
    <col min="7945" max="7945" width="1.7109375" style="16" bestFit="1" customWidth="1"/>
    <col min="7946"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28515625" style="16" bestFit="1" customWidth="1"/>
    <col min="8199" max="8199" width="18.140625" style="16" bestFit="1" customWidth="1"/>
    <col min="8200" max="8200" width="9.140625" style="16"/>
    <col min="8201" max="8201" width="1.7109375" style="16" bestFit="1" customWidth="1"/>
    <col min="8202"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28515625" style="16" bestFit="1" customWidth="1"/>
    <col min="8455" max="8455" width="18.140625" style="16" bestFit="1" customWidth="1"/>
    <col min="8456" max="8456" width="9.140625" style="16"/>
    <col min="8457" max="8457" width="1.7109375" style="16" bestFit="1" customWidth="1"/>
    <col min="8458"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28515625" style="16" bestFit="1" customWidth="1"/>
    <col min="8711" max="8711" width="18.140625" style="16" bestFit="1" customWidth="1"/>
    <col min="8712" max="8712" width="9.140625" style="16"/>
    <col min="8713" max="8713" width="1.7109375" style="16" bestFit="1" customWidth="1"/>
    <col min="8714"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28515625" style="16" bestFit="1" customWidth="1"/>
    <col min="8967" max="8967" width="18.140625" style="16" bestFit="1" customWidth="1"/>
    <col min="8968" max="8968" width="9.140625" style="16"/>
    <col min="8969" max="8969" width="1.7109375" style="16" bestFit="1" customWidth="1"/>
    <col min="8970"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28515625" style="16" bestFit="1" customWidth="1"/>
    <col min="9223" max="9223" width="18.140625" style="16" bestFit="1" customWidth="1"/>
    <col min="9224" max="9224" width="9.140625" style="16"/>
    <col min="9225" max="9225" width="1.7109375" style="16" bestFit="1" customWidth="1"/>
    <col min="9226"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28515625" style="16" bestFit="1" customWidth="1"/>
    <col min="9479" max="9479" width="18.140625" style="16" bestFit="1" customWidth="1"/>
    <col min="9480" max="9480" width="9.140625" style="16"/>
    <col min="9481" max="9481" width="1.7109375" style="16" bestFit="1" customWidth="1"/>
    <col min="9482"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28515625" style="16" bestFit="1" customWidth="1"/>
    <col min="9735" max="9735" width="18.140625" style="16" bestFit="1" customWidth="1"/>
    <col min="9736" max="9736" width="9.140625" style="16"/>
    <col min="9737" max="9737" width="1.7109375" style="16" bestFit="1" customWidth="1"/>
    <col min="9738"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28515625" style="16" bestFit="1" customWidth="1"/>
    <col min="9991" max="9991" width="18.140625" style="16" bestFit="1" customWidth="1"/>
    <col min="9992" max="9992" width="9.140625" style="16"/>
    <col min="9993" max="9993" width="1.7109375" style="16" bestFit="1" customWidth="1"/>
    <col min="9994"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28515625" style="16" bestFit="1" customWidth="1"/>
    <col min="10247" max="10247" width="18.140625" style="16" bestFit="1" customWidth="1"/>
    <col min="10248" max="10248" width="9.140625" style="16"/>
    <col min="10249" max="10249" width="1.7109375" style="16" bestFit="1" customWidth="1"/>
    <col min="10250"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28515625" style="16" bestFit="1" customWidth="1"/>
    <col min="10503" max="10503" width="18.140625" style="16" bestFit="1" customWidth="1"/>
    <col min="10504" max="10504" width="9.140625" style="16"/>
    <col min="10505" max="10505" width="1.7109375" style="16" bestFit="1" customWidth="1"/>
    <col min="10506"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28515625" style="16" bestFit="1" customWidth="1"/>
    <col min="10759" max="10759" width="18.140625" style="16" bestFit="1" customWidth="1"/>
    <col min="10760" max="10760" width="9.140625" style="16"/>
    <col min="10761" max="10761" width="1.7109375" style="16" bestFit="1" customWidth="1"/>
    <col min="10762"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28515625" style="16" bestFit="1" customWidth="1"/>
    <col min="11015" max="11015" width="18.140625" style="16" bestFit="1" customWidth="1"/>
    <col min="11016" max="11016" width="9.140625" style="16"/>
    <col min="11017" max="11017" width="1.7109375" style="16" bestFit="1" customWidth="1"/>
    <col min="11018"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28515625" style="16" bestFit="1" customWidth="1"/>
    <col min="11271" max="11271" width="18.140625" style="16" bestFit="1" customWidth="1"/>
    <col min="11272" max="11272" width="9.140625" style="16"/>
    <col min="11273" max="11273" width="1.7109375" style="16" bestFit="1" customWidth="1"/>
    <col min="11274"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28515625" style="16" bestFit="1" customWidth="1"/>
    <col min="11527" max="11527" width="18.140625" style="16" bestFit="1" customWidth="1"/>
    <col min="11528" max="11528" width="9.140625" style="16"/>
    <col min="11529" max="11529" width="1.7109375" style="16" bestFit="1" customWidth="1"/>
    <col min="11530"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28515625" style="16" bestFit="1" customWidth="1"/>
    <col min="11783" max="11783" width="18.140625" style="16" bestFit="1" customWidth="1"/>
    <col min="11784" max="11784" width="9.140625" style="16"/>
    <col min="11785" max="11785" width="1.7109375" style="16" bestFit="1" customWidth="1"/>
    <col min="11786"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28515625" style="16" bestFit="1" customWidth="1"/>
    <col min="12039" max="12039" width="18.140625" style="16" bestFit="1" customWidth="1"/>
    <col min="12040" max="12040" width="9.140625" style="16"/>
    <col min="12041" max="12041" width="1.7109375" style="16" bestFit="1" customWidth="1"/>
    <col min="12042"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28515625" style="16" bestFit="1" customWidth="1"/>
    <col min="12295" max="12295" width="18.140625" style="16" bestFit="1" customWidth="1"/>
    <col min="12296" max="12296" width="9.140625" style="16"/>
    <col min="12297" max="12297" width="1.7109375" style="16" bestFit="1" customWidth="1"/>
    <col min="12298"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28515625" style="16" bestFit="1" customWidth="1"/>
    <col min="12551" max="12551" width="18.140625" style="16" bestFit="1" customWidth="1"/>
    <col min="12552" max="12552" width="9.140625" style="16"/>
    <col min="12553" max="12553" width="1.7109375" style="16" bestFit="1" customWidth="1"/>
    <col min="12554"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28515625" style="16" bestFit="1" customWidth="1"/>
    <col min="12807" max="12807" width="18.140625" style="16" bestFit="1" customWidth="1"/>
    <col min="12808" max="12808" width="9.140625" style="16"/>
    <col min="12809" max="12809" width="1.7109375" style="16" bestFit="1" customWidth="1"/>
    <col min="12810"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28515625" style="16" bestFit="1" customWidth="1"/>
    <col min="13063" max="13063" width="18.140625" style="16" bestFit="1" customWidth="1"/>
    <col min="13064" max="13064" width="9.140625" style="16"/>
    <col min="13065" max="13065" width="1.7109375" style="16" bestFit="1" customWidth="1"/>
    <col min="13066"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28515625" style="16" bestFit="1" customWidth="1"/>
    <col min="13319" max="13319" width="18.140625" style="16" bestFit="1" customWidth="1"/>
    <col min="13320" max="13320" width="9.140625" style="16"/>
    <col min="13321" max="13321" width="1.7109375" style="16" bestFit="1" customWidth="1"/>
    <col min="13322"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28515625" style="16" bestFit="1" customWidth="1"/>
    <col min="13575" max="13575" width="18.140625" style="16" bestFit="1" customWidth="1"/>
    <col min="13576" max="13576" width="9.140625" style="16"/>
    <col min="13577" max="13577" width="1.7109375" style="16" bestFit="1" customWidth="1"/>
    <col min="13578"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28515625" style="16" bestFit="1" customWidth="1"/>
    <col min="13831" max="13831" width="18.140625" style="16" bestFit="1" customWidth="1"/>
    <col min="13832" max="13832" width="9.140625" style="16"/>
    <col min="13833" max="13833" width="1.7109375" style="16" bestFit="1" customWidth="1"/>
    <col min="13834"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28515625" style="16" bestFit="1" customWidth="1"/>
    <col min="14087" max="14087" width="18.140625" style="16" bestFit="1" customWidth="1"/>
    <col min="14088" max="14088" width="9.140625" style="16"/>
    <col min="14089" max="14089" width="1.7109375" style="16" bestFit="1" customWidth="1"/>
    <col min="14090"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28515625" style="16" bestFit="1" customWidth="1"/>
    <col min="14343" max="14343" width="18.140625" style="16" bestFit="1" customWidth="1"/>
    <col min="14344" max="14344" width="9.140625" style="16"/>
    <col min="14345" max="14345" width="1.7109375" style="16" bestFit="1" customWidth="1"/>
    <col min="14346"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28515625" style="16" bestFit="1" customWidth="1"/>
    <col min="14599" max="14599" width="18.140625" style="16" bestFit="1" customWidth="1"/>
    <col min="14600" max="14600" width="9.140625" style="16"/>
    <col min="14601" max="14601" width="1.7109375" style="16" bestFit="1" customWidth="1"/>
    <col min="14602"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28515625" style="16" bestFit="1" customWidth="1"/>
    <col min="14855" max="14855" width="18.140625" style="16" bestFit="1" customWidth="1"/>
    <col min="14856" max="14856" width="9.140625" style="16"/>
    <col min="14857" max="14857" width="1.7109375" style="16" bestFit="1" customWidth="1"/>
    <col min="14858"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28515625" style="16" bestFit="1" customWidth="1"/>
    <col min="15111" max="15111" width="18.140625" style="16" bestFit="1" customWidth="1"/>
    <col min="15112" max="15112" width="9.140625" style="16"/>
    <col min="15113" max="15113" width="1.7109375" style="16" bestFit="1" customWidth="1"/>
    <col min="15114"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28515625" style="16" bestFit="1" customWidth="1"/>
    <col min="15367" max="15367" width="18.140625" style="16" bestFit="1" customWidth="1"/>
    <col min="15368" max="15368" width="9.140625" style="16"/>
    <col min="15369" max="15369" width="1.7109375" style="16" bestFit="1" customWidth="1"/>
    <col min="15370"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28515625" style="16" bestFit="1" customWidth="1"/>
    <col min="15623" max="15623" width="18.140625" style="16" bestFit="1" customWidth="1"/>
    <col min="15624" max="15624" width="9.140625" style="16"/>
    <col min="15625" max="15625" width="1.7109375" style="16" bestFit="1" customWidth="1"/>
    <col min="15626"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28515625" style="16" bestFit="1" customWidth="1"/>
    <col min="15879" max="15879" width="18.140625" style="16" bestFit="1" customWidth="1"/>
    <col min="15880" max="15880" width="9.140625" style="16"/>
    <col min="15881" max="15881" width="1.7109375" style="16" bestFit="1" customWidth="1"/>
    <col min="15882"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28515625" style="16" bestFit="1" customWidth="1"/>
    <col min="16135" max="16135" width="18.140625" style="16" bestFit="1" customWidth="1"/>
    <col min="16136" max="16136" width="9.140625" style="16"/>
    <col min="16137" max="16137" width="1.7109375" style="16" bestFit="1" customWidth="1"/>
    <col min="16138" max="16384" width="9.140625" style="16"/>
  </cols>
  <sheetData>
    <row r="1" spans="1:9" s="1" customFormat="1">
      <c r="A1" s="3" t="s">
        <v>0</v>
      </c>
      <c r="B1" s="396" t="s">
        <v>3096</v>
      </c>
      <c r="C1" s="396"/>
      <c r="D1" s="396"/>
      <c r="E1" s="396"/>
      <c r="F1" s="4"/>
      <c r="G1" s="4"/>
      <c r="H1" s="4"/>
    </row>
    <row r="2" spans="1:9" s="1" customFormat="1" ht="13.5" thickBot="1">
      <c r="C2" s="5"/>
      <c r="F2" s="4"/>
      <c r="G2" s="4"/>
      <c r="H2" s="4"/>
    </row>
    <row r="3" spans="1:9" s="13" customFormat="1" ht="15">
      <c r="B3" s="25" t="s">
        <v>3097</v>
      </c>
      <c r="C3" s="397"/>
      <c r="D3" s="400"/>
      <c r="F3" s="14"/>
      <c r="G3" s="14"/>
      <c r="H3" s="14"/>
    </row>
    <row r="4" spans="1:9" s="13" customFormat="1" ht="15">
      <c r="B4" s="77" t="s">
        <v>3098</v>
      </c>
      <c r="C4" s="398"/>
      <c r="D4" s="401"/>
      <c r="F4" s="14"/>
      <c r="G4" s="14"/>
      <c r="H4" s="14"/>
    </row>
    <row r="5" spans="1:9" s="13" customFormat="1" ht="15">
      <c r="B5" s="155"/>
      <c r="C5" s="398"/>
      <c r="D5" s="401"/>
      <c r="F5" s="14"/>
      <c r="G5" s="14"/>
      <c r="H5" s="14"/>
    </row>
    <row r="6" spans="1:9" s="13" customFormat="1" ht="15">
      <c r="B6" s="77" t="s">
        <v>1003</v>
      </c>
      <c r="C6" s="398"/>
      <c r="D6" s="401"/>
      <c r="F6" s="14"/>
      <c r="G6" s="14"/>
      <c r="H6" s="14"/>
    </row>
    <row r="7" spans="1:9" s="13" customFormat="1" ht="15">
      <c r="B7" s="26" t="s">
        <v>3054</v>
      </c>
      <c r="C7" s="398"/>
      <c r="D7" s="401"/>
      <c r="F7" s="14"/>
      <c r="G7" s="14"/>
      <c r="H7" s="14"/>
    </row>
    <row r="8" spans="1:9" s="13" customFormat="1" ht="30.75" thickBot="1">
      <c r="B8" s="27" t="s">
        <v>3099</v>
      </c>
      <c r="C8" s="399"/>
      <c r="D8" s="402"/>
      <c r="F8" s="14"/>
      <c r="G8" s="14"/>
      <c r="H8" s="14"/>
    </row>
    <row r="9" spans="1:9" s="13" customFormat="1">
      <c r="C9" s="15" t="s">
        <v>1005</v>
      </c>
      <c r="D9" s="15" t="s">
        <v>1006</v>
      </c>
      <c r="F9" s="14"/>
      <c r="G9" s="14"/>
      <c r="H9" s="14"/>
    </row>
    <row r="12" spans="1:9">
      <c r="B12" s="16" t="s">
        <v>100</v>
      </c>
    </row>
    <row r="14" spans="1:9">
      <c r="B14" s="230" t="s">
        <v>101</v>
      </c>
      <c r="C14" s="231" t="s">
        <v>124</v>
      </c>
      <c r="D14" s="230" t="s">
        <v>125</v>
      </c>
      <c r="E14" s="230" t="s">
        <v>103</v>
      </c>
      <c r="F14" s="232" t="s">
        <v>104</v>
      </c>
      <c r="G14" s="232" t="s">
        <v>105</v>
      </c>
      <c r="H14" s="232" t="s">
        <v>106</v>
      </c>
      <c r="I14" s="17" t="s">
        <v>126</v>
      </c>
    </row>
    <row r="15" spans="1:9">
      <c r="B15" s="17" t="s">
        <v>127</v>
      </c>
      <c r="C15" s="164"/>
    </row>
    <row r="16" spans="1:9">
      <c r="B16" s="17" t="s">
        <v>128</v>
      </c>
      <c r="C16" s="164"/>
    </row>
    <row r="17" spans="2:8">
      <c r="B17" s="16" t="s">
        <v>1009</v>
      </c>
      <c r="C17" s="164" t="s">
        <v>129</v>
      </c>
      <c r="D17" s="16" t="s">
        <v>132</v>
      </c>
      <c r="E17" s="16" t="s">
        <v>133</v>
      </c>
      <c r="F17" s="18">
        <v>136493</v>
      </c>
      <c r="G17" s="18">
        <v>3600.62</v>
      </c>
      <c r="H17" s="18">
        <v>11.7</v>
      </c>
    </row>
    <row r="18" spans="2:8">
      <c r="B18" s="16" t="s">
        <v>1008</v>
      </c>
      <c r="C18" s="164" t="s">
        <v>129</v>
      </c>
      <c r="D18" s="16" t="s">
        <v>130</v>
      </c>
      <c r="E18" s="16" t="s">
        <v>134</v>
      </c>
      <c r="F18" s="18">
        <v>173461</v>
      </c>
      <c r="G18" s="18">
        <v>2577.8000000000002</v>
      </c>
      <c r="H18" s="18">
        <v>8.3699999999999992</v>
      </c>
    </row>
    <row r="19" spans="2:8">
      <c r="B19" s="16" t="s">
        <v>1007</v>
      </c>
      <c r="C19" s="164" t="s">
        <v>129</v>
      </c>
      <c r="D19" s="16" t="s">
        <v>130</v>
      </c>
      <c r="E19" s="16" t="s">
        <v>131</v>
      </c>
      <c r="F19" s="18">
        <v>275067</v>
      </c>
      <c r="G19" s="18">
        <v>2440.67</v>
      </c>
      <c r="H19" s="18">
        <v>7.93</v>
      </c>
    </row>
    <row r="20" spans="2:8">
      <c r="B20" s="16" t="s">
        <v>1013</v>
      </c>
      <c r="C20" s="164" t="s">
        <v>129</v>
      </c>
      <c r="D20" s="16" t="s">
        <v>135</v>
      </c>
      <c r="E20" s="16" t="s">
        <v>136</v>
      </c>
      <c r="F20" s="18">
        <v>144725</v>
      </c>
      <c r="G20" s="18">
        <v>2160.67</v>
      </c>
      <c r="H20" s="18">
        <v>7.02</v>
      </c>
    </row>
    <row r="21" spans="2:8">
      <c r="B21" s="16" t="s">
        <v>1015</v>
      </c>
      <c r="C21" s="164" t="s">
        <v>129</v>
      </c>
      <c r="D21" s="16" t="s">
        <v>143</v>
      </c>
      <c r="E21" s="16" t="s">
        <v>144</v>
      </c>
      <c r="F21" s="18">
        <v>71595</v>
      </c>
      <c r="G21" s="18">
        <v>1751.5</v>
      </c>
      <c r="H21" s="18">
        <v>5.69</v>
      </c>
    </row>
    <row r="22" spans="2:8">
      <c r="B22" s="16" t="s">
        <v>1017</v>
      </c>
      <c r="C22" s="164" t="s">
        <v>129</v>
      </c>
      <c r="D22" s="16" t="s">
        <v>135</v>
      </c>
      <c r="E22" s="16" t="s">
        <v>137</v>
      </c>
      <c r="F22" s="18">
        <v>40896</v>
      </c>
      <c r="G22" s="18">
        <v>1313.23</v>
      </c>
      <c r="H22" s="18">
        <v>4.2699999999999996</v>
      </c>
    </row>
    <row r="23" spans="2:8">
      <c r="B23" s="16" t="s">
        <v>1019</v>
      </c>
      <c r="C23" s="164" t="s">
        <v>129</v>
      </c>
      <c r="D23" s="16" t="s">
        <v>130</v>
      </c>
      <c r="E23" s="16" t="s">
        <v>138</v>
      </c>
      <c r="F23" s="18">
        <v>57966</v>
      </c>
      <c r="G23" s="18">
        <v>1110.31</v>
      </c>
      <c r="H23" s="18">
        <v>3.61</v>
      </c>
    </row>
    <row r="24" spans="2:8">
      <c r="B24" s="16" t="s">
        <v>1010</v>
      </c>
      <c r="C24" s="164" t="s">
        <v>129</v>
      </c>
      <c r="D24" s="16" t="s">
        <v>139</v>
      </c>
      <c r="E24" s="16" t="s">
        <v>140</v>
      </c>
      <c r="F24" s="18">
        <v>345848</v>
      </c>
      <c r="G24" s="18">
        <v>1108.44</v>
      </c>
      <c r="H24" s="18">
        <v>3.6</v>
      </c>
    </row>
    <row r="25" spans="2:8">
      <c r="B25" s="16" t="s">
        <v>2285</v>
      </c>
      <c r="C25" s="164" t="s">
        <v>129</v>
      </c>
      <c r="D25" s="16" t="s">
        <v>139</v>
      </c>
      <c r="E25" s="16" t="s">
        <v>148</v>
      </c>
      <c r="F25" s="18">
        <v>35300</v>
      </c>
      <c r="G25" s="18">
        <v>938.93</v>
      </c>
      <c r="H25" s="18">
        <v>3.05</v>
      </c>
    </row>
    <row r="26" spans="2:8">
      <c r="B26" s="16" t="s">
        <v>2283</v>
      </c>
      <c r="C26" s="164" t="s">
        <v>129</v>
      </c>
      <c r="D26" s="16" t="s">
        <v>155</v>
      </c>
      <c r="E26" s="16" t="s">
        <v>156</v>
      </c>
      <c r="F26" s="18">
        <v>47651</v>
      </c>
      <c r="G26" s="18">
        <v>916.09</v>
      </c>
      <c r="H26" s="18">
        <v>2.98</v>
      </c>
    </row>
    <row r="27" spans="2:8">
      <c r="B27" s="16" t="s">
        <v>277</v>
      </c>
      <c r="C27" s="164" t="s">
        <v>129</v>
      </c>
      <c r="D27" s="16" t="s">
        <v>130</v>
      </c>
      <c r="E27" s="16" t="s">
        <v>278</v>
      </c>
      <c r="F27" s="18">
        <v>151690</v>
      </c>
      <c r="G27" s="18">
        <v>805.85</v>
      </c>
      <c r="H27" s="18">
        <v>2.62</v>
      </c>
    </row>
    <row r="28" spans="2:8">
      <c r="B28" s="16" t="s">
        <v>1020</v>
      </c>
      <c r="C28" s="164" t="s">
        <v>129</v>
      </c>
      <c r="D28" s="16" t="s">
        <v>130</v>
      </c>
      <c r="E28" s="16" t="s">
        <v>145</v>
      </c>
      <c r="F28" s="18">
        <v>104069</v>
      </c>
      <c r="G28" s="18">
        <v>782.08</v>
      </c>
      <c r="H28" s="18">
        <v>2.54</v>
      </c>
    </row>
    <row r="29" spans="2:8">
      <c r="B29" s="16" t="s">
        <v>2046</v>
      </c>
      <c r="C29" s="164" t="s">
        <v>129</v>
      </c>
      <c r="D29" s="16" t="s">
        <v>143</v>
      </c>
      <c r="E29" s="16" t="s">
        <v>279</v>
      </c>
      <c r="F29" s="18">
        <v>10469</v>
      </c>
      <c r="G29" s="18">
        <v>764.89</v>
      </c>
      <c r="H29" s="18">
        <v>2.48</v>
      </c>
    </row>
    <row r="30" spans="2:8">
      <c r="B30" s="16" t="s">
        <v>2284</v>
      </c>
      <c r="C30" s="164" t="s">
        <v>129</v>
      </c>
      <c r="D30" s="16" t="s">
        <v>151</v>
      </c>
      <c r="E30" s="16" t="s">
        <v>152</v>
      </c>
      <c r="F30" s="18">
        <v>94887</v>
      </c>
      <c r="G30" s="18">
        <v>689.45</v>
      </c>
      <c r="H30" s="18">
        <v>2.2400000000000002</v>
      </c>
    </row>
    <row r="31" spans="2:8">
      <c r="B31" s="16" t="s">
        <v>1025</v>
      </c>
      <c r="C31" s="164" t="s">
        <v>129</v>
      </c>
      <c r="D31" s="16" t="s">
        <v>141</v>
      </c>
      <c r="E31" s="16" t="s">
        <v>280</v>
      </c>
      <c r="F31" s="18">
        <v>17801</v>
      </c>
      <c r="G31" s="18">
        <v>603.74</v>
      </c>
      <c r="H31" s="18">
        <v>1.96</v>
      </c>
    </row>
    <row r="32" spans="2:8">
      <c r="B32" s="16" t="s">
        <v>2122</v>
      </c>
      <c r="C32" s="164" t="s">
        <v>129</v>
      </c>
      <c r="D32" s="16" t="s">
        <v>200</v>
      </c>
      <c r="E32" s="16" t="s">
        <v>281</v>
      </c>
      <c r="F32" s="18">
        <v>37726</v>
      </c>
      <c r="G32" s="18">
        <v>493.72</v>
      </c>
      <c r="H32" s="18">
        <v>1.6</v>
      </c>
    </row>
    <row r="33" spans="2:8">
      <c r="B33" s="16" t="s">
        <v>2038</v>
      </c>
      <c r="C33" s="164" t="s">
        <v>129</v>
      </c>
      <c r="D33" s="16" t="s">
        <v>200</v>
      </c>
      <c r="E33" s="16" t="s">
        <v>282</v>
      </c>
      <c r="F33" s="18">
        <v>5266</v>
      </c>
      <c r="G33" s="18">
        <v>478.27</v>
      </c>
      <c r="H33" s="18">
        <v>1.55</v>
      </c>
    </row>
    <row r="34" spans="2:8">
      <c r="B34" s="16" t="s">
        <v>1012</v>
      </c>
      <c r="C34" s="164" t="s">
        <v>129</v>
      </c>
      <c r="D34" s="16" t="s">
        <v>141</v>
      </c>
      <c r="E34" s="16" t="s">
        <v>142</v>
      </c>
      <c r="F34" s="18">
        <v>16461</v>
      </c>
      <c r="G34" s="18">
        <v>428.75</v>
      </c>
      <c r="H34" s="18">
        <v>1.39</v>
      </c>
    </row>
    <row r="35" spans="2:8">
      <c r="B35" s="16" t="s">
        <v>2104</v>
      </c>
      <c r="C35" s="164" t="s">
        <v>129</v>
      </c>
      <c r="D35" s="16" t="s">
        <v>143</v>
      </c>
      <c r="E35" s="16" t="s">
        <v>284</v>
      </c>
      <c r="F35" s="18">
        <v>2380</v>
      </c>
      <c r="G35" s="18">
        <v>403.7</v>
      </c>
      <c r="H35" s="18">
        <v>1.31</v>
      </c>
    </row>
    <row r="36" spans="2:8">
      <c r="B36" s="16" t="s">
        <v>1037</v>
      </c>
      <c r="C36" s="164" t="s">
        <v>129</v>
      </c>
      <c r="D36" s="16" t="s">
        <v>135</v>
      </c>
      <c r="E36" s="16" t="s">
        <v>283</v>
      </c>
      <c r="F36" s="18">
        <v>41608</v>
      </c>
      <c r="G36" s="18">
        <v>390.68</v>
      </c>
      <c r="H36" s="18">
        <v>1.27</v>
      </c>
    </row>
    <row r="37" spans="2:8">
      <c r="B37" s="16" t="s">
        <v>2113</v>
      </c>
      <c r="C37" s="164" t="s">
        <v>129</v>
      </c>
      <c r="D37" s="16" t="s">
        <v>160</v>
      </c>
      <c r="E37" s="16" t="s">
        <v>161</v>
      </c>
      <c r="F37" s="18">
        <v>42387</v>
      </c>
      <c r="G37" s="18">
        <v>378.54</v>
      </c>
      <c r="H37" s="18">
        <v>1.23</v>
      </c>
    </row>
    <row r="38" spans="2:8">
      <c r="B38" s="16" t="s">
        <v>2134</v>
      </c>
      <c r="C38" s="164" t="s">
        <v>129</v>
      </c>
      <c r="D38" s="16" t="s">
        <v>285</v>
      </c>
      <c r="E38" s="16" t="s">
        <v>286</v>
      </c>
      <c r="F38" s="18">
        <v>313100</v>
      </c>
      <c r="G38" s="18">
        <v>339.09</v>
      </c>
      <c r="H38" s="18">
        <v>1.1000000000000001</v>
      </c>
    </row>
    <row r="39" spans="2:8">
      <c r="B39" s="16" t="s">
        <v>2041</v>
      </c>
      <c r="C39" s="164" t="s">
        <v>129</v>
      </c>
      <c r="D39" s="16" t="s">
        <v>200</v>
      </c>
      <c r="E39" s="16" t="s">
        <v>462</v>
      </c>
      <c r="F39" s="18">
        <v>70456</v>
      </c>
      <c r="G39" s="18">
        <v>331.92</v>
      </c>
      <c r="H39" s="18">
        <v>1.08</v>
      </c>
    </row>
    <row r="40" spans="2:8">
      <c r="B40" s="16" t="s">
        <v>2083</v>
      </c>
      <c r="C40" s="164" t="s">
        <v>129</v>
      </c>
      <c r="D40" s="16" t="s">
        <v>267</v>
      </c>
      <c r="E40" s="16" t="s">
        <v>287</v>
      </c>
      <c r="F40" s="18">
        <v>133758</v>
      </c>
      <c r="G40" s="18">
        <v>307.11</v>
      </c>
      <c r="H40" s="18">
        <v>1</v>
      </c>
    </row>
    <row r="41" spans="2:8">
      <c r="B41" s="16" t="s">
        <v>2102</v>
      </c>
      <c r="C41" s="164" t="s">
        <v>129</v>
      </c>
      <c r="D41" s="16" t="s">
        <v>173</v>
      </c>
      <c r="E41" s="16" t="s">
        <v>174</v>
      </c>
      <c r="F41" s="18">
        <v>4548</v>
      </c>
      <c r="G41" s="18">
        <v>303.70999999999998</v>
      </c>
      <c r="H41" s="18">
        <v>0.99</v>
      </c>
    </row>
    <row r="42" spans="2:8">
      <c r="B42" s="16" t="s">
        <v>2043</v>
      </c>
      <c r="C42" s="164" t="s">
        <v>129</v>
      </c>
      <c r="D42" s="16" t="s">
        <v>267</v>
      </c>
      <c r="E42" s="16" t="s">
        <v>288</v>
      </c>
      <c r="F42" s="18">
        <v>184654</v>
      </c>
      <c r="G42" s="18">
        <v>302.83</v>
      </c>
      <c r="H42" s="18">
        <v>0.98</v>
      </c>
    </row>
    <row r="43" spans="2:8">
      <c r="B43" s="16" t="s">
        <v>2137</v>
      </c>
      <c r="C43" s="164" t="s">
        <v>129</v>
      </c>
      <c r="D43" s="16" t="s">
        <v>130</v>
      </c>
      <c r="E43" s="16" t="s">
        <v>292</v>
      </c>
      <c r="F43" s="18">
        <v>25350</v>
      </c>
      <c r="G43" s="18">
        <v>280.74</v>
      </c>
      <c r="H43" s="18">
        <v>0.91</v>
      </c>
    </row>
    <row r="44" spans="2:8">
      <c r="B44" s="16" t="s">
        <v>2055</v>
      </c>
      <c r="C44" s="164" t="s">
        <v>129</v>
      </c>
      <c r="D44" s="16" t="s">
        <v>289</v>
      </c>
      <c r="E44" s="16" t="s">
        <v>290</v>
      </c>
      <c r="F44" s="18">
        <v>1399</v>
      </c>
      <c r="G44" s="18">
        <v>278.76</v>
      </c>
      <c r="H44" s="18">
        <v>0.91</v>
      </c>
    </row>
    <row r="45" spans="2:8">
      <c r="B45" s="16" t="s">
        <v>2044</v>
      </c>
      <c r="C45" s="164" t="s">
        <v>129</v>
      </c>
      <c r="D45" s="16" t="s">
        <v>135</v>
      </c>
      <c r="E45" s="16" t="s">
        <v>291</v>
      </c>
      <c r="F45" s="18">
        <v>24533</v>
      </c>
      <c r="G45" s="18">
        <v>264</v>
      </c>
      <c r="H45" s="18">
        <v>0.86</v>
      </c>
    </row>
    <row r="46" spans="2:8">
      <c r="B46" s="16" t="s">
        <v>2324</v>
      </c>
      <c r="C46" s="164" t="s">
        <v>129</v>
      </c>
      <c r="D46" s="16" t="s">
        <v>285</v>
      </c>
      <c r="E46" s="16" t="s">
        <v>463</v>
      </c>
      <c r="F46" s="18">
        <v>37823</v>
      </c>
      <c r="G46" s="18">
        <v>252.24</v>
      </c>
      <c r="H46" s="18">
        <v>0.82</v>
      </c>
    </row>
    <row r="47" spans="2:8">
      <c r="B47" s="16" t="s">
        <v>2287</v>
      </c>
      <c r="C47" s="164" t="s">
        <v>129</v>
      </c>
      <c r="D47" s="16" t="s">
        <v>366</v>
      </c>
      <c r="E47" s="16" t="s">
        <v>367</v>
      </c>
      <c r="F47" s="18">
        <v>57206</v>
      </c>
      <c r="G47" s="18">
        <v>251.13</v>
      </c>
      <c r="H47" s="18">
        <v>0.82</v>
      </c>
    </row>
    <row r="48" spans="2:8">
      <c r="B48" s="16" t="s">
        <v>2130</v>
      </c>
      <c r="C48" s="164" t="s">
        <v>129</v>
      </c>
      <c r="D48" s="16" t="s">
        <v>173</v>
      </c>
      <c r="E48" s="16" t="s">
        <v>364</v>
      </c>
      <c r="F48" s="18">
        <v>14697</v>
      </c>
      <c r="G48" s="18">
        <v>246.71</v>
      </c>
      <c r="H48" s="18">
        <v>0.8</v>
      </c>
    </row>
    <row r="49" spans="2:8">
      <c r="B49" s="16" t="s">
        <v>2081</v>
      </c>
      <c r="C49" s="164" t="s">
        <v>129</v>
      </c>
      <c r="D49" s="16" t="s">
        <v>135</v>
      </c>
      <c r="E49" s="16" t="s">
        <v>167</v>
      </c>
      <c r="F49" s="18">
        <v>57883</v>
      </c>
      <c r="G49" s="18">
        <v>239.38</v>
      </c>
      <c r="H49" s="18">
        <v>0.78</v>
      </c>
    </row>
    <row r="50" spans="2:8">
      <c r="B50" s="16" t="s">
        <v>2039</v>
      </c>
      <c r="C50" s="164" t="s">
        <v>129</v>
      </c>
      <c r="D50" s="16" t="s">
        <v>194</v>
      </c>
      <c r="E50" s="16" t="s">
        <v>464</v>
      </c>
      <c r="F50" s="18">
        <v>28155</v>
      </c>
      <c r="G50" s="18">
        <v>237.11</v>
      </c>
      <c r="H50" s="18">
        <v>0.77</v>
      </c>
    </row>
    <row r="51" spans="2:8">
      <c r="B51" s="16" t="s">
        <v>1035</v>
      </c>
      <c r="C51" s="164" t="s">
        <v>129</v>
      </c>
      <c r="D51" s="16" t="s">
        <v>185</v>
      </c>
      <c r="E51" s="16" t="s">
        <v>306</v>
      </c>
      <c r="F51" s="18">
        <v>17501</v>
      </c>
      <c r="G51" s="18">
        <v>232.61</v>
      </c>
      <c r="H51" s="18">
        <v>0.76</v>
      </c>
    </row>
    <row r="52" spans="2:8">
      <c r="B52" s="16" t="s">
        <v>2286</v>
      </c>
      <c r="C52" s="164" t="s">
        <v>129</v>
      </c>
      <c r="D52" s="16" t="s">
        <v>160</v>
      </c>
      <c r="E52" s="16" t="s">
        <v>465</v>
      </c>
      <c r="F52" s="18">
        <v>20930</v>
      </c>
      <c r="G52" s="18">
        <v>217.35</v>
      </c>
      <c r="H52" s="18">
        <v>0.71</v>
      </c>
    </row>
    <row r="53" spans="2:8">
      <c r="B53" s="16" t="s">
        <v>466</v>
      </c>
      <c r="C53" s="164" t="s">
        <v>129</v>
      </c>
      <c r="D53" s="16" t="s">
        <v>467</v>
      </c>
      <c r="E53" s="16" t="s">
        <v>468</v>
      </c>
      <c r="F53" s="18">
        <v>152901</v>
      </c>
      <c r="G53" s="18">
        <v>211.92</v>
      </c>
      <c r="H53" s="18">
        <v>0.69</v>
      </c>
    </row>
    <row r="54" spans="2:8">
      <c r="B54" s="16" t="s">
        <v>1036</v>
      </c>
      <c r="C54" s="164" t="s">
        <v>129</v>
      </c>
      <c r="D54" s="16" t="s">
        <v>185</v>
      </c>
      <c r="E54" s="16" t="s">
        <v>193</v>
      </c>
      <c r="F54" s="18">
        <v>36564</v>
      </c>
      <c r="G54" s="18">
        <v>210.32</v>
      </c>
      <c r="H54" s="18">
        <v>0.68</v>
      </c>
    </row>
    <row r="55" spans="2:8">
      <c r="B55" s="16" t="s">
        <v>1040</v>
      </c>
      <c r="C55" s="164" t="s">
        <v>129</v>
      </c>
      <c r="D55" s="16" t="s">
        <v>200</v>
      </c>
      <c r="E55" s="16" t="s">
        <v>310</v>
      </c>
      <c r="F55" s="18">
        <v>5118</v>
      </c>
      <c r="G55" s="18">
        <v>209.06</v>
      </c>
      <c r="H55" s="18">
        <v>0.68</v>
      </c>
    </row>
    <row r="56" spans="2:8">
      <c r="B56" s="16" t="s">
        <v>2289</v>
      </c>
      <c r="C56" s="164" t="s">
        <v>129</v>
      </c>
      <c r="D56" s="16" t="s">
        <v>160</v>
      </c>
      <c r="E56" s="16" t="s">
        <v>170</v>
      </c>
      <c r="F56" s="18">
        <v>4809</v>
      </c>
      <c r="G56" s="18">
        <v>204.14</v>
      </c>
      <c r="H56" s="18">
        <v>0.66</v>
      </c>
    </row>
    <row r="57" spans="2:8">
      <c r="B57" s="16" t="s">
        <v>2140</v>
      </c>
      <c r="C57" s="164" t="s">
        <v>129</v>
      </c>
      <c r="D57" s="16" t="s">
        <v>369</v>
      </c>
      <c r="E57" s="16" t="s">
        <v>370</v>
      </c>
      <c r="F57" s="18">
        <v>80985</v>
      </c>
      <c r="G57" s="18">
        <v>190.15</v>
      </c>
      <c r="H57" s="18">
        <v>0.62</v>
      </c>
    </row>
    <row r="58" spans="2:8">
      <c r="B58" s="16" t="s">
        <v>1024</v>
      </c>
      <c r="C58" s="164" t="s">
        <v>129</v>
      </c>
      <c r="D58" s="16" t="s">
        <v>171</v>
      </c>
      <c r="E58" s="16" t="s">
        <v>172</v>
      </c>
      <c r="F58" s="18">
        <v>23002</v>
      </c>
      <c r="G58" s="18">
        <v>186.24</v>
      </c>
      <c r="H58" s="18">
        <v>0.61</v>
      </c>
    </row>
    <row r="59" spans="2:8">
      <c r="B59" s="16" t="s">
        <v>1027</v>
      </c>
      <c r="C59" s="164" t="s">
        <v>129</v>
      </c>
      <c r="D59" s="16" t="s">
        <v>200</v>
      </c>
      <c r="E59" s="16" t="s">
        <v>201</v>
      </c>
      <c r="F59" s="18">
        <v>5435</v>
      </c>
      <c r="G59" s="18">
        <v>182.55</v>
      </c>
      <c r="H59" s="18">
        <v>0.59</v>
      </c>
    </row>
    <row r="60" spans="2:8">
      <c r="B60" s="16" t="s">
        <v>2129</v>
      </c>
      <c r="C60" s="164" t="s">
        <v>129</v>
      </c>
      <c r="D60" s="16" t="s">
        <v>160</v>
      </c>
      <c r="E60" s="16" t="s">
        <v>188</v>
      </c>
      <c r="F60" s="18">
        <v>4955</v>
      </c>
      <c r="G60" s="18">
        <v>179.71</v>
      </c>
      <c r="H60" s="18">
        <v>0.57999999999999996</v>
      </c>
    </row>
    <row r="61" spans="2:8">
      <c r="B61" s="16" t="s">
        <v>2098</v>
      </c>
      <c r="C61" s="164" t="s">
        <v>129</v>
      </c>
      <c r="D61" s="16" t="s">
        <v>289</v>
      </c>
      <c r="E61" s="16" t="s">
        <v>469</v>
      </c>
      <c r="F61" s="18">
        <v>4674</v>
      </c>
      <c r="G61" s="18">
        <v>175.17</v>
      </c>
      <c r="H61" s="18">
        <v>0.56999999999999995</v>
      </c>
    </row>
    <row r="62" spans="2:8">
      <c r="B62" s="16" t="s">
        <v>1044</v>
      </c>
      <c r="C62" s="164" t="s">
        <v>129</v>
      </c>
      <c r="D62" s="16" t="s">
        <v>225</v>
      </c>
      <c r="E62" s="16" t="s">
        <v>324</v>
      </c>
      <c r="F62" s="18">
        <v>3910</v>
      </c>
      <c r="G62" s="18">
        <v>169.03</v>
      </c>
      <c r="H62" s="18">
        <v>0.55000000000000004</v>
      </c>
    </row>
    <row r="63" spans="2:8">
      <c r="B63" s="16" t="s">
        <v>2045</v>
      </c>
      <c r="C63" s="164" t="s">
        <v>129</v>
      </c>
      <c r="D63" s="16" t="s">
        <v>240</v>
      </c>
      <c r="E63" s="16" t="s">
        <v>365</v>
      </c>
      <c r="F63" s="18">
        <v>21088</v>
      </c>
      <c r="G63" s="18">
        <v>162.22</v>
      </c>
      <c r="H63" s="18">
        <v>0.53</v>
      </c>
    </row>
    <row r="64" spans="2:8">
      <c r="B64" s="16" t="s">
        <v>1031</v>
      </c>
      <c r="C64" s="164" t="s">
        <v>129</v>
      </c>
      <c r="D64" s="16" t="s">
        <v>200</v>
      </c>
      <c r="E64" s="16" t="s">
        <v>308</v>
      </c>
      <c r="F64" s="18">
        <v>5131</v>
      </c>
      <c r="G64" s="18">
        <v>145.6</v>
      </c>
      <c r="H64" s="18">
        <v>0.47</v>
      </c>
    </row>
    <row r="65" spans="2:9">
      <c r="B65" s="16" t="s">
        <v>2093</v>
      </c>
      <c r="C65" s="164" t="s">
        <v>129</v>
      </c>
      <c r="D65" s="16" t="s">
        <v>132</v>
      </c>
      <c r="E65" s="16" t="s">
        <v>384</v>
      </c>
      <c r="F65" s="18">
        <v>36313</v>
      </c>
      <c r="G65" s="18">
        <v>119.34</v>
      </c>
      <c r="H65" s="18">
        <v>0.39</v>
      </c>
    </row>
    <row r="66" spans="2:9">
      <c r="B66" s="16" t="s">
        <v>2446</v>
      </c>
      <c r="C66" s="164" t="s">
        <v>129</v>
      </c>
      <c r="D66" s="16" t="s">
        <v>173</v>
      </c>
      <c r="E66" s="16" t="s">
        <v>470</v>
      </c>
      <c r="F66" s="18">
        <v>519</v>
      </c>
      <c r="G66" s="18">
        <v>114.56</v>
      </c>
      <c r="H66" s="18">
        <v>0.37</v>
      </c>
    </row>
    <row r="67" spans="2:9">
      <c r="B67" s="16" t="s">
        <v>2447</v>
      </c>
      <c r="C67" s="164" t="s">
        <v>129</v>
      </c>
      <c r="D67" s="16" t="s">
        <v>130</v>
      </c>
      <c r="E67" s="16" t="s">
        <v>428</v>
      </c>
      <c r="F67" s="18">
        <v>8249</v>
      </c>
      <c r="G67" s="18">
        <v>0</v>
      </c>
      <c r="H67" s="18">
        <v>0</v>
      </c>
      <c r="I67" s="16" t="s">
        <v>429</v>
      </c>
    </row>
    <row r="68" spans="2:9">
      <c r="B68" s="17" t="s">
        <v>207</v>
      </c>
      <c r="C68" s="233"/>
      <c r="D68" s="17"/>
      <c r="E68" s="17"/>
      <c r="F68" s="162"/>
      <c r="G68" s="162">
        <f>SUM(G14:G67)</f>
        <v>30682.630000000005</v>
      </c>
      <c r="H68" s="162">
        <f>SUM(H14:H67)</f>
        <v>99.689999999999941</v>
      </c>
    </row>
    <row r="69" spans="2:9">
      <c r="B69" s="230" t="s">
        <v>101</v>
      </c>
      <c r="C69" s="231" t="s">
        <v>124</v>
      </c>
      <c r="D69" s="230" t="s">
        <v>102</v>
      </c>
      <c r="E69" s="230" t="s">
        <v>103</v>
      </c>
      <c r="F69" s="232" t="s">
        <v>104</v>
      </c>
      <c r="G69" s="232" t="s">
        <v>105</v>
      </c>
      <c r="H69" s="232" t="s">
        <v>106</v>
      </c>
    </row>
    <row r="70" spans="2:9">
      <c r="B70" s="17" t="s">
        <v>107</v>
      </c>
      <c r="C70" s="164"/>
    </row>
    <row r="71" spans="2:9">
      <c r="B71" s="17" t="s">
        <v>128</v>
      </c>
      <c r="C71" s="164"/>
    </row>
    <row r="72" spans="2:9">
      <c r="B72" s="17" t="s">
        <v>415</v>
      </c>
      <c r="C72" s="164"/>
    </row>
    <row r="73" spans="2:9">
      <c r="B73" s="16" t="s">
        <v>2409</v>
      </c>
      <c r="C73" s="164">
        <v>7.02</v>
      </c>
      <c r="D73" s="16" t="s">
        <v>340</v>
      </c>
      <c r="E73" s="16" t="s">
        <v>416</v>
      </c>
      <c r="F73" s="18">
        <v>2519</v>
      </c>
      <c r="G73" s="18">
        <v>0.71</v>
      </c>
      <c r="H73" s="18">
        <v>0</v>
      </c>
      <c r="I73" s="16" t="s">
        <v>429</v>
      </c>
    </row>
    <row r="74" spans="2:9">
      <c r="B74" s="17" t="s">
        <v>355</v>
      </c>
      <c r="C74" s="233"/>
      <c r="D74" s="17"/>
      <c r="E74" s="17"/>
      <c r="F74" s="162"/>
      <c r="G74" s="162">
        <f>SUM(G69:G73)</f>
        <v>0.71</v>
      </c>
      <c r="H74" s="162">
        <f>SUM(H69:H73)</f>
        <v>0</v>
      </c>
    </row>
    <row r="75" spans="2:9">
      <c r="B75" s="17" t="s">
        <v>359</v>
      </c>
      <c r="C75" s="234"/>
      <c r="D75" s="17"/>
      <c r="E75" s="17"/>
      <c r="F75" s="162"/>
      <c r="G75" s="162">
        <v>243.43</v>
      </c>
      <c r="H75" s="162">
        <v>0.79</v>
      </c>
    </row>
    <row r="76" spans="2:9">
      <c r="B76" s="17" t="s">
        <v>112</v>
      </c>
      <c r="C76" s="234"/>
      <c r="D76" s="17"/>
      <c r="E76" s="17"/>
      <c r="F76" s="162"/>
      <c r="G76" s="162">
        <v>30926.77</v>
      </c>
      <c r="H76" s="162">
        <v>100.47</v>
      </c>
    </row>
    <row r="77" spans="2:9">
      <c r="B77" s="17" t="s">
        <v>209</v>
      </c>
      <c r="C77" s="234"/>
      <c r="D77" s="17"/>
      <c r="E77" s="17"/>
      <c r="F77" s="162"/>
      <c r="G77" s="162">
        <v>-146.23349639999986</v>
      </c>
      <c r="H77" s="162">
        <v>-0.46999999999999886</v>
      </c>
    </row>
    <row r="78" spans="2:9">
      <c r="B78" s="17" t="s">
        <v>114</v>
      </c>
      <c r="C78" s="234"/>
      <c r="D78" s="17"/>
      <c r="E78" s="17"/>
      <c r="F78" s="162"/>
      <c r="G78" s="162">
        <v>30780.5365036</v>
      </c>
      <c r="H78" s="162">
        <v>100</v>
      </c>
    </row>
    <row r="79" spans="2:9">
      <c r="B79" s="16" t="s">
        <v>115</v>
      </c>
    </row>
    <row r="80" spans="2:9">
      <c r="B80" s="16" t="s">
        <v>116</v>
      </c>
    </row>
    <row r="81" spans="2:7">
      <c r="B81" s="16" t="s">
        <v>117</v>
      </c>
      <c r="C81" s="235">
        <v>44804</v>
      </c>
    </row>
    <row r="82" spans="2:7" ht="25.5">
      <c r="B82" s="236" t="s">
        <v>118</v>
      </c>
      <c r="C82" s="168" t="s">
        <v>119</v>
      </c>
    </row>
    <row r="83" spans="2:7">
      <c r="B83" s="17"/>
    </row>
    <row r="84" spans="2:7">
      <c r="B84" s="17" t="s">
        <v>120</v>
      </c>
    </row>
    <row r="85" spans="2:7">
      <c r="B85" s="17" t="s">
        <v>210</v>
      </c>
    </row>
    <row r="86" spans="2:7">
      <c r="B86" s="17" t="s">
        <v>121</v>
      </c>
    </row>
    <row r="87" spans="2:7">
      <c r="B87" s="17" t="s">
        <v>471</v>
      </c>
      <c r="C87" s="234"/>
    </row>
    <row r="88" spans="2:7">
      <c r="B88" s="17" t="s">
        <v>472</v>
      </c>
      <c r="C88" s="234"/>
    </row>
    <row r="89" spans="2:7">
      <c r="B89" s="17" t="s">
        <v>473</v>
      </c>
      <c r="C89" s="234"/>
    </row>
    <row r="90" spans="2:7">
      <c r="B90" s="17" t="s">
        <v>474</v>
      </c>
      <c r="C90" s="234"/>
    </row>
    <row r="91" spans="2:7">
      <c r="B91" s="284" t="s">
        <v>2926</v>
      </c>
      <c r="C91" s="234"/>
    </row>
    <row r="92" spans="2:7">
      <c r="B92" s="284" t="s">
        <v>122</v>
      </c>
    </row>
    <row r="93" spans="2:7">
      <c r="B93" s="284" t="s">
        <v>123</v>
      </c>
    </row>
    <row r="94" spans="2:7">
      <c r="B94" s="17"/>
    </row>
    <row r="96" spans="2:7">
      <c r="B96" s="412" t="s">
        <v>2925</v>
      </c>
      <c r="C96" s="413"/>
      <c r="D96" s="413"/>
      <c r="E96" s="413"/>
      <c r="F96" s="413"/>
      <c r="G96" s="414"/>
    </row>
    <row r="97" spans="2:7">
      <c r="B97" s="415"/>
      <c r="C97" s="416"/>
      <c r="D97" s="416"/>
      <c r="E97" s="416"/>
      <c r="F97" s="416"/>
      <c r="G97" s="417"/>
    </row>
    <row r="98" spans="2:7">
      <c r="B98" s="415"/>
      <c r="C98" s="416"/>
      <c r="D98" s="416"/>
      <c r="E98" s="416"/>
      <c r="F98" s="416"/>
      <c r="G98" s="417"/>
    </row>
    <row r="99" spans="2:7">
      <c r="B99" s="415"/>
      <c r="C99" s="416"/>
      <c r="D99" s="416"/>
      <c r="E99" s="416"/>
      <c r="F99" s="416"/>
      <c r="G99" s="417"/>
    </row>
    <row r="100" spans="2:7">
      <c r="B100" s="415"/>
      <c r="C100" s="416"/>
      <c r="D100" s="416"/>
      <c r="E100" s="416"/>
      <c r="F100" s="416"/>
      <c r="G100" s="417"/>
    </row>
    <row r="101" spans="2:7">
      <c r="B101" s="418"/>
      <c r="C101" s="419"/>
      <c r="D101" s="419"/>
      <c r="E101" s="419"/>
      <c r="F101" s="419"/>
      <c r="G101" s="420"/>
    </row>
  </sheetData>
  <mergeCells count="4">
    <mergeCell ref="B1:E1"/>
    <mergeCell ref="B96:G101"/>
    <mergeCell ref="C3:C8"/>
    <mergeCell ref="D3:D8"/>
  </mergeCells>
  <hyperlinks>
    <hyperlink ref="A1" location="Index!A1" display="Index" xr:uid="{28470917-B560-47EF-92D9-D65EE11AB92B}"/>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0CB0-D066-4832-B0D8-1C8F9CC2C598}">
  <dimension ref="A1:I55"/>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28515625" style="18" bestFit="1" customWidth="1"/>
    <col min="7" max="7" width="18.140625" style="18" bestFit="1" customWidth="1"/>
    <col min="8" max="8" width="9.140625" style="18"/>
    <col min="9" max="9" width="1.7109375" style="16" bestFit="1" customWidth="1"/>
    <col min="10" max="256" width="9.140625" style="16"/>
    <col min="257" max="257" width="5.42578125" style="16" bestFit="1" customWidth="1"/>
    <col min="258" max="258" width="82" style="16" bestFit="1" customWidth="1"/>
    <col min="259" max="259" width="13.140625" style="16" bestFit="1" customWidth="1"/>
    <col min="260" max="260" width="10.28515625" style="16" bestFit="1" customWidth="1"/>
    <col min="261" max="261" width="13.5703125" style="16" bestFit="1" customWidth="1"/>
    <col min="262" max="262" width="10.28515625" style="16" bestFit="1" customWidth="1"/>
    <col min="263" max="263" width="18.140625" style="16" bestFit="1" customWidth="1"/>
    <col min="264" max="264" width="9.140625" style="16"/>
    <col min="265" max="265" width="1.7109375" style="16" bestFit="1" customWidth="1"/>
    <col min="266" max="512" width="9.140625" style="16"/>
    <col min="513" max="513" width="5.42578125" style="16" bestFit="1" customWidth="1"/>
    <col min="514" max="514" width="82" style="16" bestFit="1" customWidth="1"/>
    <col min="515" max="515" width="13.140625" style="16" bestFit="1" customWidth="1"/>
    <col min="516" max="516" width="10.28515625" style="16" bestFit="1" customWidth="1"/>
    <col min="517" max="517" width="13.5703125" style="16" bestFit="1" customWidth="1"/>
    <col min="518" max="518" width="10.28515625" style="16" bestFit="1" customWidth="1"/>
    <col min="519" max="519" width="18.140625" style="16" bestFit="1" customWidth="1"/>
    <col min="520" max="520" width="9.140625" style="16"/>
    <col min="521" max="521" width="1.7109375" style="16" bestFit="1" customWidth="1"/>
    <col min="522" max="768" width="9.140625" style="16"/>
    <col min="769" max="769" width="5.42578125" style="16" bestFit="1" customWidth="1"/>
    <col min="770" max="770" width="82" style="16" bestFit="1" customWidth="1"/>
    <col min="771" max="771" width="13.140625" style="16" bestFit="1" customWidth="1"/>
    <col min="772" max="772" width="10.28515625" style="16" bestFit="1" customWidth="1"/>
    <col min="773" max="773" width="13.5703125" style="16" bestFit="1" customWidth="1"/>
    <col min="774" max="774" width="10.28515625" style="16" bestFit="1" customWidth="1"/>
    <col min="775" max="775" width="18.140625" style="16" bestFit="1" customWidth="1"/>
    <col min="776" max="776" width="9.140625" style="16"/>
    <col min="777" max="777" width="1.7109375" style="16" bestFit="1" customWidth="1"/>
    <col min="778" max="1024" width="9.140625" style="16"/>
    <col min="1025" max="1025" width="5.42578125" style="16" bestFit="1" customWidth="1"/>
    <col min="1026" max="1026" width="82" style="16" bestFit="1" customWidth="1"/>
    <col min="1027" max="1027" width="13.140625" style="16" bestFit="1" customWidth="1"/>
    <col min="1028" max="1028" width="10.28515625" style="16" bestFit="1" customWidth="1"/>
    <col min="1029" max="1029" width="13.5703125" style="16" bestFit="1" customWidth="1"/>
    <col min="1030" max="1030" width="10.28515625" style="16" bestFit="1" customWidth="1"/>
    <col min="1031" max="1031" width="18.140625" style="16" bestFit="1" customWidth="1"/>
    <col min="1032" max="1032" width="9.140625" style="16"/>
    <col min="1033" max="1033" width="1.7109375" style="16" bestFit="1" customWidth="1"/>
    <col min="1034" max="1280" width="9.140625" style="16"/>
    <col min="1281" max="1281" width="5.42578125" style="16" bestFit="1" customWidth="1"/>
    <col min="1282" max="1282" width="82" style="16" bestFit="1" customWidth="1"/>
    <col min="1283" max="1283" width="13.140625" style="16" bestFit="1" customWidth="1"/>
    <col min="1284" max="1284" width="10.28515625" style="16" bestFit="1" customWidth="1"/>
    <col min="1285" max="1285" width="13.5703125" style="16" bestFit="1" customWidth="1"/>
    <col min="1286" max="1286" width="10.28515625" style="16" bestFit="1" customWidth="1"/>
    <col min="1287" max="1287" width="18.140625" style="16" bestFit="1" customWidth="1"/>
    <col min="1288" max="1288" width="9.140625" style="16"/>
    <col min="1289" max="1289" width="1.7109375" style="16" bestFit="1" customWidth="1"/>
    <col min="1290" max="1536" width="9.140625" style="16"/>
    <col min="1537" max="1537" width="5.42578125" style="16" bestFit="1" customWidth="1"/>
    <col min="1538" max="1538" width="82" style="16" bestFit="1" customWidth="1"/>
    <col min="1539" max="1539" width="13.140625" style="16" bestFit="1" customWidth="1"/>
    <col min="1540" max="1540" width="10.28515625" style="16" bestFit="1" customWidth="1"/>
    <col min="1541" max="1541" width="13.5703125" style="16" bestFit="1" customWidth="1"/>
    <col min="1542" max="1542" width="10.28515625" style="16" bestFit="1" customWidth="1"/>
    <col min="1543" max="1543" width="18.140625" style="16" bestFit="1" customWidth="1"/>
    <col min="1544" max="1544" width="9.140625" style="16"/>
    <col min="1545" max="1545" width="1.7109375" style="16" bestFit="1" customWidth="1"/>
    <col min="1546" max="1792" width="9.140625" style="16"/>
    <col min="1793" max="1793" width="5.42578125" style="16" bestFit="1" customWidth="1"/>
    <col min="1794" max="1794" width="82" style="16" bestFit="1" customWidth="1"/>
    <col min="1795" max="1795" width="13.140625" style="16" bestFit="1" customWidth="1"/>
    <col min="1796" max="1796" width="10.28515625" style="16" bestFit="1" customWidth="1"/>
    <col min="1797" max="1797" width="13.5703125" style="16" bestFit="1" customWidth="1"/>
    <col min="1798" max="1798" width="10.28515625" style="16" bestFit="1" customWidth="1"/>
    <col min="1799" max="1799" width="18.140625" style="16" bestFit="1" customWidth="1"/>
    <col min="1800" max="1800" width="9.140625" style="16"/>
    <col min="1801" max="1801" width="1.7109375" style="16" bestFit="1" customWidth="1"/>
    <col min="1802" max="2048" width="9.140625" style="16"/>
    <col min="2049" max="2049" width="5.42578125" style="16" bestFit="1" customWidth="1"/>
    <col min="2050" max="2050" width="82" style="16" bestFit="1" customWidth="1"/>
    <col min="2051" max="2051" width="13.140625" style="16" bestFit="1" customWidth="1"/>
    <col min="2052" max="2052" width="10.28515625" style="16" bestFit="1" customWidth="1"/>
    <col min="2053" max="2053" width="13.5703125" style="16" bestFit="1" customWidth="1"/>
    <col min="2054" max="2054" width="10.28515625" style="16" bestFit="1" customWidth="1"/>
    <col min="2055" max="2055" width="18.140625" style="16" bestFit="1" customWidth="1"/>
    <col min="2056" max="2056" width="9.140625" style="16"/>
    <col min="2057" max="2057" width="1.7109375" style="16" bestFit="1" customWidth="1"/>
    <col min="2058" max="2304" width="9.140625" style="16"/>
    <col min="2305" max="2305" width="5.42578125" style="16" bestFit="1" customWidth="1"/>
    <col min="2306" max="2306" width="82" style="16" bestFit="1" customWidth="1"/>
    <col min="2307" max="2307" width="13.140625" style="16" bestFit="1" customWidth="1"/>
    <col min="2308" max="2308" width="10.28515625" style="16" bestFit="1" customWidth="1"/>
    <col min="2309" max="2309" width="13.5703125" style="16" bestFit="1" customWidth="1"/>
    <col min="2310" max="2310" width="10.28515625" style="16" bestFit="1" customWidth="1"/>
    <col min="2311" max="2311" width="18.140625" style="16" bestFit="1" customWidth="1"/>
    <col min="2312" max="2312" width="9.140625" style="16"/>
    <col min="2313" max="2313" width="1.7109375" style="16" bestFit="1" customWidth="1"/>
    <col min="2314" max="2560" width="9.140625" style="16"/>
    <col min="2561" max="2561" width="5.42578125" style="16" bestFit="1" customWidth="1"/>
    <col min="2562" max="2562" width="82" style="16" bestFit="1" customWidth="1"/>
    <col min="2563" max="2563" width="13.140625" style="16" bestFit="1" customWidth="1"/>
    <col min="2564" max="2564" width="10.28515625" style="16" bestFit="1" customWidth="1"/>
    <col min="2565" max="2565" width="13.5703125" style="16" bestFit="1" customWidth="1"/>
    <col min="2566" max="2566" width="10.28515625" style="16" bestFit="1" customWidth="1"/>
    <col min="2567" max="2567" width="18.140625" style="16" bestFit="1" customWidth="1"/>
    <col min="2568" max="2568" width="9.140625" style="16"/>
    <col min="2569" max="2569" width="1.7109375" style="16" bestFit="1" customWidth="1"/>
    <col min="2570" max="2816" width="9.140625" style="16"/>
    <col min="2817" max="2817" width="5.42578125" style="16" bestFit="1" customWidth="1"/>
    <col min="2818" max="2818" width="82" style="16" bestFit="1" customWidth="1"/>
    <col min="2819" max="2819" width="13.140625" style="16" bestFit="1" customWidth="1"/>
    <col min="2820" max="2820" width="10.28515625" style="16" bestFit="1" customWidth="1"/>
    <col min="2821" max="2821" width="13.5703125" style="16" bestFit="1" customWidth="1"/>
    <col min="2822" max="2822" width="10.28515625" style="16" bestFit="1" customWidth="1"/>
    <col min="2823" max="2823" width="18.140625" style="16" bestFit="1" customWidth="1"/>
    <col min="2824" max="2824" width="9.140625" style="16"/>
    <col min="2825" max="2825" width="1.7109375" style="16" bestFit="1" customWidth="1"/>
    <col min="2826" max="3072" width="9.140625" style="16"/>
    <col min="3073" max="3073" width="5.42578125" style="16" bestFit="1" customWidth="1"/>
    <col min="3074" max="3074" width="82" style="16" bestFit="1" customWidth="1"/>
    <col min="3075" max="3075" width="13.140625" style="16" bestFit="1" customWidth="1"/>
    <col min="3076" max="3076" width="10.28515625" style="16" bestFit="1" customWidth="1"/>
    <col min="3077" max="3077" width="13.5703125" style="16" bestFit="1" customWidth="1"/>
    <col min="3078" max="3078" width="10.28515625" style="16" bestFit="1" customWidth="1"/>
    <col min="3079" max="3079" width="18.140625" style="16" bestFit="1" customWidth="1"/>
    <col min="3080" max="3080" width="9.140625" style="16"/>
    <col min="3081" max="3081" width="1.7109375" style="16" bestFit="1" customWidth="1"/>
    <col min="3082" max="3328" width="9.140625" style="16"/>
    <col min="3329" max="3329" width="5.42578125" style="16" bestFit="1" customWidth="1"/>
    <col min="3330" max="3330" width="82" style="16" bestFit="1" customWidth="1"/>
    <col min="3331" max="3331" width="13.140625" style="16" bestFit="1" customWidth="1"/>
    <col min="3332" max="3332" width="10.28515625" style="16" bestFit="1" customWidth="1"/>
    <col min="3333" max="3333" width="13.5703125" style="16" bestFit="1" customWidth="1"/>
    <col min="3334" max="3334" width="10.28515625" style="16" bestFit="1" customWidth="1"/>
    <col min="3335" max="3335" width="18.140625" style="16" bestFit="1" customWidth="1"/>
    <col min="3336" max="3336" width="9.140625" style="16"/>
    <col min="3337" max="3337" width="1.7109375" style="16" bestFit="1" customWidth="1"/>
    <col min="3338" max="3584" width="9.140625" style="16"/>
    <col min="3585" max="3585" width="5.42578125" style="16" bestFit="1" customWidth="1"/>
    <col min="3586" max="3586" width="82" style="16" bestFit="1" customWidth="1"/>
    <col min="3587" max="3587" width="13.140625" style="16" bestFit="1" customWidth="1"/>
    <col min="3588" max="3588" width="10.28515625" style="16" bestFit="1" customWidth="1"/>
    <col min="3589" max="3589" width="13.5703125" style="16" bestFit="1" customWidth="1"/>
    <col min="3590" max="3590" width="10.28515625" style="16" bestFit="1" customWidth="1"/>
    <col min="3591" max="3591" width="18.140625" style="16" bestFit="1" customWidth="1"/>
    <col min="3592" max="3592" width="9.140625" style="16"/>
    <col min="3593" max="3593" width="1.7109375" style="16" bestFit="1" customWidth="1"/>
    <col min="3594" max="3840" width="9.140625" style="16"/>
    <col min="3841" max="3841" width="5.42578125" style="16" bestFit="1" customWidth="1"/>
    <col min="3842" max="3842" width="82" style="16" bestFit="1" customWidth="1"/>
    <col min="3843" max="3843" width="13.140625" style="16" bestFit="1" customWidth="1"/>
    <col min="3844" max="3844" width="10.28515625" style="16" bestFit="1" customWidth="1"/>
    <col min="3845" max="3845" width="13.5703125" style="16" bestFit="1" customWidth="1"/>
    <col min="3846" max="3846" width="10.28515625" style="16" bestFit="1" customWidth="1"/>
    <col min="3847" max="3847" width="18.140625" style="16" bestFit="1" customWidth="1"/>
    <col min="3848" max="3848" width="9.140625" style="16"/>
    <col min="3849" max="3849" width="1.7109375" style="16" bestFit="1" customWidth="1"/>
    <col min="3850" max="4096" width="9.140625" style="16"/>
    <col min="4097" max="4097" width="5.42578125" style="16" bestFit="1" customWidth="1"/>
    <col min="4098" max="4098" width="82" style="16" bestFit="1" customWidth="1"/>
    <col min="4099" max="4099" width="13.140625" style="16" bestFit="1" customWidth="1"/>
    <col min="4100" max="4100" width="10.28515625" style="16" bestFit="1" customWidth="1"/>
    <col min="4101" max="4101" width="13.5703125" style="16" bestFit="1" customWidth="1"/>
    <col min="4102" max="4102" width="10.28515625" style="16" bestFit="1" customWidth="1"/>
    <col min="4103" max="4103" width="18.140625" style="16" bestFit="1" customWidth="1"/>
    <col min="4104" max="4104" width="9.140625" style="16"/>
    <col min="4105" max="4105" width="1.7109375" style="16" bestFit="1" customWidth="1"/>
    <col min="4106" max="4352" width="9.140625" style="16"/>
    <col min="4353" max="4353" width="5.42578125" style="16" bestFit="1" customWidth="1"/>
    <col min="4354" max="4354" width="82" style="16" bestFit="1" customWidth="1"/>
    <col min="4355" max="4355" width="13.140625" style="16" bestFit="1" customWidth="1"/>
    <col min="4356" max="4356" width="10.28515625" style="16" bestFit="1" customWidth="1"/>
    <col min="4357" max="4357" width="13.5703125" style="16" bestFit="1" customWidth="1"/>
    <col min="4358" max="4358" width="10.28515625" style="16" bestFit="1" customWidth="1"/>
    <col min="4359" max="4359" width="18.140625" style="16" bestFit="1" customWidth="1"/>
    <col min="4360" max="4360" width="9.140625" style="16"/>
    <col min="4361" max="4361" width="1.7109375" style="16" bestFit="1" customWidth="1"/>
    <col min="4362" max="4608" width="9.140625" style="16"/>
    <col min="4609" max="4609" width="5.42578125" style="16" bestFit="1" customWidth="1"/>
    <col min="4610" max="4610" width="82" style="16" bestFit="1" customWidth="1"/>
    <col min="4611" max="4611" width="13.140625" style="16" bestFit="1" customWidth="1"/>
    <col min="4612" max="4612" width="10.28515625" style="16" bestFit="1" customWidth="1"/>
    <col min="4613" max="4613" width="13.5703125" style="16" bestFit="1" customWidth="1"/>
    <col min="4614" max="4614" width="10.28515625" style="16" bestFit="1" customWidth="1"/>
    <col min="4615" max="4615" width="18.140625" style="16" bestFit="1" customWidth="1"/>
    <col min="4616" max="4616" width="9.140625" style="16"/>
    <col min="4617" max="4617" width="1.7109375" style="16" bestFit="1" customWidth="1"/>
    <col min="4618" max="4864" width="9.140625" style="16"/>
    <col min="4865" max="4865" width="5.42578125" style="16" bestFit="1" customWidth="1"/>
    <col min="4866" max="4866" width="82" style="16" bestFit="1" customWidth="1"/>
    <col min="4867" max="4867" width="13.140625" style="16" bestFit="1" customWidth="1"/>
    <col min="4868" max="4868" width="10.28515625" style="16" bestFit="1" customWidth="1"/>
    <col min="4869" max="4869" width="13.5703125" style="16" bestFit="1" customWidth="1"/>
    <col min="4870" max="4870" width="10.28515625" style="16" bestFit="1" customWidth="1"/>
    <col min="4871" max="4871" width="18.140625" style="16" bestFit="1" customWidth="1"/>
    <col min="4872" max="4872" width="9.140625" style="16"/>
    <col min="4873" max="4873" width="1.7109375" style="16" bestFit="1" customWidth="1"/>
    <col min="4874" max="5120" width="9.140625" style="16"/>
    <col min="5121" max="5121" width="5.42578125" style="16" bestFit="1" customWidth="1"/>
    <col min="5122" max="5122" width="82" style="16" bestFit="1" customWidth="1"/>
    <col min="5123" max="5123" width="13.140625" style="16" bestFit="1" customWidth="1"/>
    <col min="5124" max="5124" width="10.28515625" style="16" bestFit="1" customWidth="1"/>
    <col min="5125" max="5125" width="13.5703125" style="16" bestFit="1" customWidth="1"/>
    <col min="5126" max="5126" width="10.28515625" style="16" bestFit="1" customWidth="1"/>
    <col min="5127" max="5127" width="18.140625" style="16" bestFit="1" customWidth="1"/>
    <col min="5128" max="5128" width="9.140625" style="16"/>
    <col min="5129" max="5129" width="1.7109375" style="16" bestFit="1" customWidth="1"/>
    <col min="5130" max="5376" width="9.140625" style="16"/>
    <col min="5377" max="5377" width="5.42578125" style="16" bestFit="1" customWidth="1"/>
    <col min="5378" max="5378" width="82" style="16" bestFit="1" customWidth="1"/>
    <col min="5379" max="5379" width="13.140625" style="16" bestFit="1" customWidth="1"/>
    <col min="5380" max="5380" width="10.28515625" style="16" bestFit="1" customWidth="1"/>
    <col min="5381" max="5381" width="13.5703125" style="16" bestFit="1" customWidth="1"/>
    <col min="5382" max="5382" width="10.28515625" style="16" bestFit="1" customWidth="1"/>
    <col min="5383" max="5383" width="18.140625" style="16" bestFit="1" customWidth="1"/>
    <col min="5384" max="5384" width="9.140625" style="16"/>
    <col min="5385" max="5385" width="1.7109375" style="16" bestFit="1" customWidth="1"/>
    <col min="5386" max="5632" width="9.140625" style="16"/>
    <col min="5633" max="5633" width="5.42578125" style="16" bestFit="1" customWidth="1"/>
    <col min="5634" max="5634" width="82" style="16" bestFit="1" customWidth="1"/>
    <col min="5635" max="5635" width="13.140625" style="16" bestFit="1" customWidth="1"/>
    <col min="5636" max="5636" width="10.28515625" style="16" bestFit="1" customWidth="1"/>
    <col min="5637" max="5637" width="13.5703125" style="16" bestFit="1" customWidth="1"/>
    <col min="5638" max="5638" width="10.28515625" style="16" bestFit="1" customWidth="1"/>
    <col min="5639" max="5639" width="18.140625" style="16" bestFit="1" customWidth="1"/>
    <col min="5640" max="5640" width="9.140625" style="16"/>
    <col min="5641" max="5641" width="1.7109375" style="16" bestFit="1" customWidth="1"/>
    <col min="5642" max="5888" width="9.140625" style="16"/>
    <col min="5889" max="5889" width="5.42578125" style="16" bestFit="1" customWidth="1"/>
    <col min="5890" max="5890" width="82" style="16" bestFit="1" customWidth="1"/>
    <col min="5891" max="5891" width="13.140625" style="16" bestFit="1" customWidth="1"/>
    <col min="5892" max="5892" width="10.28515625" style="16" bestFit="1" customWidth="1"/>
    <col min="5893" max="5893" width="13.5703125" style="16" bestFit="1" customWidth="1"/>
    <col min="5894" max="5894" width="10.28515625" style="16" bestFit="1" customWidth="1"/>
    <col min="5895" max="5895" width="18.140625" style="16" bestFit="1" customWidth="1"/>
    <col min="5896" max="5896" width="9.140625" style="16"/>
    <col min="5897" max="5897" width="1.7109375" style="16" bestFit="1" customWidth="1"/>
    <col min="5898" max="6144" width="9.140625" style="16"/>
    <col min="6145" max="6145" width="5.42578125" style="16" bestFit="1" customWidth="1"/>
    <col min="6146" max="6146" width="82" style="16" bestFit="1" customWidth="1"/>
    <col min="6147" max="6147" width="13.140625" style="16" bestFit="1" customWidth="1"/>
    <col min="6148" max="6148" width="10.28515625" style="16" bestFit="1" customWidth="1"/>
    <col min="6149" max="6149" width="13.5703125" style="16" bestFit="1" customWidth="1"/>
    <col min="6150" max="6150" width="10.28515625" style="16" bestFit="1" customWidth="1"/>
    <col min="6151" max="6151" width="18.140625" style="16" bestFit="1" customWidth="1"/>
    <col min="6152" max="6152" width="9.140625" style="16"/>
    <col min="6153" max="6153" width="1.7109375" style="16" bestFit="1" customWidth="1"/>
    <col min="6154" max="6400" width="9.140625" style="16"/>
    <col min="6401" max="6401" width="5.42578125" style="16" bestFit="1" customWidth="1"/>
    <col min="6402" max="6402" width="82" style="16" bestFit="1" customWidth="1"/>
    <col min="6403" max="6403" width="13.140625" style="16" bestFit="1" customWidth="1"/>
    <col min="6404" max="6404" width="10.28515625" style="16" bestFit="1" customWidth="1"/>
    <col min="6405" max="6405" width="13.5703125" style="16" bestFit="1" customWidth="1"/>
    <col min="6406" max="6406" width="10.28515625" style="16" bestFit="1" customWidth="1"/>
    <col min="6407" max="6407" width="18.140625" style="16" bestFit="1" customWidth="1"/>
    <col min="6408" max="6408" width="9.140625" style="16"/>
    <col min="6409" max="6409" width="1.7109375" style="16" bestFit="1" customWidth="1"/>
    <col min="6410" max="6656" width="9.140625" style="16"/>
    <col min="6657" max="6657" width="5.42578125" style="16" bestFit="1" customWidth="1"/>
    <col min="6658" max="6658" width="82" style="16" bestFit="1" customWidth="1"/>
    <col min="6659" max="6659" width="13.140625" style="16" bestFit="1" customWidth="1"/>
    <col min="6660" max="6660" width="10.28515625" style="16" bestFit="1" customWidth="1"/>
    <col min="6661" max="6661" width="13.5703125" style="16" bestFit="1" customWidth="1"/>
    <col min="6662" max="6662" width="10.28515625" style="16" bestFit="1" customWidth="1"/>
    <col min="6663" max="6663" width="18.140625" style="16" bestFit="1" customWidth="1"/>
    <col min="6664" max="6664" width="9.140625" style="16"/>
    <col min="6665" max="6665" width="1.7109375" style="16" bestFit="1" customWidth="1"/>
    <col min="6666" max="6912" width="9.140625" style="16"/>
    <col min="6913" max="6913" width="5.42578125" style="16" bestFit="1" customWidth="1"/>
    <col min="6914" max="6914" width="82" style="16" bestFit="1" customWidth="1"/>
    <col min="6915" max="6915" width="13.140625" style="16" bestFit="1" customWidth="1"/>
    <col min="6916" max="6916" width="10.28515625" style="16" bestFit="1" customWidth="1"/>
    <col min="6917" max="6917" width="13.5703125" style="16" bestFit="1" customWidth="1"/>
    <col min="6918" max="6918" width="10.28515625" style="16" bestFit="1" customWidth="1"/>
    <col min="6919" max="6919" width="18.140625" style="16" bestFit="1" customWidth="1"/>
    <col min="6920" max="6920" width="9.140625" style="16"/>
    <col min="6921" max="6921" width="1.7109375" style="16" bestFit="1" customWidth="1"/>
    <col min="6922" max="7168" width="9.140625" style="16"/>
    <col min="7169" max="7169" width="5.42578125" style="16" bestFit="1" customWidth="1"/>
    <col min="7170" max="7170" width="82" style="16" bestFit="1" customWidth="1"/>
    <col min="7171" max="7171" width="13.140625" style="16" bestFit="1" customWidth="1"/>
    <col min="7172" max="7172" width="10.28515625" style="16" bestFit="1" customWidth="1"/>
    <col min="7173" max="7173" width="13.5703125" style="16" bestFit="1" customWidth="1"/>
    <col min="7174" max="7174" width="10.28515625" style="16" bestFit="1" customWidth="1"/>
    <col min="7175" max="7175" width="18.140625" style="16" bestFit="1" customWidth="1"/>
    <col min="7176" max="7176" width="9.140625" style="16"/>
    <col min="7177" max="7177" width="1.7109375" style="16" bestFit="1" customWidth="1"/>
    <col min="7178" max="7424" width="9.140625" style="16"/>
    <col min="7425" max="7425" width="5.42578125" style="16" bestFit="1" customWidth="1"/>
    <col min="7426" max="7426" width="82" style="16" bestFit="1" customWidth="1"/>
    <col min="7427" max="7427" width="13.140625" style="16" bestFit="1" customWidth="1"/>
    <col min="7428" max="7428" width="10.28515625" style="16" bestFit="1" customWidth="1"/>
    <col min="7429" max="7429" width="13.5703125" style="16" bestFit="1" customWidth="1"/>
    <col min="7430" max="7430" width="10.28515625" style="16" bestFit="1" customWidth="1"/>
    <col min="7431" max="7431" width="18.140625" style="16" bestFit="1" customWidth="1"/>
    <col min="7432" max="7432" width="9.140625" style="16"/>
    <col min="7433" max="7433" width="1.7109375" style="16" bestFit="1" customWidth="1"/>
    <col min="7434" max="7680" width="9.140625" style="16"/>
    <col min="7681" max="7681" width="5.42578125" style="16" bestFit="1" customWidth="1"/>
    <col min="7682" max="7682" width="82" style="16" bestFit="1" customWidth="1"/>
    <col min="7683" max="7683" width="13.140625" style="16" bestFit="1" customWidth="1"/>
    <col min="7684" max="7684" width="10.28515625" style="16" bestFit="1" customWidth="1"/>
    <col min="7685" max="7685" width="13.5703125" style="16" bestFit="1" customWidth="1"/>
    <col min="7686" max="7686" width="10.28515625" style="16" bestFit="1" customWidth="1"/>
    <col min="7687" max="7687" width="18.140625" style="16" bestFit="1" customWidth="1"/>
    <col min="7688" max="7688" width="9.140625" style="16"/>
    <col min="7689" max="7689" width="1.7109375" style="16" bestFit="1" customWidth="1"/>
    <col min="7690" max="7936" width="9.140625" style="16"/>
    <col min="7937" max="7937" width="5.42578125" style="16" bestFit="1" customWidth="1"/>
    <col min="7938" max="7938" width="82" style="16" bestFit="1" customWidth="1"/>
    <col min="7939" max="7939" width="13.140625" style="16" bestFit="1" customWidth="1"/>
    <col min="7940" max="7940" width="10.28515625" style="16" bestFit="1" customWidth="1"/>
    <col min="7941" max="7941" width="13.5703125" style="16" bestFit="1" customWidth="1"/>
    <col min="7942" max="7942" width="10.28515625" style="16" bestFit="1" customWidth="1"/>
    <col min="7943" max="7943" width="18.140625" style="16" bestFit="1" customWidth="1"/>
    <col min="7944" max="7944" width="9.140625" style="16"/>
    <col min="7945" max="7945" width="1.7109375" style="16" bestFit="1" customWidth="1"/>
    <col min="7946" max="8192" width="9.140625" style="16"/>
    <col min="8193" max="8193" width="5.42578125" style="16" bestFit="1" customWidth="1"/>
    <col min="8194" max="8194" width="82" style="16" bestFit="1" customWidth="1"/>
    <col min="8195" max="8195" width="13.140625" style="16" bestFit="1" customWidth="1"/>
    <col min="8196" max="8196" width="10.28515625" style="16" bestFit="1" customWidth="1"/>
    <col min="8197" max="8197" width="13.5703125" style="16" bestFit="1" customWidth="1"/>
    <col min="8198" max="8198" width="10.28515625" style="16" bestFit="1" customWidth="1"/>
    <col min="8199" max="8199" width="18.140625" style="16" bestFit="1" customWidth="1"/>
    <col min="8200" max="8200" width="9.140625" style="16"/>
    <col min="8201" max="8201" width="1.7109375" style="16" bestFit="1" customWidth="1"/>
    <col min="8202" max="8448" width="9.140625" style="16"/>
    <col min="8449" max="8449" width="5.42578125" style="16" bestFit="1" customWidth="1"/>
    <col min="8450" max="8450" width="82" style="16" bestFit="1" customWidth="1"/>
    <col min="8451" max="8451" width="13.140625" style="16" bestFit="1" customWidth="1"/>
    <col min="8452" max="8452" width="10.28515625" style="16" bestFit="1" customWidth="1"/>
    <col min="8453" max="8453" width="13.5703125" style="16" bestFit="1" customWidth="1"/>
    <col min="8454" max="8454" width="10.28515625" style="16" bestFit="1" customWidth="1"/>
    <col min="8455" max="8455" width="18.140625" style="16" bestFit="1" customWidth="1"/>
    <col min="8456" max="8456" width="9.140625" style="16"/>
    <col min="8457" max="8457" width="1.7109375" style="16" bestFit="1" customWidth="1"/>
    <col min="8458" max="8704" width="9.140625" style="16"/>
    <col min="8705" max="8705" width="5.42578125" style="16" bestFit="1" customWidth="1"/>
    <col min="8706" max="8706" width="82" style="16" bestFit="1" customWidth="1"/>
    <col min="8707" max="8707" width="13.140625" style="16" bestFit="1" customWidth="1"/>
    <col min="8708" max="8708" width="10.28515625" style="16" bestFit="1" customWidth="1"/>
    <col min="8709" max="8709" width="13.5703125" style="16" bestFit="1" customWidth="1"/>
    <col min="8710" max="8710" width="10.28515625" style="16" bestFit="1" customWidth="1"/>
    <col min="8711" max="8711" width="18.140625" style="16" bestFit="1" customWidth="1"/>
    <col min="8712" max="8712" width="9.140625" style="16"/>
    <col min="8713" max="8713" width="1.7109375" style="16" bestFit="1" customWidth="1"/>
    <col min="8714" max="8960" width="9.140625" style="16"/>
    <col min="8961" max="8961" width="5.42578125" style="16" bestFit="1" customWidth="1"/>
    <col min="8962" max="8962" width="82" style="16" bestFit="1" customWidth="1"/>
    <col min="8963" max="8963" width="13.140625" style="16" bestFit="1" customWidth="1"/>
    <col min="8964" max="8964" width="10.28515625" style="16" bestFit="1" customWidth="1"/>
    <col min="8965" max="8965" width="13.5703125" style="16" bestFit="1" customWidth="1"/>
    <col min="8966" max="8966" width="10.28515625" style="16" bestFit="1" customWidth="1"/>
    <col min="8967" max="8967" width="18.140625" style="16" bestFit="1" customWidth="1"/>
    <col min="8968" max="8968" width="9.140625" style="16"/>
    <col min="8969" max="8969" width="1.7109375" style="16" bestFit="1" customWidth="1"/>
    <col min="8970" max="9216" width="9.140625" style="16"/>
    <col min="9217" max="9217" width="5.42578125" style="16" bestFit="1" customWidth="1"/>
    <col min="9218" max="9218" width="82" style="16" bestFit="1" customWidth="1"/>
    <col min="9219" max="9219" width="13.140625" style="16" bestFit="1" customWidth="1"/>
    <col min="9220" max="9220" width="10.28515625" style="16" bestFit="1" customWidth="1"/>
    <col min="9221" max="9221" width="13.5703125" style="16" bestFit="1" customWidth="1"/>
    <col min="9222" max="9222" width="10.28515625" style="16" bestFit="1" customWidth="1"/>
    <col min="9223" max="9223" width="18.140625" style="16" bestFit="1" customWidth="1"/>
    <col min="9224" max="9224" width="9.140625" style="16"/>
    <col min="9225" max="9225" width="1.7109375" style="16" bestFit="1" customWidth="1"/>
    <col min="9226" max="9472" width="9.140625" style="16"/>
    <col min="9473" max="9473" width="5.42578125" style="16" bestFit="1" customWidth="1"/>
    <col min="9474" max="9474" width="82" style="16" bestFit="1" customWidth="1"/>
    <col min="9475" max="9475" width="13.140625" style="16" bestFit="1" customWidth="1"/>
    <col min="9476" max="9476" width="10.28515625" style="16" bestFit="1" customWidth="1"/>
    <col min="9477" max="9477" width="13.5703125" style="16" bestFit="1" customWidth="1"/>
    <col min="9478" max="9478" width="10.28515625" style="16" bestFit="1" customWidth="1"/>
    <col min="9479" max="9479" width="18.140625" style="16" bestFit="1" customWidth="1"/>
    <col min="9480" max="9480" width="9.140625" style="16"/>
    <col min="9481" max="9481" width="1.7109375" style="16" bestFit="1" customWidth="1"/>
    <col min="9482" max="9728" width="9.140625" style="16"/>
    <col min="9729" max="9729" width="5.42578125" style="16" bestFit="1" customWidth="1"/>
    <col min="9730" max="9730" width="82" style="16" bestFit="1" customWidth="1"/>
    <col min="9731" max="9731" width="13.140625" style="16" bestFit="1" customWidth="1"/>
    <col min="9732" max="9732" width="10.28515625" style="16" bestFit="1" customWidth="1"/>
    <col min="9733" max="9733" width="13.5703125" style="16" bestFit="1" customWidth="1"/>
    <col min="9734" max="9734" width="10.28515625" style="16" bestFit="1" customWidth="1"/>
    <col min="9735" max="9735" width="18.140625" style="16" bestFit="1" customWidth="1"/>
    <col min="9736" max="9736" width="9.140625" style="16"/>
    <col min="9737" max="9737" width="1.7109375" style="16" bestFit="1" customWidth="1"/>
    <col min="9738" max="9984" width="9.140625" style="16"/>
    <col min="9985" max="9985" width="5.42578125" style="16" bestFit="1" customWidth="1"/>
    <col min="9986" max="9986" width="82" style="16" bestFit="1" customWidth="1"/>
    <col min="9987" max="9987" width="13.140625" style="16" bestFit="1" customWidth="1"/>
    <col min="9988" max="9988" width="10.28515625" style="16" bestFit="1" customWidth="1"/>
    <col min="9989" max="9989" width="13.5703125" style="16" bestFit="1" customWidth="1"/>
    <col min="9990" max="9990" width="10.28515625" style="16" bestFit="1" customWidth="1"/>
    <col min="9991" max="9991" width="18.140625" style="16" bestFit="1" customWidth="1"/>
    <col min="9992" max="9992" width="9.140625" style="16"/>
    <col min="9993" max="9993" width="1.7109375" style="16" bestFit="1" customWidth="1"/>
    <col min="9994" max="10240" width="9.140625" style="16"/>
    <col min="10241" max="10241" width="5.42578125" style="16" bestFit="1" customWidth="1"/>
    <col min="10242" max="10242" width="82" style="16" bestFit="1" customWidth="1"/>
    <col min="10243" max="10243" width="13.140625" style="16" bestFit="1" customWidth="1"/>
    <col min="10244" max="10244" width="10.28515625" style="16" bestFit="1" customWidth="1"/>
    <col min="10245" max="10245" width="13.5703125" style="16" bestFit="1" customWidth="1"/>
    <col min="10246" max="10246" width="10.28515625" style="16" bestFit="1" customWidth="1"/>
    <col min="10247" max="10247" width="18.140625" style="16" bestFit="1" customWidth="1"/>
    <col min="10248" max="10248" width="9.140625" style="16"/>
    <col min="10249" max="10249" width="1.7109375" style="16" bestFit="1" customWidth="1"/>
    <col min="10250" max="10496" width="9.140625" style="16"/>
    <col min="10497" max="10497" width="5.42578125" style="16" bestFit="1" customWidth="1"/>
    <col min="10498" max="10498" width="82" style="16" bestFit="1" customWidth="1"/>
    <col min="10499" max="10499" width="13.140625" style="16" bestFit="1" customWidth="1"/>
    <col min="10500" max="10500" width="10.28515625" style="16" bestFit="1" customWidth="1"/>
    <col min="10501" max="10501" width="13.5703125" style="16" bestFit="1" customWidth="1"/>
    <col min="10502" max="10502" width="10.28515625" style="16" bestFit="1" customWidth="1"/>
    <col min="10503" max="10503" width="18.140625" style="16" bestFit="1" customWidth="1"/>
    <col min="10504" max="10504" width="9.140625" style="16"/>
    <col min="10505" max="10505" width="1.7109375" style="16" bestFit="1" customWidth="1"/>
    <col min="10506" max="10752" width="9.140625" style="16"/>
    <col min="10753" max="10753" width="5.42578125" style="16" bestFit="1" customWidth="1"/>
    <col min="10754" max="10754" width="82" style="16" bestFit="1" customWidth="1"/>
    <col min="10755" max="10755" width="13.140625" style="16" bestFit="1" customWidth="1"/>
    <col min="10756" max="10756" width="10.28515625" style="16" bestFit="1" customWidth="1"/>
    <col min="10757" max="10757" width="13.5703125" style="16" bestFit="1" customWidth="1"/>
    <col min="10758" max="10758" width="10.28515625" style="16" bestFit="1" customWidth="1"/>
    <col min="10759" max="10759" width="18.140625" style="16" bestFit="1" customWidth="1"/>
    <col min="10760" max="10760" width="9.140625" style="16"/>
    <col min="10761" max="10761" width="1.7109375" style="16" bestFit="1" customWidth="1"/>
    <col min="10762" max="11008" width="9.140625" style="16"/>
    <col min="11009" max="11009" width="5.42578125" style="16" bestFit="1" customWidth="1"/>
    <col min="11010" max="11010" width="82" style="16" bestFit="1" customWidth="1"/>
    <col min="11011" max="11011" width="13.140625" style="16" bestFit="1" customWidth="1"/>
    <col min="11012" max="11012" width="10.28515625" style="16" bestFit="1" customWidth="1"/>
    <col min="11013" max="11013" width="13.5703125" style="16" bestFit="1" customWidth="1"/>
    <col min="11014" max="11014" width="10.28515625" style="16" bestFit="1" customWidth="1"/>
    <col min="11015" max="11015" width="18.140625" style="16" bestFit="1" customWidth="1"/>
    <col min="11016" max="11016" width="9.140625" style="16"/>
    <col min="11017" max="11017" width="1.7109375" style="16" bestFit="1" customWidth="1"/>
    <col min="11018" max="11264" width="9.140625" style="16"/>
    <col min="11265" max="11265" width="5.42578125" style="16" bestFit="1" customWidth="1"/>
    <col min="11266" max="11266" width="82" style="16" bestFit="1" customWidth="1"/>
    <col min="11267" max="11267" width="13.140625" style="16" bestFit="1" customWidth="1"/>
    <col min="11268" max="11268" width="10.28515625" style="16" bestFit="1" customWidth="1"/>
    <col min="11269" max="11269" width="13.5703125" style="16" bestFit="1" customWidth="1"/>
    <col min="11270" max="11270" width="10.28515625" style="16" bestFit="1" customWidth="1"/>
    <col min="11271" max="11271" width="18.140625" style="16" bestFit="1" customWidth="1"/>
    <col min="11272" max="11272" width="9.140625" style="16"/>
    <col min="11273" max="11273" width="1.7109375" style="16" bestFit="1" customWidth="1"/>
    <col min="11274" max="11520" width="9.140625" style="16"/>
    <col min="11521" max="11521" width="5.42578125" style="16" bestFit="1" customWidth="1"/>
    <col min="11522" max="11522" width="82" style="16" bestFit="1" customWidth="1"/>
    <col min="11523" max="11523" width="13.140625" style="16" bestFit="1" customWidth="1"/>
    <col min="11524" max="11524" width="10.28515625" style="16" bestFit="1" customWidth="1"/>
    <col min="11525" max="11525" width="13.5703125" style="16" bestFit="1" customWidth="1"/>
    <col min="11526" max="11526" width="10.28515625" style="16" bestFit="1" customWidth="1"/>
    <col min="11527" max="11527" width="18.140625" style="16" bestFit="1" customWidth="1"/>
    <col min="11528" max="11528" width="9.140625" style="16"/>
    <col min="11529" max="11529" width="1.7109375" style="16" bestFit="1" customWidth="1"/>
    <col min="11530" max="11776" width="9.140625" style="16"/>
    <col min="11777" max="11777" width="5.42578125" style="16" bestFit="1" customWidth="1"/>
    <col min="11778" max="11778" width="82" style="16" bestFit="1" customWidth="1"/>
    <col min="11779" max="11779" width="13.140625" style="16" bestFit="1" customWidth="1"/>
    <col min="11780" max="11780" width="10.28515625" style="16" bestFit="1" customWidth="1"/>
    <col min="11781" max="11781" width="13.5703125" style="16" bestFit="1" customWidth="1"/>
    <col min="11782" max="11782" width="10.28515625" style="16" bestFit="1" customWidth="1"/>
    <col min="11783" max="11783" width="18.140625" style="16" bestFit="1" customWidth="1"/>
    <col min="11784" max="11784" width="9.140625" style="16"/>
    <col min="11785" max="11785" width="1.7109375" style="16" bestFit="1" customWidth="1"/>
    <col min="11786" max="12032" width="9.140625" style="16"/>
    <col min="12033" max="12033" width="5.42578125" style="16" bestFit="1" customWidth="1"/>
    <col min="12034" max="12034" width="82" style="16" bestFit="1" customWidth="1"/>
    <col min="12035" max="12035" width="13.140625" style="16" bestFit="1" customWidth="1"/>
    <col min="12036" max="12036" width="10.28515625" style="16" bestFit="1" customWidth="1"/>
    <col min="12037" max="12037" width="13.5703125" style="16" bestFit="1" customWidth="1"/>
    <col min="12038" max="12038" width="10.28515625" style="16" bestFit="1" customWidth="1"/>
    <col min="12039" max="12039" width="18.140625" style="16" bestFit="1" customWidth="1"/>
    <col min="12040" max="12040" width="9.140625" style="16"/>
    <col min="12041" max="12041" width="1.7109375" style="16" bestFit="1" customWidth="1"/>
    <col min="12042" max="12288" width="9.140625" style="16"/>
    <col min="12289" max="12289" width="5.42578125" style="16" bestFit="1" customWidth="1"/>
    <col min="12290" max="12290" width="82" style="16" bestFit="1" customWidth="1"/>
    <col min="12291" max="12291" width="13.140625" style="16" bestFit="1" customWidth="1"/>
    <col min="12292" max="12292" width="10.28515625" style="16" bestFit="1" customWidth="1"/>
    <col min="12293" max="12293" width="13.5703125" style="16" bestFit="1" customWidth="1"/>
    <col min="12294" max="12294" width="10.28515625" style="16" bestFit="1" customWidth="1"/>
    <col min="12295" max="12295" width="18.140625" style="16" bestFit="1" customWidth="1"/>
    <col min="12296" max="12296" width="9.140625" style="16"/>
    <col min="12297" max="12297" width="1.7109375" style="16" bestFit="1" customWidth="1"/>
    <col min="12298" max="12544" width="9.140625" style="16"/>
    <col min="12545" max="12545" width="5.42578125" style="16" bestFit="1" customWidth="1"/>
    <col min="12546" max="12546" width="82" style="16" bestFit="1" customWidth="1"/>
    <col min="12547" max="12547" width="13.140625" style="16" bestFit="1" customWidth="1"/>
    <col min="12548" max="12548" width="10.28515625" style="16" bestFit="1" customWidth="1"/>
    <col min="12549" max="12549" width="13.5703125" style="16" bestFit="1" customWidth="1"/>
    <col min="12550" max="12550" width="10.28515625" style="16" bestFit="1" customWidth="1"/>
    <col min="12551" max="12551" width="18.140625" style="16" bestFit="1" customWidth="1"/>
    <col min="12552" max="12552" width="9.140625" style="16"/>
    <col min="12553" max="12553" width="1.7109375" style="16" bestFit="1" customWidth="1"/>
    <col min="12554" max="12800" width="9.140625" style="16"/>
    <col min="12801" max="12801" width="5.42578125" style="16" bestFit="1" customWidth="1"/>
    <col min="12802" max="12802" width="82" style="16" bestFit="1" customWidth="1"/>
    <col min="12803" max="12803" width="13.140625" style="16" bestFit="1" customWidth="1"/>
    <col min="12804" max="12804" width="10.28515625" style="16" bestFit="1" customWidth="1"/>
    <col min="12805" max="12805" width="13.5703125" style="16" bestFit="1" customWidth="1"/>
    <col min="12806" max="12806" width="10.28515625" style="16" bestFit="1" customWidth="1"/>
    <col min="12807" max="12807" width="18.140625" style="16" bestFit="1" customWidth="1"/>
    <col min="12808" max="12808" width="9.140625" style="16"/>
    <col min="12809" max="12809" width="1.7109375" style="16" bestFit="1" customWidth="1"/>
    <col min="12810" max="13056" width="9.140625" style="16"/>
    <col min="13057" max="13057" width="5.42578125" style="16" bestFit="1" customWidth="1"/>
    <col min="13058" max="13058" width="82" style="16" bestFit="1" customWidth="1"/>
    <col min="13059" max="13059" width="13.140625" style="16" bestFit="1" customWidth="1"/>
    <col min="13060" max="13060" width="10.28515625" style="16" bestFit="1" customWidth="1"/>
    <col min="13061" max="13061" width="13.5703125" style="16" bestFit="1" customWidth="1"/>
    <col min="13062" max="13062" width="10.28515625" style="16" bestFit="1" customWidth="1"/>
    <col min="13063" max="13063" width="18.140625" style="16" bestFit="1" customWidth="1"/>
    <col min="13064" max="13064" width="9.140625" style="16"/>
    <col min="13065" max="13065" width="1.7109375" style="16" bestFit="1" customWidth="1"/>
    <col min="13066" max="13312" width="9.140625" style="16"/>
    <col min="13313" max="13313" width="5.42578125" style="16" bestFit="1" customWidth="1"/>
    <col min="13314" max="13314" width="82" style="16" bestFit="1" customWidth="1"/>
    <col min="13315" max="13315" width="13.140625" style="16" bestFit="1" customWidth="1"/>
    <col min="13316" max="13316" width="10.28515625" style="16" bestFit="1" customWidth="1"/>
    <col min="13317" max="13317" width="13.5703125" style="16" bestFit="1" customWidth="1"/>
    <col min="13318" max="13318" width="10.28515625" style="16" bestFit="1" customWidth="1"/>
    <col min="13319" max="13319" width="18.140625" style="16" bestFit="1" customWidth="1"/>
    <col min="13320" max="13320" width="9.140625" style="16"/>
    <col min="13321" max="13321" width="1.7109375" style="16" bestFit="1" customWidth="1"/>
    <col min="13322" max="13568" width="9.140625" style="16"/>
    <col min="13569" max="13569" width="5.42578125" style="16" bestFit="1" customWidth="1"/>
    <col min="13570" max="13570" width="82" style="16" bestFit="1" customWidth="1"/>
    <col min="13571" max="13571" width="13.140625" style="16" bestFit="1" customWidth="1"/>
    <col min="13572" max="13572" width="10.28515625" style="16" bestFit="1" customWidth="1"/>
    <col min="13573" max="13573" width="13.5703125" style="16" bestFit="1" customWidth="1"/>
    <col min="13574" max="13574" width="10.28515625" style="16" bestFit="1" customWidth="1"/>
    <col min="13575" max="13575" width="18.140625" style="16" bestFit="1" customWidth="1"/>
    <col min="13576" max="13576" width="9.140625" style="16"/>
    <col min="13577" max="13577" width="1.7109375" style="16" bestFit="1" customWidth="1"/>
    <col min="13578" max="13824" width="9.140625" style="16"/>
    <col min="13825" max="13825" width="5.42578125" style="16" bestFit="1" customWidth="1"/>
    <col min="13826" max="13826" width="82" style="16" bestFit="1" customWidth="1"/>
    <col min="13827" max="13827" width="13.140625" style="16" bestFit="1" customWidth="1"/>
    <col min="13828" max="13828" width="10.28515625" style="16" bestFit="1" customWidth="1"/>
    <col min="13829" max="13829" width="13.5703125" style="16" bestFit="1" customWidth="1"/>
    <col min="13830" max="13830" width="10.28515625" style="16" bestFit="1" customWidth="1"/>
    <col min="13831" max="13831" width="18.140625" style="16" bestFit="1" customWidth="1"/>
    <col min="13832" max="13832" width="9.140625" style="16"/>
    <col min="13833" max="13833" width="1.7109375" style="16" bestFit="1" customWidth="1"/>
    <col min="13834" max="14080" width="9.140625" style="16"/>
    <col min="14081" max="14081" width="5.42578125" style="16" bestFit="1" customWidth="1"/>
    <col min="14082" max="14082" width="82" style="16" bestFit="1" customWidth="1"/>
    <col min="14083" max="14083" width="13.140625" style="16" bestFit="1" customWidth="1"/>
    <col min="14084" max="14084" width="10.28515625" style="16" bestFit="1" customWidth="1"/>
    <col min="14085" max="14085" width="13.5703125" style="16" bestFit="1" customWidth="1"/>
    <col min="14086" max="14086" width="10.28515625" style="16" bestFit="1" customWidth="1"/>
    <col min="14087" max="14087" width="18.140625" style="16" bestFit="1" customWidth="1"/>
    <col min="14088" max="14088" width="9.140625" style="16"/>
    <col min="14089" max="14089" width="1.7109375" style="16" bestFit="1" customWidth="1"/>
    <col min="14090" max="14336" width="9.140625" style="16"/>
    <col min="14337" max="14337" width="5.42578125" style="16" bestFit="1" customWidth="1"/>
    <col min="14338" max="14338" width="82" style="16" bestFit="1" customWidth="1"/>
    <col min="14339" max="14339" width="13.140625" style="16" bestFit="1" customWidth="1"/>
    <col min="14340" max="14340" width="10.28515625" style="16" bestFit="1" customWidth="1"/>
    <col min="14341" max="14341" width="13.5703125" style="16" bestFit="1" customWidth="1"/>
    <col min="14342" max="14342" width="10.28515625" style="16" bestFit="1" customWidth="1"/>
    <col min="14343" max="14343" width="18.140625" style="16" bestFit="1" customWidth="1"/>
    <col min="14344" max="14344" width="9.140625" style="16"/>
    <col min="14345" max="14345" width="1.7109375" style="16" bestFit="1" customWidth="1"/>
    <col min="14346" max="14592" width="9.140625" style="16"/>
    <col min="14593" max="14593" width="5.42578125" style="16" bestFit="1" customWidth="1"/>
    <col min="14594" max="14594" width="82" style="16" bestFit="1" customWidth="1"/>
    <col min="14595" max="14595" width="13.140625" style="16" bestFit="1" customWidth="1"/>
    <col min="14596" max="14596" width="10.28515625" style="16" bestFit="1" customWidth="1"/>
    <col min="14597" max="14597" width="13.5703125" style="16" bestFit="1" customWidth="1"/>
    <col min="14598" max="14598" width="10.28515625" style="16" bestFit="1" customWidth="1"/>
    <col min="14599" max="14599" width="18.140625" style="16" bestFit="1" customWidth="1"/>
    <col min="14600" max="14600" width="9.140625" style="16"/>
    <col min="14601" max="14601" width="1.7109375" style="16" bestFit="1" customWidth="1"/>
    <col min="14602" max="14848" width="9.140625" style="16"/>
    <col min="14849" max="14849" width="5.42578125" style="16" bestFit="1" customWidth="1"/>
    <col min="14850" max="14850" width="82" style="16" bestFit="1" customWidth="1"/>
    <col min="14851" max="14851" width="13.140625" style="16" bestFit="1" customWidth="1"/>
    <col min="14852" max="14852" width="10.28515625" style="16" bestFit="1" customWidth="1"/>
    <col min="14853" max="14853" width="13.5703125" style="16" bestFit="1" customWidth="1"/>
    <col min="14854" max="14854" width="10.28515625" style="16" bestFit="1" customWidth="1"/>
    <col min="14855" max="14855" width="18.140625" style="16" bestFit="1" customWidth="1"/>
    <col min="14856" max="14856" width="9.140625" style="16"/>
    <col min="14857" max="14857" width="1.7109375" style="16" bestFit="1" customWidth="1"/>
    <col min="14858" max="15104" width="9.140625" style="16"/>
    <col min="15105" max="15105" width="5.42578125" style="16" bestFit="1" customWidth="1"/>
    <col min="15106" max="15106" width="82" style="16" bestFit="1" customWidth="1"/>
    <col min="15107" max="15107" width="13.140625" style="16" bestFit="1" customWidth="1"/>
    <col min="15108" max="15108" width="10.28515625" style="16" bestFit="1" customWidth="1"/>
    <col min="15109" max="15109" width="13.5703125" style="16" bestFit="1" customWidth="1"/>
    <col min="15110" max="15110" width="10.28515625" style="16" bestFit="1" customWidth="1"/>
    <col min="15111" max="15111" width="18.140625" style="16" bestFit="1" customWidth="1"/>
    <col min="15112" max="15112" width="9.140625" style="16"/>
    <col min="15113" max="15113" width="1.7109375" style="16" bestFit="1" customWidth="1"/>
    <col min="15114" max="15360" width="9.140625" style="16"/>
    <col min="15361" max="15361" width="5.42578125" style="16" bestFit="1" customWidth="1"/>
    <col min="15362" max="15362" width="82" style="16" bestFit="1" customWidth="1"/>
    <col min="15363" max="15363" width="13.140625" style="16" bestFit="1" customWidth="1"/>
    <col min="15364" max="15364" width="10.28515625" style="16" bestFit="1" customWidth="1"/>
    <col min="15365" max="15365" width="13.5703125" style="16" bestFit="1" customWidth="1"/>
    <col min="15366" max="15366" width="10.28515625" style="16" bestFit="1" customWidth="1"/>
    <col min="15367" max="15367" width="18.140625" style="16" bestFit="1" customWidth="1"/>
    <col min="15368" max="15368" width="9.140625" style="16"/>
    <col min="15369" max="15369" width="1.7109375" style="16" bestFit="1" customWidth="1"/>
    <col min="15370" max="15616" width="9.140625" style="16"/>
    <col min="15617" max="15617" width="5.42578125" style="16" bestFit="1" customWidth="1"/>
    <col min="15618" max="15618" width="82" style="16" bestFit="1" customWidth="1"/>
    <col min="15619" max="15619" width="13.140625" style="16" bestFit="1" customWidth="1"/>
    <col min="15620" max="15620" width="10.28515625" style="16" bestFit="1" customWidth="1"/>
    <col min="15621" max="15621" width="13.5703125" style="16" bestFit="1" customWidth="1"/>
    <col min="15622" max="15622" width="10.28515625" style="16" bestFit="1" customWidth="1"/>
    <col min="15623" max="15623" width="18.140625" style="16" bestFit="1" customWidth="1"/>
    <col min="15624" max="15624" width="9.140625" style="16"/>
    <col min="15625" max="15625" width="1.7109375" style="16" bestFit="1" customWidth="1"/>
    <col min="15626" max="15872" width="9.140625" style="16"/>
    <col min="15873" max="15873" width="5.42578125" style="16" bestFit="1" customWidth="1"/>
    <col min="15874" max="15874" width="82" style="16" bestFit="1" customWidth="1"/>
    <col min="15875" max="15875" width="13.140625" style="16" bestFit="1" customWidth="1"/>
    <col min="15876" max="15876" width="10.28515625" style="16" bestFit="1" customWidth="1"/>
    <col min="15877" max="15877" width="13.5703125" style="16" bestFit="1" customWidth="1"/>
    <col min="15878" max="15878" width="10.28515625" style="16" bestFit="1" customWidth="1"/>
    <col min="15879" max="15879" width="18.140625" style="16" bestFit="1" customWidth="1"/>
    <col min="15880" max="15880" width="9.140625" style="16"/>
    <col min="15881" max="15881" width="1.7109375" style="16" bestFit="1" customWidth="1"/>
    <col min="15882" max="16128" width="9.140625" style="16"/>
    <col min="16129" max="16129" width="5.42578125" style="16" bestFit="1" customWidth="1"/>
    <col min="16130" max="16130" width="82" style="16" bestFit="1" customWidth="1"/>
    <col min="16131" max="16131" width="13.140625" style="16" bestFit="1" customWidth="1"/>
    <col min="16132" max="16132" width="10.28515625" style="16" bestFit="1" customWidth="1"/>
    <col min="16133" max="16133" width="13.5703125" style="16" bestFit="1" customWidth="1"/>
    <col min="16134" max="16134" width="10.28515625" style="16" bestFit="1" customWidth="1"/>
    <col min="16135" max="16135" width="18.140625" style="16" bestFit="1" customWidth="1"/>
    <col min="16136" max="16136" width="9.140625" style="16"/>
    <col min="16137" max="16137" width="1.7109375" style="16" bestFit="1" customWidth="1"/>
    <col min="16138" max="16384" width="9.140625" style="16"/>
  </cols>
  <sheetData>
    <row r="1" spans="1:9" s="1" customFormat="1">
      <c r="A1" s="3" t="s">
        <v>0</v>
      </c>
      <c r="B1" s="396" t="s">
        <v>83</v>
      </c>
      <c r="C1" s="396"/>
      <c r="D1" s="396"/>
      <c r="E1" s="396"/>
      <c r="F1" s="4"/>
      <c r="G1" s="4"/>
      <c r="H1" s="4"/>
    </row>
    <row r="2" spans="1:9" s="1" customFormat="1" ht="13.5" thickBot="1">
      <c r="C2" s="5"/>
      <c r="F2" s="4"/>
      <c r="G2" s="4"/>
      <c r="H2" s="4"/>
    </row>
    <row r="3" spans="1:9" s="13" customFormat="1" ht="15">
      <c r="B3" s="25" t="s">
        <v>3100</v>
      </c>
      <c r="C3" s="397"/>
      <c r="D3" s="400"/>
      <c r="F3" s="14"/>
      <c r="G3" s="14"/>
      <c r="H3" s="14"/>
    </row>
    <row r="4" spans="1:9" s="13" customFormat="1" ht="15">
      <c r="B4" s="26" t="s">
        <v>3101</v>
      </c>
      <c r="C4" s="398"/>
      <c r="D4" s="401"/>
      <c r="F4" s="14"/>
      <c r="G4" s="14"/>
      <c r="H4" s="14"/>
    </row>
    <row r="5" spans="1:9" s="13" customFormat="1" ht="15">
      <c r="B5" s="77" t="s">
        <v>1003</v>
      </c>
      <c r="C5" s="398"/>
      <c r="D5" s="401"/>
      <c r="F5" s="14"/>
      <c r="G5" s="14"/>
      <c r="H5" s="14"/>
    </row>
    <row r="6" spans="1:9" s="13" customFormat="1" ht="15">
      <c r="B6" s="77" t="s">
        <v>3102</v>
      </c>
      <c r="C6" s="398"/>
      <c r="D6" s="401"/>
      <c r="F6" s="14"/>
      <c r="G6" s="14"/>
      <c r="H6" s="14"/>
    </row>
    <row r="7" spans="1:9" s="13" customFormat="1" ht="30.75" thickBot="1">
      <c r="B7" s="27" t="s">
        <v>3103</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39634</v>
      </c>
      <c r="G16" s="18">
        <v>351.67</v>
      </c>
      <c r="H16" s="18">
        <v>25.42</v>
      </c>
    </row>
    <row r="17" spans="2:9">
      <c r="B17" s="16" t="s">
        <v>1008</v>
      </c>
      <c r="C17" s="164" t="s">
        <v>129</v>
      </c>
      <c r="D17" s="16" t="s">
        <v>130</v>
      </c>
      <c r="E17" s="16" t="s">
        <v>134</v>
      </c>
      <c r="F17" s="18">
        <v>21377</v>
      </c>
      <c r="G17" s="18">
        <v>317.68</v>
      </c>
      <c r="H17" s="18">
        <v>22.96</v>
      </c>
    </row>
    <row r="18" spans="2:9">
      <c r="B18" s="16" t="s">
        <v>2137</v>
      </c>
      <c r="C18" s="164" t="s">
        <v>129</v>
      </c>
      <c r="D18" s="16" t="s">
        <v>130</v>
      </c>
      <c r="E18" s="16" t="s">
        <v>292</v>
      </c>
      <c r="F18" s="18">
        <v>16541</v>
      </c>
      <c r="G18" s="18">
        <v>183.18</v>
      </c>
      <c r="H18" s="18">
        <v>13.24</v>
      </c>
    </row>
    <row r="19" spans="2:9">
      <c r="B19" s="16" t="s">
        <v>1020</v>
      </c>
      <c r="C19" s="164" t="s">
        <v>129</v>
      </c>
      <c r="D19" s="16" t="s">
        <v>130</v>
      </c>
      <c r="E19" s="16" t="s">
        <v>145</v>
      </c>
      <c r="F19" s="18">
        <v>22186</v>
      </c>
      <c r="G19" s="18">
        <v>166.73</v>
      </c>
      <c r="H19" s="18">
        <v>12.05</v>
      </c>
    </row>
    <row r="20" spans="2:9">
      <c r="B20" s="16" t="s">
        <v>1019</v>
      </c>
      <c r="C20" s="164" t="s">
        <v>129</v>
      </c>
      <c r="D20" s="16" t="s">
        <v>130</v>
      </c>
      <c r="E20" s="16" t="s">
        <v>138</v>
      </c>
      <c r="F20" s="18">
        <v>8360</v>
      </c>
      <c r="G20" s="18">
        <v>160.13</v>
      </c>
      <c r="H20" s="18">
        <v>11.57</v>
      </c>
    </row>
    <row r="21" spans="2:9">
      <c r="B21" s="16" t="s">
        <v>2060</v>
      </c>
      <c r="C21" s="164" t="s">
        <v>129</v>
      </c>
      <c r="D21" s="16" t="s">
        <v>130</v>
      </c>
      <c r="E21" s="16" t="s">
        <v>409</v>
      </c>
      <c r="F21" s="18">
        <v>50542</v>
      </c>
      <c r="G21" s="18">
        <v>59.13</v>
      </c>
      <c r="H21" s="18">
        <v>4.2699999999999996</v>
      </c>
    </row>
    <row r="22" spans="2:9">
      <c r="B22" s="16" t="s">
        <v>2066</v>
      </c>
      <c r="C22" s="164" t="s">
        <v>129</v>
      </c>
      <c r="D22" s="16" t="s">
        <v>130</v>
      </c>
      <c r="E22" s="16" t="s">
        <v>402</v>
      </c>
      <c r="F22" s="18">
        <v>17429</v>
      </c>
      <c r="G22" s="18">
        <v>48.54</v>
      </c>
      <c r="H22" s="18">
        <v>3.51</v>
      </c>
    </row>
    <row r="23" spans="2:9">
      <c r="B23" s="16" t="s">
        <v>2144</v>
      </c>
      <c r="C23" s="164" t="s">
        <v>129</v>
      </c>
      <c r="D23" s="16" t="s">
        <v>130</v>
      </c>
      <c r="E23" s="16" t="s">
        <v>425</v>
      </c>
      <c r="F23" s="18">
        <v>78387</v>
      </c>
      <c r="G23" s="18">
        <v>38.53</v>
      </c>
      <c r="H23" s="18">
        <v>2.78</v>
      </c>
    </row>
    <row r="24" spans="2:9">
      <c r="B24" s="16" t="s">
        <v>2403</v>
      </c>
      <c r="C24" s="164" t="s">
        <v>129</v>
      </c>
      <c r="D24" s="16" t="s">
        <v>130</v>
      </c>
      <c r="E24" s="16" t="s">
        <v>426</v>
      </c>
      <c r="F24" s="18">
        <v>18035</v>
      </c>
      <c r="G24" s="18">
        <v>32.450000000000003</v>
      </c>
      <c r="H24" s="18">
        <v>2.35</v>
      </c>
    </row>
    <row r="25" spans="2:9">
      <c r="B25" s="16" t="s">
        <v>2063</v>
      </c>
      <c r="C25" s="164" t="s">
        <v>129</v>
      </c>
      <c r="D25" s="16" t="s">
        <v>130</v>
      </c>
      <c r="E25" s="16" t="s">
        <v>427</v>
      </c>
      <c r="F25" s="18">
        <v>14622</v>
      </c>
      <c r="G25" s="18">
        <v>17.88</v>
      </c>
      <c r="H25" s="18">
        <v>1.29</v>
      </c>
    </row>
    <row r="26" spans="2:9">
      <c r="B26" s="16" t="s">
        <v>2447</v>
      </c>
      <c r="C26" s="164" t="s">
        <v>129</v>
      </c>
      <c r="D26" s="16" t="s">
        <v>130</v>
      </c>
      <c r="E26" s="16" t="s">
        <v>428</v>
      </c>
      <c r="F26" s="18">
        <v>38064</v>
      </c>
      <c r="G26" s="18">
        <v>0</v>
      </c>
      <c r="H26" s="18">
        <v>0</v>
      </c>
      <c r="I26" s="16" t="s">
        <v>429</v>
      </c>
    </row>
    <row r="27" spans="2:9">
      <c r="B27" s="17" t="s">
        <v>207</v>
      </c>
      <c r="C27" s="234"/>
      <c r="D27" s="17"/>
      <c r="E27" s="17"/>
      <c r="F27" s="162"/>
      <c r="G27" s="162">
        <f>SUM(G13:G26)</f>
        <v>1375.92</v>
      </c>
      <c r="H27" s="162">
        <f>SUM(H13:H26)</f>
        <v>99.440000000000012</v>
      </c>
    </row>
    <row r="28" spans="2:9">
      <c r="B28" s="17" t="s">
        <v>208</v>
      </c>
      <c r="C28" s="234"/>
      <c r="D28" s="17"/>
      <c r="E28" s="17"/>
      <c r="F28" s="162"/>
      <c r="G28" s="162">
        <v>0.98</v>
      </c>
      <c r="H28" s="162">
        <v>7.0000000000000007E-2</v>
      </c>
    </row>
    <row r="29" spans="2:9">
      <c r="B29" s="17" t="s">
        <v>112</v>
      </c>
      <c r="C29" s="234"/>
      <c r="D29" s="17"/>
      <c r="E29" s="17"/>
      <c r="F29" s="162"/>
      <c r="G29" s="162">
        <v>1376.9</v>
      </c>
      <c r="H29" s="162">
        <v>99.51</v>
      </c>
    </row>
    <row r="30" spans="2:9">
      <c r="B30" s="17" t="s">
        <v>113</v>
      </c>
      <c r="C30" s="234"/>
      <c r="D30" s="17"/>
      <c r="E30" s="17"/>
      <c r="F30" s="162"/>
      <c r="G30" s="162">
        <v>6.8079649999999852</v>
      </c>
      <c r="H30" s="162">
        <v>0.48999999999999488</v>
      </c>
    </row>
    <row r="31" spans="2:9">
      <c r="B31" s="17" t="s">
        <v>114</v>
      </c>
      <c r="C31" s="234"/>
      <c r="D31" s="17"/>
      <c r="E31" s="17"/>
      <c r="F31" s="162"/>
      <c r="G31" s="162">
        <v>1383.7079650000001</v>
      </c>
      <c r="H31" s="162">
        <v>100</v>
      </c>
    </row>
    <row r="32" spans="2:9">
      <c r="B32" s="16" t="s">
        <v>115</v>
      </c>
    </row>
    <row r="33" spans="2:7">
      <c r="B33" s="16" t="s">
        <v>116</v>
      </c>
    </row>
    <row r="34" spans="2:7">
      <c r="B34" s="16" t="s">
        <v>117</v>
      </c>
      <c r="C34" s="235">
        <v>44804</v>
      </c>
    </row>
    <row r="35" spans="2:7" ht="25.5">
      <c r="B35" s="236" t="s">
        <v>118</v>
      </c>
      <c r="C35" s="168" t="s">
        <v>119</v>
      </c>
    </row>
    <row r="36" spans="2:7">
      <c r="B36" s="17"/>
    </row>
    <row r="37" spans="2:7">
      <c r="B37" s="17" t="s">
        <v>120</v>
      </c>
    </row>
    <row r="38" spans="2:7">
      <c r="B38" s="17" t="s">
        <v>210</v>
      </c>
    </row>
    <row r="39" spans="2:7">
      <c r="B39" s="17" t="s">
        <v>121</v>
      </c>
    </row>
    <row r="40" spans="2:7">
      <c r="B40" s="17" t="s">
        <v>430</v>
      </c>
      <c r="C40" s="234"/>
    </row>
    <row r="41" spans="2:7">
      <c r="B41" s="17" t="s">
        <v>431</v>
      </c>
      <c r="C41" s="234"/>
    </row>
    <row r="42" spans="2:7">
      <c r="B42" s="284" t="s">
        <v>2940</v>
      </c>
      <c r="C42" s="234"/>
    </row>
    <row r="43" spans="2:7">
      <c r="B43" s="284" t="s">
        <v>122</v>
      </c>
    </row>
    <row r="44" spans="2:7">
      <c r="B44" s="284" t="s">
        <v>123</v>
      </c>
    </row>
    <row r="45" spans="2:7">
      <c r="B45" s="17"/>
    </row>
    <row r="48" spans="2:7">
      <c r="B48" s="412" t="s">
        <v>2925</v>
      </c>
      <c r="C48" s="413"/>
      <c r="D48" s="413"/>
      <c r="E48" s="413"/>
      <c r="F48" s="413"/>
      <c r="G48" s="414"/>
    </row>
    <row r="49" spans="2:7">
      <c r="B49" s="415"/>
      <c r="C49" s="416"/>
      <c r="D49" s="416"/>
      <c r="E49" s="416"/>
      <c r="F49" s="416"/>
      <c r="G49" s="417"/>
    </row>
    <row r="50" spans="2:7">
      <c r="B50" s="415"/>
      <c r="C50" s="416"/>
      <c r="D50" s="416"/>
      <c r="E50" s="416"/>
      <c r="F50" s="416"/>
      <c r="G50" s="417"/>
    </row>
    <row r="51" spans="2:7">
      <c r="B51" s="415"/>
      <c r="C51" s="416"/>
      <c r="D51" s="416"/>
      <c r="E51" s="416"/>
      <c r="F51" s="416"/>
      <c r="G51" s="417"/>
    </row>
    <row r="52" spans="2:7">
      <c r="B52" s="415"/>
      <c r="C52" s="416"/>
      <c r="D52" s="416"/>
      <c r="E52" s="416"/>
      <c r="F52" s="416"/>
      <c r="G52" s="417"/>
    </row>
    <row r="53" spans="2:7">
      <c r="B53" s="418"/>
      <c r="C53" s="419"/>
      <c r="D53" s="419"/>
      <c r="E53" s="419"/>
      <c r="F53" s="419"/>
      <c r="G53" s="420"/>
    </row>
    <row r="54" spans="2:7">
      <c r="B54" s="17"/>
      <c r="C54" s="234"/>
    </row>
    <row r="55" spans="2:7">
      <c r="B55" s="17"/>
    </row>
  </sheetData>
  <mergeCells count="4">
    <mergeCell ref="B1:E1"/>
    <mergeCell ref="B48:G53"/>
    <mergeCell ref="C3:C7"/>
    <mergeCell ref="D3:D7"/>
  </mergeCells>
  <hyperlinks>
    <hyperlink ref="A1" location="Index!A1" display="Index" xr:uid="{C79558BC-B30F-450D-82D4-BF36D3118769}"/>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9516-20C5-4DC5-8394-AAF16E18CD96}">
  <dimension ref="A1:I99"/>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28515625" style="18" bestFit="1" customWidth="1"/>
    <col min="7" max="7" width="18.140625" style="18" bestFit="1" customWidth="1"/>
    <col min="8" max="8" width="9.140625" style="18"/>
    <col min="9" max="9" width="1.7109375" style="16" bestFit="1" customWidth="1"/>
    <col min="10"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28515625" style="16" bestFit="1" customWidth="1"/>
    <col min="263" max="263" width="18.140625" style="16" bestFit="1" customWidth="1"/>
    <col min="264" max="264" width="9.140625" style="16"/>
    <col min="265" max="265" width="1.7109375" style="16" bestFit="1" customWidth="1"/>
    <col min="266"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28515625" style="16" bestFit="1" customWidth="1"/>
    <col min="519" max="519" width="18.140625" style="16" bestFit="1" customWidth="1"/>
    <col min="520" max="520" width="9.140625" style="16"/>
    <col min="521" max="521" width="1.7109375" style="16" bestFit="1" customWidth="1"/>
    <col min="522"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28515625" style="16" bestFit="1" customWidth="1"/>
    <col min="775" max="775" width="18.140625" style="16" bestFit="1" customWidth="1"/>
    <col min="776" max="776" width="9.140625" style="16"/>
    <col min="777" max="777" width="1.7109375" style="16" bestFit="1" customWidth="1"/>
    <col min="778"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28515625" style="16" bestFit="1" customWidth="1"/>
    <col min="1031" max="1031" width="18.140625" style="16" bestFit="1" customWidth="1"/>
    <col min="1032" max="1032" width="9.140625" style="16"/>
    <col min="1033" max="1033" width="1.7109375" style="16" bestFit="1" customWidth="1"/>
    <col min="1034"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28515625" style="16" bestFit="1" customWidth="1"/>
    <col min="1287" max="1287" width="18.140625" style="16" bestFit="1" customWidth="1"/>
    <col min="1288" max="1288" width="9.140625" style="16"/>
    <col min="1289" max="1289" width="1.7109375" style="16" bestFit="1" customWidth="1"/>
    <col min="1290"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28515625" style="16" bestFit="1" customWidth="1"/>
    <col min="1543" max="1543" width="18.140625" style="16" bestFit="1" customWidth="1"/>
    <col min="1544" max="1544" width="9.140625" style="16"/>
    <col min="1545" max="1545" width="1.7109375" style="16" bestFit="1" customWidth="1"/>
    <col min="1546"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28515625" style="16" bestFit="1" customWidth="1"/>
    <col min="1799" max="1799" width="18.140625" style="16" bestFit="1" customWidth="1"/>
    <col min="1800" max="1800" width="9.140625" style="16"/>
    <col min="1801" max="1801" width="1.7109375" style="16" bestFit="1" customWidth="1"/>
    <col min="1802"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28515625" style="16" bestFit="1" customWidth="1"/>
    <col min="2055" max="2055" width="18.140625" style="16" bestFit="1" customWidth="1"/>
    <col min="2056" max="2056" width="9.140625" style="16"/>
    <col min="2057" max="2057" width="1.7109375" style="16" bestFit="1" customWidth="1"/>
    <col min="2058"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28515625" style="16" bestFit="1" customWidth="1"/>
    <col min="2311" max="2311" width="18.140625" style="16" bestFit="1" customWidth="1"/>
    <col min="2312" max="2312" width="9.140625" style="16"/>
    <col min="2313" max="2313" width="1.7109375" style="16" bestFit="1" customWidth="1"/>
    <col min="2314"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28515625" style="16" bestFit="1" customWidth="1"/>
    <col min="2567" max="2567" width="18.140625" style="16" bestFit="1" customWidth="1"/>
    <col min="2568" max="2568" width="9.140625" style="16"/>
    <col min="2569" max="2569" width="1.7109375" style="16" bestFit="1" customWidth="1"/>
    <col min="2570"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28515625" style="16" bestFit="1" customWidth="1"/>
    <col min="2823" max="2823" width="18.140625" style="16" bestFit="1" customWidth="1"/>
    <col min="2824" max="2824" width="9.140625" style="16"/>
    <col min="2825" max="2825" width="1.7109375" style="16" bestFit="1" customWidth="1"/>
    <col min="2826"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28515625" style="16" bestFit="1" customWidth="1"/>
    <col min="3079" max="3079" width="18.140625" style="16" bestFit="1" customWidth="1"/>
    <col min="3080" max="3080" width="9.140625" style="16"/>
    <col min="3081" max="3081" width="1.7109375" style="16" bestFit="1" customWidth="1"/>
    <col min="3082"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28515625" style="16" bestFit="1" customWidth="1"/>
    <col min="3335" max="3335" width="18.140625" style="16" bestFit="1" customWidth="1"/>
    <col min="3336" max="3336" width="9.140625" style="16"/>
    <col min="3337" max="3337" width="1.7109375" style="16" bestFit="1" customWidth="1"/>
    <col min="3338"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28515625" style="16" bestFit="1" customWidth="1"/>
    <col min="3591" max="3591" width="18.140625" style="16" bestFit="1" customWidth="1"/>
    <col min="3592" max="3592" width="9.140625" style="16"/>
    <col min="3593" max="3593" width="1.7109375" style="16" bestFit="1" customWidth="1"/>
    <col min="3594"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28515625" style="16" bestFit="1" customWidth="1"/>
    <col min="3847" max="3847" width="18.140625" style="16" bestFit="1" customWidth="1"/>
    <col min="3848" max="3848" width="9.140625" style="16"/>
    <col min="3849" max="3849" width="1.7109375" style="16" bestFit="1" customWidth="1"/>
    <col min="3850"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28515625" style="16" bestFit="1" customWidth="1"/>
    <col min="4103" max="4103" width="18.140625" style="16" bestFit="1" customWidth="1"/>
    <col min="4104" max="4104" width="9.140625" style="16"/>
    <col min="4105" max="4105" width="1.7109375" style="16" bestFit="1" customWidth="1"/>
    <col min="4106"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28515625" style="16" bestFit="1" customWidth="1"/>
    <col min="4359" max="4359" width="18.140625" style="16" bestFit="1" customWidth="1"/>
    <col min="4360" max="4360" width="9.140625" style="16"/>
    <col min="4361" max="4361" width="1.7109375" style="16" bestFit="1" customWidth="1"/>
    <col min="4362"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28515625" style="16" bestFit="1" customWidth="1"/>
    <col min="4615" max="4615" width="18.140625" style="16" bestFit="1" customWidth="1"/>
    <col min="4616" max="4616" width="9.140625" style="16"/>
    <col min="4617" max="4617" width="1.7109375" style="16" bestFit="1" customWidth="1"/>
    <col min="4618"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28515625" style="16" bestFit="1" customWidth="1"/>
    <col min="4871" max="4871" width="18.140625" style="16" bestFit="1" customWidth="1"/>
    <col min="4872" max="4872" width="9.140625" style="16"/>
    <col min="4873" max="4873" width="1.7109375" style="16" bestFit="1" customWidth="1"/>
    <col min="4874"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28515625" style="16" bestFit="1" customWidth="1"/>
    <col min="5127" max="5127" width="18.140625" style="16" bestFit="1" customWidth="1"/>
    <col min="5128" max="5128" width="9.140625" style="16"/>
    <col min="5129" max="5129" width="1.7109375" style="16" bestFit="1" customWidth="1"/>
    <col min="5130"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28515625" style="16" bestFit="1" customWidth="1"/>
    <col min="5383" max="5383" width="18.140625" style="16" bestFit="1" customWidth="1"/>
    <col min="5384" max="5384" width="9.140625" style="16"/>
    <col min="5385" max="5385" width="1.7109375" style="16" bestFit="1" customWidth="1"/>
    <col min="5386"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28515625" style="16" bestFit="1" customWidth="1"/>
    <col min="5639" max="5639" width="18.140625" style="16" bestFit="1" customWidth="1"/>
    <col min="5640" max="5640" width="9.140625" style="16"/>
    <col min="5641" max="5641" width="1.7109375" style="16" bestFit="1" customWidth="1"/>
    <col min="5642"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28515625" style="16" bestFit="1" customWidth="1"/>
    <col min="5895" max="5895" width="18.140625" style="16" bestFit="1" customWidth="1"/>
    <col min="5896" max="5896" width="9.140625" style="16"/>
    <col min="5897" max="5897" width="1.7109375" style="16" bestFit="1" customWidth="1"/>
    <col min="5898"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28515625" style="16" bestFit="1" customWidth="1"/>
    <col min="6151" max="6151" width="18.140625" style="16" bestFit="1" customWidth="1"/>
    <col min="6152" max="6152" width="9.140625" style="16"/>
    <col min="6153" max="6153" width="1.7109375" style="16" bestFit="1" customWidth="1"/>
    <col min="6154"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28515625" style="16" bestFit="1" customWidth="1"/>
    <col min="6407" max="6407" width="18.140625" style="16" bestFit="1" customWidth="1"/>
    <col min="6408" max="6408" width="9.140625" style="16"/>
    <col min="6409" max="6409" width="1.7109375" style="16" bestFit="1" customWidth="1"/>
    <col min="6410"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28515625" style="16" bestFit="1" customWidth="1"/>
    <col min="6663" max="6663" width="18.140625" style="16" bestFit="1" customWidth="1"/>
    <col min="6664" max="6664" width="9.140625" style="16"/>
    <col min="6665" max="6665" width="1.7109375" style="16" bestFit="1" customWidth="1"/>
    <col min="6666"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28515625" style="16" bestFit="1" customWidth="1"/>
    <col min="6919" max="6919" width="18.140625" style="16" bestFit="1" customWidth="1"/>
    <col min="6920" max="6920" width="9.140625" style="16"/>
    <col min="6921" max="6921" width="1.7109375" style="16" bestFit="1" customWidth="1"/>
    <col min="6922"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28515625" style="16" bestFit="1" customWidth="1"/>
    <col min="7175" max="7175" width="18.140625" style="16" bestFit="1" customWidth="1"/>
    <col min="7176" max="7176" width="9.140625" style="16"/>
    <col min="7177" max="7177" width="1.7109375" style="16" bestFit="1" customWidth="1"/>
    <col min="7178"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28515625" style="16" bestFit="1" customWidth="1"/>
    <col min="7431" max="7431" width="18.140625" style="16" bestFit="1" customWidth="1"/>
    <col min="7432" max="7432" width="9.140625" style="16"/>
    <col min="7433" max="7433" width="1.7109375" style="16" bestFit="1" customWidth="1"/>
    <col min="7434"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28515625" style="16" bestFit="1" customWidth="1"/>
    <col min="7687" max="7687" width="18.140625" style="16" bestFit="1" customWidth="1"/>
    <col min="7688" max="7688" width="9.140625" style="16"/>
    <col min="7689" max="7689" width="1.7109375" style="16" bestFit="1" customWidth="1"/>
    <col min="7690"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28515625" style="16" bestFit="1" customWidth="1"/>
    <col min="7943" max="7943" width="18.140625" style="16" bestFit="1" customWidth="1"/>
    <col min="7944" max="7944" width="9.140625" style="16"/>
    <col min="7945" max="7945" width="1.7109375" style="16" bestFit="1" customWidth="1"/>
    <col min="7946"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28515625" style="16" bestFit="1" customWidth="1"/>
    <col min="8199" max="8199" width="18.140625" style="16" bestFit="1" customWidth="1"/>
    <col min="8200" max="8200" width="9.140625" style="16"/>
    <col min="8201" max="8201" width="1.7109375" style="16" bestFit="1" customWidth="1"/>
    <col min="8202"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28515625" style="16" bestFit="1" customWidth="1"/>
    <col min="8455" max="8455" width="18.140625" style="16" bestFit="1" customWidth="1"/>
    <col min="8456" max="8456" width="9.140625" style="16"/>
    <col min="8457" max="8457" width="1.7109375" style="16" bestFit="1" customWidth="1"/>
    <col min="8458"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28515625" style="16" bestFit="1" customWidth="1"/>
    <col min="8711" max="8711" width="18.140625" style="16" bestFit="1" customWidth="1"/>
    <col min="8712" max="8712" width="9.140625" style="16"/>
    <col min="8713" max="8713" width="1.7109375" style="16" bestFit="1" customWidth="1"/>
    <col min="8714"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28515625" style="16" bestFit="1" customWidth="1"/>
    <col min="8967" max="8967" width="18.140625" style="16" bestFit="1" customWidth="1"/>
    <col min="8968" max="8968" width="9.140625" style="16"/>
    <col min="8969" max="8969" width="1.7109375" style="16" bestFit="1" customWidth="1"/>
    <col min="8970"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28515625" style="16" bestFit="1" customWidth="1"/>
    <col min="9223" max="9223" width="18.140625" style="16" bestFit="1" customWidth="1"/>
    <col min="9224" max="9224" width="9.140625" style="16"/>
    <col min="9225" max="9225" width="1.7109375" style="16" bestFit="1" customWidth="1"/>
    <col min="9226"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28515625" style="16" bestFit="1" customWidth="1"/>
    <col min="9479" max="9479" width="18.140625" style="16" bestFit="1" customWidth="1"/>
    <col min="9480" max="9480" width="9.140625" style="16"/>
    <col min="9481" max="9481" width="1.7109375" style="16" bestFit="1" customWidth="1"/>
    <col min="9482"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28515625" style="16" bestFit="1" customWidth="1"/>
    <col min="9735" max="9735" width="18.140625" style="16" bestFit="1" customWidth="1"/>
    <col min="9736" max="9736" width="9.140625" style="16"/>
    <col min="9737" max="9737" width="1.7109375" style="16" bestFit="1" customWidth="1"/>
    <col min="9738"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28515625" style="16" bestFit="1" customWidth="1"/>
    <col min="9991" max="9991" width="18.140625" style="16" bestFit="1" customWidth="1"/>
    <col min="9992" max="9992" width="9.140625" style="16"/>
    <col min="9993" max="9993" width="1.7109375" style="16" bestFit="1" customWidth="1"/>
    <col min="9994"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28515625" style="16" bestFit="1" customWidth="1"/>
    <col min="10247" max="10247" width="18.140625" style="16" bestFit="1" customWidth="1"/>
    <col min="10248" max="10248" width="9.140625" style="16"/>
    <col min="10249" max="10249" width="1.7109375" style="16" bestFit="1" customWidth="1"/>
    <col min="10250"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28515625" style="16" bestFit="1" customWidth="1"/>
    <col min="10503" max="10503" width="18.140625" style="16" bestFit="1" customWidth="1"/>
    <col min="10504" max="10504" width="9.140625" style="16"/>
    <col min="10505" max="10505" width="1.7109375" style="16" bestFit="1" customWidth="1"/>
    <col min="10506"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28515625" style="16" bestFit="1" customWidth="1"/>
    <col min="10759" max="10759" width="18.140625" style="16" bestFit="1" customWidth="1"/>
    <col min="10760" max="10760" width="9.140625" style="16"/>
    <col min="10761" max="10761" width="1.7109375" style="16" bestFit="1" customWidth="1"/>
    <col min="10762"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28515625" style="16" bestFit="1" customWidth="1"/>
    <col min="11015" max="11015" width="18.140625" style="16" bestFit="1" customWidth="1"/>
    <col min="11016" max="11016" width="9.140625" style="16"/>
    <col min="11017" max="11017" width="1.7109375" style="16" bestFit="1" customWidth="1"/>
    <col min="11018"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28515625" style="16" bestFit="1" customWidth="1"/>
    <col min="11271" max="11271" width="18.140625" style="16" bestFit="1" customWidth="1"/>
    <col min="11272" max="11272" width="9.140625" style="16"/>
    <col min="11273" max="11273" width="1.7109375" style="16" bestFit="1" customWidth="1"/>
    <col min="11274"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28515625" style="16" bestFit="1" customWidth="1"/>
    <col min="11527" max="11527" width="18.140625" style="16" bestFit="1" customWidth="1"/>
    <col min="11528" max="11528" width="9.140625" style="16"/>
    <col min="11529" max="11529" width="1.7109375" style="16" bestFit="1" customWidth="1"/>
    <col min="11530"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28515625" style="16" bestFit="1" customWidth="1"/>
    <col min="11783" max="11783" width="18.140625" style="16" bestFit="1" customWidth="1"/>
    <col min="11784" max="11784" width="9.140625" style="16"/>
    <col min="11785" max="11785" width="1.7109375" style="16" bestFit="1" customWidth="1"/>
    <col min="11786"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28515625" style="16" bestFit="1" customWidth="1"/>
    <col min="12039" max="12039" width="18.140625" style="16" bestFit="1" customWidth="1"/>
    <col min="12040" max="12040" width="9.140625" style="16"/>
    <col min="12041" max="12041" width="1.7109375" style="16" bestFit="1" customWidth="1"/>
    <col min="12042"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28515625" style="16" bestFit="1" customWidth="1"/>
    <col min="12295" max="12295" width="18.140625" style="16" bestFit="1" customWidth="1"/>
    <col min="12296" max="12296" width="9.140625" style="16"/>
    <col min="12297" max="12297" width="1.7109375" style="16" bestFit="1" customWidth="1"/>
    <col min="12298"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28515625" style="16" bestFit="1" customWidth="1"/>
    <col min="12551" max="12551" width="18.140625" style="16" bestFit="1" customWidth="1"/>
    <col min="12552" max="12552" width="9.140625" style="16"/>
    <col min="12553" max="12553" width="1.7109375" style="16" bestFit="1" customWidth="1"/>
    <col min="12554"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28515625" style="16" bestFit="1" customWidth="1"/>
    <col min="12807" max="12807" width="18.140625" style="16" bestFit="1" customWidth="1"/>
    <col min="12808" max="12808" width="9.140625" style="16"/>
    <col min="12809" max="12809" width="1.7109375" style="16" bestFit="1" customWidth="1"/>
    <col min="12810"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28515625" style="16" bestFit="1" customWidth="1"/>
    <col min="13063" max="13063" width="18.140625" style="16" bestFit="1" customWidth="1"/>
    <col min="13064" max="13064" width="9.140625" style="16"/>
    <col min="13065" max="13065" width="1.7109375" style="16" bestFit="1" customWidth="1"/>
    <col min="13066"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28515625" style="16" bestFit="1" customWidth="1"/>
    <col min="13319" max="13319" width="18.140625" style="16" bestFit="1" customWidth="1"/>
    <col min="13320" max="13320" width="9.140625" style="16"/>
    <col min="13321" max="13321" width="1.7109375" style="16" bestFit="1" customWidth="1"/>
    <col min="13322"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28515625" style="16" bestFit="1" customWidth="1"/>
    <col min="13575" max="13575" width="18.140625" style="16" bestFit="1" customWidth="1"/>
    <col min="13576" max="13576" width="9.140625" style="16"/>
    <col min="13577" max="13577" width="1.7109375" style="16" bestFit="1" customWidth="1"/>
    <col min="13578"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28515625" style="16" bestFit="1" customWidth="1"/>
    <col min="13831" max="13831" width="18.140625" style="16" bestFit="1" customWidth="1"/>
    <col min="13832" max="13832" width="9.140625" style="16"/>
    <col min="13833" max="13833" width="1.7109375" style="16" bestFit="1" customWidth="1"/>
    <col min="13834"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28515625" style="16" bestFit="1" customWidth="1"/>
    <col min="14087" max="14087" width="18.140625" style="16" bestFit="1" customWidth="1"/>
    <col min="14088" max="14088" width="9.140625" style="16"/>
    <col min="14089" max="14089" width="1.7109375" style="16" bestFit="1" customWidth="1"/>
    <col min="14090"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28515625" style="16" bestFit="1" customWidth="1"/>
    <col min="14343" max="14343" width="18.140625" style="16" bestFit="1" customWidth="1"/>
    <col min="14344" max="14344" width="9.140625" style="16"/>
    <col min="14345" max="14345" width="1.7109375" style="16" bestFit="1" customWidth="1"/>
    <col min="14346"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28515625" style="16" bestFit="1" customWidth="1"/>
    <col min="14599" max="14599" width="18.140625" style="16" bestFit="1" customWidth="1"/>
    <col min="14600" max="14600" width="9.140625" style="16"/>
    <col min="14601" max="14601" width="1.7109375" style="16" bestFit="1" customWidth="1"/>
    <col min="14602"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28515625" style="16" bestFit="1" customWidth="1"/>
    <col min="14855" max="14855" width="18.140625" style="16" bestFit="1" customWidth="1"/>
    <col min="14856" max="14856" width="9.140625" style="16"/>
    <col min="14857" max="14857" width="1.7109375" style="16" bestFit="1" customWidth="1"/>
    <col min="14858"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28515625" style="16" bestFit="1" customWidth="1"/>
    <col min="15111" max="15111" width="18.140625" style="16" bestFit="1" customWidth="1"/>
    <col min="15112" max="15112" width="9.140625" style="16"/>
    <col min="15113" max="15113" width="1.7109375" style="16" bestFit="1" customWidth="1"/>
    <col min="15114"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28515625" style="16" bestFit="1" customWidth="1"/>
    <col min="15367" max="15367" width="18.140625" style="16" bestFit="1" customWidth="1"/>
    <col min="15368" max="15368" width="9.140625" style="16"/>
    <col min="15369" max="15369" width="1.7109375" style="16" bestFit="1" customWidth="1"/>
    <col min="15370"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28515625" style="16" bestFit="1" customWidth="1"/>
    <col min="15623" max="15623" width="18.140625" style="16" bestFit="1" customWidth="1"/>
    <col min="15624" max="15624" width="9.140625" style="16"/>
    <col min="15625" max="15625" width="1.7109375" style="16" bestFit="1" customWidth="1"/>
    <col min="15626"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28515625" style="16" bestFit="1" customWidth="1"/>
    <col min="15879" max="15879" width="18.140625" style="16" bestFit="1" customWidth="1"/>
    <col min="15880" max="15880" width="9.140625" style="16"/>
    <col min="15881" max="15881" width="1.7109375" style="16" bestFit="1" customWidth="1"/>
    <col min="15882"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28515625" style="16" bestFit="1" customWidth="1"/>
    <col min="16135" max="16135" width="18.140625" style="16" bestFit="1" customWidth="1"/>
    <col min="16136" max="16136" width="9.140625" style="16"/>
    <col min="16137" max="16137" width="1.7109375" style="16" bestFit="1" customWidth="1"/>
    <col min="16138" max="16384" width="9.140625" style="16"/>
  </cols>
  <sheetData>
    <row r="1" spans="1:9" s="1" customFormat="1">
      <c r="A1" s="3" t="s">
        <v>0</v>
      </c>
      <c r="B1" s="396" t="s">
        <v>3104</v>
      </c>
      <c r="C1" s="396"/>
      <c r="D1" s="396"/>
      <c r="E1" s="396"/>
      <c r="F1" s="4"/>
      <c r="G1" s="4"/>
      <c r="H1" s="4"/>
    </row>
    <row r="2" spans="1:9" s="1" customFormat="1" ht="13.5" thickBot="1">
      <c r="C2" s="5"/>
      <c r="F2" s="4"/>
      <c r="G2" s="4"/>
      <c r="H2" s="4"/>
    </row>
    <row r="3" spans="1:9" s="13" customFormat="1" ht="15">
      <c r="B3" s="25" t="s">
        <v>3105</v>
      </c>
      <c r="C3" s="397"/>
      <c r="D3" s="400"/>
      <c r="F3" s="14"/>
      <c r="G3" s="14"/>
      <c r="H3" s="14"/>
    </row>
    <row r="4" spans="1:9" s="13" customFormat="1" ht="15">
      <c r="B4" s="77" t="s">
        <v>3106</v>
      </c>
      <c r="C4" s="398"/>
      <c r="D4" s="401"/>
      <c r="F4" s="14"/>
      <c r="G4" s="14"/>
      <c r="H4" s="14"/>
    </row>
    <row r="5" spans="1:9" s="13" customFormat="1" ht="15">
      <c r="B5" s="77" t="s">
        <v>1003</v>
      </c>
      <c r="C5" s="398"/>
      <c r="D5" s="401"/>
      <c r="F5" s="14"/>
      <c r="G5" s="14"/>
      <c r="H5" s="14"/>
    </row>
    <row r="6" spans="1:9" s="13" customFormat="1" ht="15">
      <c r="B6" s="77" t="s">
        <v>3102</v>
      </c>
      <c r="C6" s="398"/>
      <c r="D6" s="401"/>
      <c r="F6" s="14"/>
      <c r="G6" s="14"/>
      <c r="H6" s="14"/>
    </row>
    <row r="7" spans="1:9" s="13" customFormat="1" ht="15.75" thickBot="1">
      <c r="B7" s="27" t="s">
        <v>3107</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1009</v>
      </c>
      <c r="C16" s="164" t="s">
        <v>129</v>
      </c>
      <c r="D16" s="16" t="s">
        <v>132</v>
      </c>
      <c r="E16" s="16" t="s">
        <v>133</v>
      </c>
      <c r="F16" s="18">
        <v>198856</v>
      </c>
      <c r="G16" s="18">
        <v>5245.72</v>
      </c>
      <c r="H16" s="18">
        <v>11.67</v>
      </c>
    </row>
    <row r="17" spans="2:8">
      <c r="B17" s="16" t="s">
        <v>1008</v>
      </c>
      <c r="C17" s="164" t="s">
        <v>129</v>
      </c>
      <c r="D17" s="16" t="s">
        <v>130</v>
      </c>
      <c r="E17" s="16" t="s">
        <v>134</v>
      </c>
      <c r="F17" s="18">
        <v>252929</v>
      </c>
      <c r="G17" s="18">
        <v>3758.78</v>
      </c>
      <c r="H17" s="18">
        <v>8.36</v>
      </c>
    </row>
    <row r="18" spans="2:8">
      <c r="B18" s="16" t="s">
        <v>1007</v>
      </c>
      <c r="C18" s="164" t="s">
        <v>129</v>
      </c>
      <c r="D18" s="16" t="s">
        <v>130</v>
      </c>
      <c r="E18" s="16" t="s">
        <v>131</v>
      </c>
      <c r="F18" s="18">
        <v>401058</v>
      </c>
      <c r="G18" s="18">
        <v>3558.59</v>
      </c>
      <c r="H18" s="18">
        <v>7.92</v>
      </c>
    </row>
    <row r="19" spans="2:8">
      <c r="B19" s="16" t="s">
        <v>1013</v>
      </c>
      <c r="C19" s="164" t="s">
        <v>129</v>
      </c>
      <c r="D19" s="16" t="s">
        <v>135</v>
      </c>
      <c r="E19" s="16" t="s">
        <v>136</v>
      </c>
      <c r="F19" s="18">
        <v>210856</v>
      </c>
      <c r="G19" s="18">
        <v>3147.97</v>
      </c>
      <c r="H19" s="18">
        <v>7</v>
      </c>
    </row>
    <row r="20" spans="2:8">
      <c r="B20" s="16" t="s">
        <v>1015</v>
      </c>
      <c r="C20" s="164" t="s">
        <v>129</v>
      </c>
      <c r="D20" s="16" t="s">
        <v>143</v>
      </c>
      <c r="E20" s="16" t="s">
        <v>144</v>
      </c>
      <c r="F20" s="18">
        <v>104391</v>
      </c>
      <c r="G20" s="18">
        <v>2553.8200000000002</v>
      </c>
      <c r="H20" s="18">
        <v>5.68</v>
      </c>
    </row>
    <row r="21" spans="2:8">
      <c r="B21" s="16" t="s">
        <v>1017</v>
      </c>
      <c r="C21" s="164" t="s">
        <v>129</v>
      </c>
      <c r="D21" s="16" t="s">
        <v>135</v>
      </c>
      <c r="E21" s="16" t="s">
        <v>137</v>
      </c>
      <c r="F21" s="18">
        <v>59613</v>
      </c>
      <c r="G21" s="18">
        <v>1914.26</v>
      </c>
      <c r="H21" s="18">
        <v>4.26</v>
      </c>
    </row>
    <row r="22" spans="2:8">
      <c r="B22" s="16" t="s">
        <v>1019</v>
      </c>
      <c r="C22" s="164" t="s">
        <v>129</v>
      </c>
      <c r="D22" s="16" t="s">
        <v>130</v>
      </c>
      <c r="E22" s="16" t="s">
        <v>138</v>
      </c>
      <c r="F22" s="18">
        <v>84611</v>
      </c>
      <c r="G22" s="18">
        <v>1620.68</v>
      </c>
      <c r="H22" s="18">
        <v>3.61</v>
      </c>
    </row>
    <row r="23" spans="2:8">
      <c r="B23" s="16" t="s">
        <v>1010</v>
      </c>
      <c r="C23" s="164" t="s">
        <v>129</v>
      </c>
      <c r="D23" s="16" t="s">
        <v>139</v>
      </c>
      <c r="E23" s="16" t="s">
        <v>140</v>
      </c>
      <c r="F23" s="18">
        <v>503345</v>
      </c>
      <c r="G23" s="18">
        <v>1613.22</v>
      </c>
      <c r="H23" s="18">
        <v>3.59</v>
      </c>
    </row>
    <row r="24" spans="2:8">
      <c r="B24" s="16" t="s">
        <v>2285</v>
      </c>
      <c r="C24" s="164" t="s">
        <v>129</v>
      </c>
      <c r="D24" s="16" t="s">
        <v>139</v>
      </c>
      <c r="E24" s="16" t="s">
        <v>148</v>
      </c>
      <c r="F24" s="18">
        <v>51266</v>
      </c>
      <c r="G24" s="18">
        <v>1363.6</v>
      </c>
      <c r="H24" s="18">
        <v>3.03</v>
      </c>
    </row>
    <row r="25" spans="2:8">
      <c r="B25" s="16" t="s">
        <v>2283</v>
      </c>
      <c r="C25" s="164" t="s">
        <v>129</v>
      </c>
      <c r="D25" s="16" t="s">
        <v>155</v>
      </c>
      <c r="E25" s="16" t="s">
        <v>156</v>
      </c>
      <c r="F25" s="18">
        <v>69544</v>
      </c>
      <c r="G25" s="18">
        <v>1336.98</v>
      </c>
      <c r="H25" s="18">
        <v>2.97</v>
      </c>
    </row>
    <row r="26" spans="2:8">
      <c r="B26" s="16" t="s">
        <v>277</v>
      </c>
      <c r="C26" s="164" t="s">
        <v>129</v>
      </c>
      <c r="D26" s="16" t="s">
        <v>130</v>
      </c>
      <c r="E26" s="16" t="s">
        <v>278</v>
      </c>
      <c r="F26" s="18">
        <v>220751</v>
      </c>
      <c r="G26" s="18">
        <v>1172.74</v>
      </c>
      <c r="H26" s="18">
        <v>2.61</v>
      </c>
    </row>
    <row r="27" spans="2:8">
      <c r="B27" s="16" t="s">
        <v>1020</v>
      </c>
      <c r="C27" s="164" t="s">
        <v>129</v>
      </c>
      <c r="D27" s="16" t="s">
        <v>130</v>
      </c>
      <c r="E27" s="16" t="s">
        <v>145</v>
      </c>
      <c r="F27" s="18">
        <v>151896</v>
      </c>
      <c r="G27" s="18">
        <v>1141.5</v>
      </c>
      <c r="H27" s="18">
        <v>2.54</v>
      </c>
    </row>
    <row r="28" spans="2:8">
      <c r="B28" s="16" t="s">
        <v>2046</v>
      </c>
      <c r="C28" s="164" t="s">
        <v>129</v>
      </c>
      <c r="D28" s="16" t="s">
        <v>143</v>
      </c>
      <c r="E28" s="16" t="s">
        <v>279</v>
      </c>
      <c r="F28" s="18">
        <v>15308</v>
      </c>
      <c r="G28" s="18">
        <v>1118.44</v>
      </c>
      <c r="H28" s="18">
        <v>2.4900000000000002</v>
      </c>
    </row>
    <row r="29" spans="2:8">
      <c r="B29" s="16" t="s">
        <v>2284</v>
      </c>
      <c r="C29" s="164" t="s">
        <v>129</v>
      </c>
      <c r="D29" s="16" t="s">
        <v>151</v>
      </c>
      <c r="E29" s="16" t="s">
        <v>152</v>
      </c>
      <c r="F29" s="18">
        <v>138461</v>
      </c>
      <c r="G29" s="18">
        <v>1006.06</v>
      </c>
      <c r="H29" s="18">
        <v>2.2400000000000002</v>
      </c>
    </row>
    <row r="30" spans="2:8">
      <c r="B30" s="16" t="s">
        <v>1025</v>
      </c>
      <c r="C30" s="164" t="s">
        <v>129</v>
      </c>
      <c r="D30" s="16" t="s">
        <v>141</v>
      </c>
      <c r="E30" s="16" t="s">
        <v>280</v>
      </c>
      <c r="F30" s="18">
        <v>25929</v>
      </c>
      <c r="G30" s="18">
        <v>879.41</v>
      </c>
      <c r="H30" s="18">
        <v>1.96</v>
      </c>
    </row>
    <row r="31" spans="2:8">
      <c r="B31" s="16" t="s">
        <v>2122</v>
      </c>
      <c r="C31" s="164" t="s">
        <v>129</v>
      </c>
      <c r="D31" s="16" t="s">
        <v>200</v>
      </c>
      <c r="E31" s="16" t="s">
        <v>281</v>
      </c>
      <c r="F31" s="18">
        <v>54950</v>
      </c>
      <c r="G31" s="18">
        <v>719.13</v>
      </c>
      <c r="H31" s="18">
        <v>1.6</v>
      </c>
    </row>
    <row r="32" spans="2:8">
      <c r="B32" s="16" t="s">
        <v>2038</v>
      </c>
      <c r="C32" s="164" t="s">
        <v>129</v>
      </c>
      <c r="D32" s="16" t="s">
        <v>200</v>
      </c>
      <c r="E32" s="16" t="s">
        <v>282</v>
      </c>
      <c r="F32" s="18">
        <v>7618</v>
      </c>
      <c r="G32" s="18">
        <v>691.89</v>
      </c>
      <c r="H32" s="18">
        <v>1.54</v>
      </c>
    </row>
    <row r="33" spans="2:8">
      <c r="B33" s="16" t="s">
        <v>1012</v>
      </c>
      <c r="C33" s="164" t="s">
        <v>129</v>
      </c>
      <c r="D33" s="16" t="s">
        <v>141</v>
      </c>
      <c r="E33" s="16" t="s">
        <v>142</v>
      </c>
      <c r="F33" s="18">
        <v>23842</v>
      </c>
      <c r="G33" s="18">
        <v>621</v>
      </c>
      <c r="H33" s="18">
        <v>1.38</v>
      </c>
    </row>
    <row r="34" spans="2:8">
      <c r="B34" s="16" t="s">
        <v>2104</v>
      </c>
      <c r="C34" s="164" t="s">
        <v>129</v>
      </c>
      <c r="D34" s="16" t="s">
        <v>143</v>
      </c>
      <c r="E34" s="16" t="s">
        <v>284</v>
      </c>
      <c r="F34" s="18">
        <v>3448</v>
      </c>
      <c r="G34" s="18">
        <v>584.85</v>
      </c>
      <c r="H34" s="18">
        <v>1.3</v>
      </c>
    </row>
    <row r="35" spans="2:8">
      <c r="B35" s="16" t="s">
        <v>1037</v>
      </c>
      <c r="C35" s="164" t="s">
        <v>129</v>
      </c>
      <c r="D35" s="16" t="s">
        <v>135</v>
      </c>
      <c r="E35" s="16" t="s">
        <v>283</v>
      </c>
      <c r="F35" s="18">
        <v>60736</v>
      </c>
      <c r="G35" s="18">
        <v>570.28</v>
      </c>
      <c r="H35" s="18">
        <v>1.27</v>
      </c>
    </row>
    <row r="36" spans="2:8">
      <c r="B36" s="16" t="s">
        <v>2113</v>
      </c>
      <c r="C36" s="164" t="s">
        <v>129</v>
      </c>
      <c r="D36" s="16" t="s">
        <v>160</v>
      </c>
      <c r="E36" s="16" t="s">
        <v>161</v>
      </c>
      <c r="F36" s="18">
        <v>61665</v>
      </c>
      <c r="G36" s="18">
        <v>550.70000000000005</v>
      </c>
      <c r="H36" s="18">
        <v>1.23</v>
      </c>
    </row>
    <row r="37" spans="2:8">
      <c r="B37" s="16" t="s">
        <v>2134</v>
      </c>
      <c r="C37" s="164" t="s">
        <v>129</v>
      </c>
      <c r="D37" s="16" t="s">
        <v>285</v>
      </c>
      <c r="E37" s="16" t="s">
        <v>286</v>
      </c>
      <c r="F37" s="18">
        <v>461701</v>
      </c>
      <c r="G37" s="18">
        <v>500.02</v>
      </c>
      <c r="H37" s="18">
        <v>1.1100000000000001</v>
      </c>
    </row>
    <row r="38" spans="2:8">
      <c r="B38" s="16" t="s">
        <v>2041</v>
      </c>
      <c r="C38" s="164" t="s">
        <v>129</v>
      </c>
      <c r="D38" s="16" t="s">
        <v>200</v>
      </c>
      <c r="E38" s="16" t="s">
        <v>462</v>
      </c>
      <c r="F38" s="18">
        <v>102018</v>
      </c>
      <c r="G38" s="18">
        <v>480.61</v>
      </c>
      <c r="H38" s="18">
        <v>1.07</v>
      </c>
    </row>
    <row r="39" spans="2:8">
      <c r="B39" s="16" t="s">
        <v>2083</v>
      </c>
      <c r="C39" s="164" t="s">
        <v>129</v>
      </c>
      <c r="D39" s="16" t="s">
        <v>267</v>
      </c>
      <c r="E39" s="16" t="s">
        <v>287</v>
      </c>
      <c r="F39" s="18">
        <v>194418</v>
      </c>
      <c r="G39" s="18">
        <v>446.38</v>
      </c>
      <c r="H39" s="18">
        <v>0.99</v>
      </c>
    </row>
    <row r="40" spans="2:8">
      <c r="B40" s="16" t="s">
        <v>2043</v>
      </c>
      <c r="C40" s="164" t="s">
        <v>129</v>
      </c>
      <c r="D40" s="16" t="s">
        <v>267</v>
      </c>
      <c r="E40" s="16" t="s">
        <v>288</v>
      </c>
      <c r="F40" s="18">
        <v>271809</v>
      </c>
      <c r="G40" s="18">
        <v>445.77</v>
      </c>
      <c r="H40" s="18">
        <v>0.99</v>
      </c>
    </row>
    <row r="41" spans="2:8">
      <c r="B41" s="16" t="s">
        <v>2102</v>
      </c>
      <c r="C41" s="164" t="s">
        <v>129</v>
      </c>
      <c r="D41" s="16" t="s">
        <v>173</v>
      </c>
      <c r="E41" s="16" t="s">
        <v>174</v>
      </c>
      <c r="F41" s="18">
        <v>6565</v>
      </c>
      <c r="G41" s="18">
        <v>438.4</v>
      </c>
      <c r="H41" s="18">
        <v>0.98</v>
      </c>
    </row>
    <row r="42" spans="2:8">
      <c r="B42" s="16" t="s">
        <v>2137</v>
      </c>
      <c r="C42" s="164" t="s">
        <v>129</v>
      </c>
      <c r="D42" s="16" t="s">
        <v>130</v>
      </c>
      <c r="E42" s="16" t="s">
        <v>292</v>
      </c>
      <c r="F42" s="18">
        <v>37160</v>
      </c>
      <c r="G42" s="18">
        <v>411.53</v>
      </c>
      <c r="H42" s="18">
        <v>0.92</v>
      </c>
    </row>
    <row r="43" spans="2:8">
      <c r="B43" s="16" t="s">
        <v>2055</v>
      </c>
      <c r="C43" s="164" t="s">
        <v>129</v>
      </c>
      <c r="D43" s="16" t="s">
        <v>289</v>
      </c>
      <c r="E43" s="16" t="s">
        <v>290</v>
      </c>
      <c r="F43" s="18">
        <v>2023</v>
      </c>
      <c r="G43" s="18">
        <v>403.1</v>
      </c>
      <c r="H43" s="18">
        <v>0.9</v>
      </c>
    </row>
    <row r="44" spans="2:8">
      <c r="B44" s="16" t="s">
        <v>2044</v>
      </c>
      <c r="C44" s="164" t="s">
        <v>129</v>
      </c>
      <c r="D44" s="16" t="s">
        <v>135</v>
      </c>
      <c r="E44" s="16" t="s">
        <v>291</v>
      </c>
      <c r="F44" s="18">
        <v>35955</v>
      </c>
      <c r="G44" s="18">
        <v>386.91</v>
      </c>
      <c r="H44" s="18">
        <v>0.86</v>
      </c>
    </row>
    <row r="45" spans="2:8">
      <c r="B45" s="16" t="s">
        <v>2324</v>
      </c>
      <c r="C45" s="164" t="s">
        <v>129</v>
      </c>
      <c r="D45" s="16" t="s">
        <v>285</v>
      </c>
      <c r="E45" s="16" t="s">
        <v>463</v>
      </c>
      <c r="F45" s="18">
        <v>55262</v>
      </c>
      <c r="G45" s="18">
        <v>368.54</v>
      </c>
      <c r="H45" s="18">
        <v>0.82</v>
      </c>
    </row>
    <row r="46" spans="2:8">
      <c r="B46" s="16" t="s">
        <v>2287</v>
      </c>
      <c r="C46" s="164" t="s">
        <v>129</v>
      </c>
      <c r="D46" s="16" t="s">
        <v>366</v>
      </c>
      <c r="E46" s="16" t="s">
        <v>367</v>
      </c>
      <c r="F46" s="18">
        <v>83364</v>
      </c>
      <c r="G46" s="18">
        <v>365.97</v>
      </c>
      <c r="H46" s="18">
        <v>0.81</v>
      </c>
    </row>
    <row r="47" spans="2:8">
      <c r="B47" s="16" t="s">
        <v>2130</v>
      </c>
      <c r="C47" s="164" t="s">
        <v>129</v>
      </c>
      <c r="D47" s="16" t="s">
        <v>173</v>
      </c>
      <c r="E47" s="16" t="s">
        <v>364</v>
      </c>
      <c r="F47" s="18">
        <v>21284</v>
      </c>
      <c r="G47" s="18">
        <v>357.28</v>
      </c>
      <c r="H47" s="18">
        <v>0.79</v>
      </c>
    </row>
    <row r="48" spans="2:8">
      <c r="B48" s="16" t="s">
        <v>2081</v>
      </c>
      <c r="C48" s="164" t="s">
        <v>129</v>
      </c>
      <c r="D48" s="16" t="s">
        <v>135</v>
      </c>
      <c r="E48" s="16" t="s">
        <v>167</v>
      </c>
      <c r="F48" s="18">
        <v>84718</v>
      </c>
      <c r="G48" s="18">
        <v>350.35</v>
      </c>
      <c r="H48" s="18">
        <v>0.78</v>
      </c>
    </row>
    <row r="49" spans="2:8">
      <c r="B49" s="16" t="s">
        <v>2039</v>
      </c>
      <c r="C49" s="164" t="s">
        <v>129</v>
      </c>
      <c r="D49" s="16" t="s">
        <v>194</v>
      </c>
      <c r="E49" s="16" t="s">
        <v>464</v>
      </c>
      <c r="F49" s="18">
        <v>41105</v>
      </c>
      <c r="G49" s="18">
        <v>346.17</v>
      </c>
      <c r="H49" s="18">
        <v>0.77</v>
      </c>
    </row>
    <row r="50" spans="2:8">
      <c r="B50" s="16" t="s">
        <v>1035</v>
      </c>
      <c r="C50" s="164" t="s">
        <v>129</v>
      </c>
      <c r="D50" s="16" t="s">
        <v>185</v>
      </c>
      <c r="E50" s="16" t="s">
        <v>306</v>
      </c>
      <c r="F50" s="18">
        <v>25554</v>
      </c>
      <c r="G50" s="18">
        <v>339.64</v>
      </c>
      <c r="H50" s="18">
        <v>0.76</v>
      </c>
    </row>
    <row r="51" spans="2:8">
      <c r="B51" s="16" t="s">
        <v>2286</v>
      </c>
      <c r="C51" s="164" t="s">
        <v>129</v>
      </c>
      <c r="D51" s="16" t="s">
        <v>160</v>
      </c>
      <c r="E51" s="16" t="s">
        <v>465</v>
      </c>
      <c r="F51" s="18">
        <v>30643</v>
      </c>
      <c r="G51" s="18">
        <v>318.20999999999998</v>
      </c>
      <c r="H51" s="18">
        <v>0.71</v>
      </c>
    </row>
    <row r="52" spans="2:8">
      <c r="B52" s="16" t="s">
        <v>466</v>
      </c>
      <c r="C52" s="164" t="s">
        <v>129</v>
      </c>
      <c r="D52" s="16" t="s">
        <v>467</v>
      </c>
      <c r="E52" s="16" t="s">
        <v>468</v>
      </c>
      <c r="F52" s="18">
        <v>223358</v>
      </c>
      <c r="G52" s="18">
        <v>309.57</v>
      </c>
      <c r="H52" s="18">
        <v>0.69</v>
      </c>
    </row>
    <row r="53" spans="2:8">
      <c r="B53" s="16" t="s">
        <v>1036</v>
      </c>
      <c r="C53" s="164" t="s">
        <v>129</v>
      </c>
      <c r="D53" s="16" t="s">
        <v>185</v>
      </c>
      <c r="E53" s="16" t="s">
        <v>193</v>
      </c>
      <c r="F53" s="18">
        <v>53043</v>
      </c>
      <c r="G53" s="18">
        <v>305.10000000000002</v>
      </c>
      <c r="H53" s="18">
        <v>0.68</v>
      </c>
    </row>
    <row r="54" spans="2:8">
      <c r="B54" s="16" t="s">
        <v>1040</v>
      </c>
      <c r="C54" s="164" t="s">
        <v>129</v>
      </c>
      <c r="D54" s="16" t="s">
        <v>200</v>
      </c>
      <c r="E54" s="16" t="s">
        <v>310</v>
      </c>
      <c r="F54" s="18">
        <v>7352</v>
      </c>
      <c r="G54" s="18">
        <v>300.32</v>
      </c>
      <c r="H54" s="18">
        <v>0.67</v>
      </c>
    </row>
    <row r="55" spans="2:8">
      <c r="B55" s="16" t="s">
        <v>2289</v>
      </c>
      <c r="C55" s="164" t="s">
        <v>129</v>
      </c>
      <c r="D55" s="16" t="s">
        <v>160</v>
      </c>
      <c r="E55" s="16" t="s">
        <v>170</v>
      </c>
      <c r="F55" s="18">
        <v>6927</v>
      </c>
      <c r="G55" s="18">
        <v>294.05</v>
      </c>
      <c r="H55" s="18">
        <v>0.65</v>
      </c>
    </row>
    <row r="56" spans="2:8">
      <c r="B56" s="16" t="s">
        <v>2140</v>
      </c>
      <c r="C56" s="164" t="s">
        <v>129</v>
      </c>
      <c r="D56" s="16" t="s">
        <v>369</v>
      </c>
      <c r="E56" s="16" t="s">
        <v>370</v>
      </c>
      <c r="F56" s="18">
        <v>118842</v>
      </c>
      <c r="G56" s="18">
        <v>279.04000000000002</v>
      </c>
      <c r="H56" s="18">
        <v>0.62</v>
      </c>
    </row>
    <row r="57" spans="2:8">
      <c r="B57" s="16" t="s">
        <v>1024</v>
      </c>
      <c r="C57" s="164" t="s">
        <v>129</v>
      </c>
      <c r="D57" s="16" t="s">
        <v>171</v>
      </c>
      <c r="E57" s="16" t="s">
        <v>172</v>
      </c>
      <c r="F57" s="18">
        <v>34004</v>
      </c>
      <c r="G57" s="18">
        <v>275.31</v>
      </c>
      <c r="H57" s="18">
        <v>0.61</v>
      </c>
    </row>
    <row r="58" spans="2:8">
      <c r="B58" s="16" t="s">
        <v>2129</v>
      </c>
      <c r="C58" s="164" t="s">
        <v>129</v>
      </c>
      <c r="D58" s="16" t="s">
        <v>160</v>
      </c>
      <c r="E58" s="16" t="s">
        <v>188</v>
      </c>
      <c r="F58" s="18">
        <v>7289</v>
      </c>
      <c r="G58" s="18">
        <v>264.36</v>
      </c>
      <c r="H58" s="18">
        <v>0.59</v>
      </c>
    </row>
    <row r="59" spans="2:8">
      <c r="B59" s="16" t="s">
        <v>1027</v>
      </c>
      <c r="C59" s="164" t="s">
        <v>129</v>
      </c>
      <c r="D59" s="16" t="s">
        <v>200</v>
      </c>
      <c r="E59" s="16" t="s">
        <v>201</v>
      </c>
      <c r="F59" s="18">
        <v>7855</v>
      </c>
      <c r="G59" s="18">
        <v>263.83</v>
      </c>
      <c r="H59" s="18">
        <v>0.59</v>
      </c>
    </row>
    <row r="60" spans="2:8">
      <c r="B60" s="16" t="s">
        <v>1044</v>
      </c>
      <c r="C60" s="164" t="s">
        <v>129</v>
      </c>
      <c r="D60" s="16" t="s">
        <v>225</v>
      </c>
      <c r="E60" s="16" t="s">
        <v>324</v>
      </c>
      <c r="F60" s="18">
        <v>5802</v>
      </c>
      <c r="G60" s="18">
        <v>250.81</v>
      </c>
      <c r="H60" s="18">
        <v>0.56000000000000005</v>
      </c>
    </row>
    <row r="61" spans="2:8">
      <c r="B61" s="16" t="s">
        <v>2098</v>
      </c>
      <c r="C61" s="164" t="s">
        <v>129</v>
      </c>
      <c r="D61" s="16" t="s">
        <v>289</v>
      </c>
      <c r="E61" s="16" t="s">
        <v>469</v>
      </c>
      <c r="F61" s="18">
        <v>6678</v>
      </c>
      <c r="G61" s="18">
        <v>250.27</v>
      </c>
      <c r="H61" s="18">
        <v>0.56000000000000005</v>
      </c>
    </row>
    <row r="62" spans="2:8">
      <c r="B62" s="16" t="s">
        <v>2045</v>
      </c>
      <c r="C62" s="164" t="s">
        <v>129</v>
      </c>
      <c r="D62" s="16" t="s">
        <v>240</v>
      </c>
      <c r="E62" s="16" t="s">
        <v>365</v>
      </c>
      <c r="F62" s="18">
        <v>31121</v>
      </c>
      <c r="G62" s="18">
        <v>239.4</v>
      </c>
      <c r="H62" s="18">
        <v>0.53</v>
      </c>
    </row>
    <row r="63" spans="2:8">
      <c r="B63" s="16" t="s">
        <v>1031</v>
      </c>
      <c r="C63" s="164" t="s">
        <v>129</v>
      </c>
      <c r="D63" s="16" t="s">
        <v>200</v>
      </c>
      <c r="E63" s="16" t="s">
        <v>308</v>
      </c>
      <c r="F63" s="18">
        <v>7331</v>
      </c>
      <c r="G63" s="18">
        <v>208.03</v>
      </c>
      <c r="H63" s="18">
        <v>0.46</v>
      </c>
    </row>
    <row r="64" spans="2:8">
      <c r="B64" s="16" t="s">
        <v>2093</v>
      </c>
      <c r="C64" s="164" t="s">
        <v>129</v>
      </c>
      <c r="D64" s="16" t="s">
        <v>132</v>
      </c>
      <c r="E64" s="16" t="s">
        <v>384</v>
      </c>
      <c r="F64" s="18">
        <v>54023</v>
      </c>
      <c r="G64" s="18">
        <v>177.55</v>
      </c>
      <c r="H64" s="18">
        <v>0.4</v>
      </c>
    </row>
    <row r="65" spans="2:9">
      <c r="B65" s="16" t="s">
        <v>2446</v>
      </c>
      <c r="C65" s="164" t="s">
        <v>129</v>
      </c>
      <c r="D65" s="16" t="s">
        <v>173</v>
      </c>
      <c r="E65" s="16" t="s">
        <v>470</v>
      </c>
      <c r="F65" s="18">
        <v>768</v>
      </c>
      <c r="G65" s="18">
        <v>169.52</v>
      </c>
      <c r="H65" s="18">
        <v>0.38</v>
      </c>
    </row>
    <row r="66" spans="2:9">
      <c r="B66" s="16" t="s">
        <v>2447</v>
      </c>
      <c r="C66" s="164" t="s">
        <v>129</v>
      </c>
      <c r="D66" s="16" t="s">
        <v>130</v>
      </c>
      <c r="E66" s="16" t="s">
        <v>428</v>
      </c>
      <c r="F66" s="18">
        <v>31269</v>
      </c>
      <c r="G66" s="18">
        <v>0</v>
      </c>
      <c r="H66" s="18">
        <v>0</v>
      </c>
      <c r="I66" s="16" t="s">
        <v>429</v>
      </c>
    </row>
    <row r="67" spans="2:9">
      <c r="B67" s="17" t="s">
        <v>207</v>
      </c>
      <c r="C67" s="233"/>
      <c r="D67" s="17"/>
      <c r="E67" s="17"/>
      <c r="F67" s="162"/>
      <c r="G67" s="162">
        <f>SUM(G13:G66)</f>
        <v>44715.659999999982</v>
      </c>
      <c r="H67" s="162">
        <f>SUM(H13:H66)</f>
        <v>99.5</v>
      </c>
    </row>
    <row r="68" spans="2:9">
      <c r="B68" s="230" t="s">
        <v>101</v>
      </c>
      <c r="C68" s="231" t="s">
        <v>124</v>
      </c>
      <c r="D68" s="230" t="s">
        <v>102</v>
      </c>
      <c r="E68" s="230" t="s">
        <v>103</v>
      </c>
      <c r="F68" s="232" t="s">
        <v>104</v>
      </c>
      <c r="G68" s="232" t="s">
        <v>105</v>
      </c>
      <c r="H68" s="232" t="s">
        <v>106</v>
      </c>
    </row>
    <row r="69" spans="2:9">
      <c r="B69" s="17" t="s">
        <v>107</v>
      </c>
      <c r="C69" s="164"/>
    </row>
    <row r="70" spans="2:9">
      <c r="B70" s="17" t="s">
        <v>128</v>
      </c>
      <c r="C70" s="164"/>
    </row>
    <row r="71" spans="2:9">
      <c r="B71" s="17" t="s">
        <v>415</v>
      </c>
      <c r="C71" s="164"/>
    </row>
    <row r="72" spans="2:9">
      <c r="B72" s="16" t="s">
        <v>2409</v>
      </c>
      <c r="C72" s="164">
        <v>7.02</v>
      </c>
      <c r="D72" s="16" t="s">
        <v>340</v>
      </c>
      <c r="E72" s="16" t="s">
        <v>416</v>
      </c>
      <c r="F72" s="18">
        <v>5753</v>
      </c>
      <c r="G72" s="18">
        <v>1.63</v>
      </c>
      <c r="H72" s="18">
        <v>0</v>
      </c>
      <c r="I72" s="16" t="s">
        <v>429</v>
      </c>
    </row>
    <row r="73" spans="2:9">
      <c r="B73" s="17" t="s">
        <v>355</v>
      </c>
      <c r="C73" s="233"/>
      <c r="D73" s="17"/>
      <c r="E73" s="17"/>
      <c r="F73" s="162"/>
      <c r="G73" s="162">
        <f>SUM(G68:G72)</f>
        <v>1.63</v>
      </c>
      <c r="H73" s="162">
        <f>SUM(H68:H72)</f>
        <v>0</v>
      </c>
    </row>
    <row r="74" spans="2:9">
      <c r="B74" s="17" t="s">
        <v>359</v>
      </c>
      <c r="C74" s="234"/>
      <c r="D74" s="17"/>
      <c r="E74" s="17"/>
      <c r="F74" s="162"/>
      <c r="G74" s="162">
        <v>150.18</v>
      </c>
      <c r="H74" s="162">
        <v>0.33</v>
      </c>
    </row>
    <row r="75" spans="2:9">
      <c r="B75" s="17" t="s">
        <v>112</v>
      </c>
      <c r="C75" s="234"/>
      <c r="D75" s="17"/>
      <c r="E75" s="17"/>
      <c r="F75" s="162"/>
      <c r="G75" s="162">
        <v>44867.47</v>
      </c>
      <c r="H75" s="162">
        <v>99.82</v>
      </c>
    </row>
    <row r="76" spans="2:9">
      <c r="B76" s="17" t="s">
        <v>113</v>
      </c>
      <c r="C76" s="234"/>
      <c r="D76" s="17"/>
      <c r="E76" s="17"/>
      <c r="F76" s="162"/>
      <c r="G76" s="162">
        <v>80.320754200002114</v>
      </c>
      <c r="H76" s="162">
        <v>0.18000000000000682</v>
      </c>
    </row>
    <row r="77" spans="2:9">
      <c r="B77" s="17" t="s">
        <v>114</v>
      </c>
      <c r="C77" s="234"/>
      <c r="D77" s="17"/>
      <c r="E77" s="17"/>
      <c r="F77" s="162"/>
      <c r="G77" s="162">
        <v>44947.790754200003</v>
      </c>
      <c r="H77" s="162">
        <v>100</v>
      </c>
    </row>
    <row r="78" spans="2:9">
      <c r="B78" s="16" t="s">
        <v>115</v>
      </c>
    </row>
    <row r="79" spans="2:9">
      <c r="B79" s="16" t="s">
        <v>116</v>
      </c>
    </row>
    <row r="80" spans="2:9">
      <c r="B80" s="16" t="s">
        <v>117</v>
      </c>
      <c r="C80" s="235">
        <v>44804</v>
      </c>
    </row>
    <row r="81" spans="2:7" ht="25.5">
      <c r="B81" s="236" t="s">
        <v>118</v>
      </c>
      <c r="C81" s="168" t="s">
        <v>119</v>
      </c>
    </row>
    <row r="82" spans="2:7">
      <c r="B82" s="17"/>
    </row>
    <row r="83" spans="2:7">
      <c r="B83" s="17" t="s">
        <v>120</v>
      </c>
    </row>
    <row r="84" spans="2:7">
      <c r="B84" s="17" t="s">
        <v>210</v>
      </c>
    </row>
    <row r="85" spans="2:7">
      <c r="B85" s="17" t="s">
        <v>121</v>
      </c>
    </row>
    <row r="86" spans="2:7">
      <c r="B86" s="17" t="s">
        <v>475</v>
      </c>
      <c r="C86" s="234"/>
    </row>
    <row r="87" spans="2:7">
      <c r="B87" s="17" t="s">
        <v>476</v>
      </c>
      <c r="C87" s="234"/>
    </row>
    <row r="88" spans="2:7">
      <c r="B88" s="284" t="s">
        <v>2937</v>
      </c>
      <c r="C88" s="234"/>
    </row>
    <row r="89" spans="2:7">
      <c r="B89" s="284" t="s">
        <v>122</v>
      </c>
    </row>
    <row r="90" spans="2:7">
      <c r="B90" s="284" t="s">
        <v>123</v>
      </c>
    </row>
    <row r="91" spans="2:7">
      <c r="B91" s="17"/>
    </row>
    <row r="92" spans="2:7">
      <c r="B92" s="17"/>
    </row>
    <row r="94" spans="2:7">
      <c r="B94" s="412" t="s">
        <v>2925</v>
      </c>
      <c r="C94" s="413"/>
      <c r="D94" s="413"/>
      <c r="E94" s="413"/>
      <c r="F94" s="413"/>
      <c r="G94" s="414"/>
    </row>
    <row r="95" spans="2:7">
      <c r="B95" s="415"/>
      <c r="C95" s="416"/>
      <c r="D95" s="416"/>
      <c r="E95" s="416"/>
      <c r="F95" s="416"/>
      <c r="G95" s="417"/>
    </row>
    <row r="96" spans="2:7">
      <c r="B96" s="415"/>
      <c r="C96" s="416"/>
      <c r="D96" s="416"/>
      <c r="E96" s="416"/>
      <c r="F96" s="416"/>
      <c r="G96" s="417"/>
    </row>
    <row r="97" spans="2:7">
      <c r="B97" s="415"/>
      <c r="C97" s="416"/>
      <c r="D97" s="416"/>
      <c r="E97" s="416"/>
      <c r="F97" s="416"/>
      <c r="G97" s="417"/>
    </row>
    <row r="98" spans="2:7">
      <c r="B98" s="415"/>
      <c r="C98" s="416"/>
      <c r="D98" s="416"/>
      <c r="E98" s="416"/>
      <c r="F98" s="416"/>
      <c r="G98" s="417"/>
    </row>
    <row r="99" spans="2:7">
      <c r="B99" s="418"/>
      <c r="C99" s="419"/>
      <c r="D99" s="419"/>
      <c r="E99" s="419"/>
      <c r="F99" s="419"/>
      <c r="G99" s="420"/>
    </row>
  </sheetData>
  <mergeCells count="4">
    <mergeCell ref="B1:E1"/>
    <mergeCell ref="B94:G99"/>
    <mergeCell ref="C3:C7"/>
    <mergeCell ref="D3:D7"/>
  </mergeCells>
  <hyperlinks>
    <hyperlink ref="A1" location="Index!A1" display="Index" xr:uid="{7D654520-F44E-4F9F-9E7B-D5CAA4B66402}"/>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A775-43EE-42EB-9784-2382BBAB1ECC}">
  <dimension ref="A1:I67"/>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26.85546875" style="16" bestFit="1" customWidth="1"/>
    <col min="261" max="261" width="13.5703125"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26.85546875" style="16" bestFit="1" customWidth="1"/>
    <col min="517" max="517" width="13.5703125"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26.85546875" style="16" bestFit="1" customWidth="1"/>
    <col min="773" max="773" width="13.5703125"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26.85546875" style="16" bestFit="1" customWidth="1"/>
    <col min="1029" max="1029" width="13.5703125"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26.85546875" style="16" bestFit="1" customWidth="1"/>
    <col min="1285" max="1285" width="13.5703125"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26.85546875" style="16" bestFit="1" customWidth="1"/>
    <col min="1541" max="1541" width="13.5703125"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26.85546875" style="16" bestFit="1" customWidth="1"/>
    <col min="1797" max="1797" width="13.5703125"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26.85546875" style="16" bestFit="1" customWidth="1"/>
    <col min="2053" max="2053" width="13.5703125"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26.85546875" style="16" bestFit="1" customWidth="1"/>
    <col min="2309" max="2309" width="13.5703125"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26.85546875" style="16" bestFit="1" customWidth="1"/>
    <col min="2565" max="2565" width="13.5703125"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26.85546875" style="16" bestFit="1" customWidth="1"/>
    <col min="2821" max="2821" width="13.5703125"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26.85546875" style="16" bestFit="1" customWidth="1"/>
    <col min="3077" max="3077" width="13.5703125"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26.85546875" style="16" bestFit="1" customWidth="1"/>
    <col min="3333" max="3333" width="13.5703125"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26.85546875" style="16" bestFit="1" customWidth="1"/>
    <col min="3589" max="3589" width="13.5703125"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26.85546875" style="16" bestFit="1" customWidth="1"/>
    <col min="3845" max="3845" width="13.5703125"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26.85546875" style="16" bestFit="1" customWidth="1"/>
    <col min="4101" max="4101" width="13.5703125"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26.85546875" style="16" bestFit="1" customWidth="1"/>
    <col min="4357" max="4357" width="13.5703125"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26.85546875" style="16" bestFit="1" customWidth="1"/>
    <col min="4613" max="4613" width="13.5703125"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26.85546875" style="16" bestFit="1" customWidth="1"/>
    <col min="4869" max="4869" width="13.5703125"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26.85546875" style="16" bestFit="1" customWidth="1"/>
    <col min="5125" max="5125" width="13.5703125"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26.85546875" style="16" bestFit="1" customWidth="1"/>
    <col min="5381" max="5381" width="13.5703125"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26.85546875" style="16" bestFit="1" customWidth="1"/>
    <col min="5637" max="5637" width="13.5703125"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26.85546875" style="16" bestFit="1" customWidth="1"/>
    <col min="5893" max="5893" width="13.5703125"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26.85546875" style="16" bestFit="1" customWidth="1"/>
    <col min="6149" max="6149" width="13.5703125"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26.85546875" style="16" bestFit="1" customWidth="1"/>
    <col min="6405" max="6405" width="13.5703125"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26.85546875" style="16" bestFit="1" customWidth="1"/>
    <col min="6661" max="6661" width="13.5703125"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26.85546875" style="16" bestFit="1" customWidth="1"/>
    <col min="6917" max="6917" width="13.5703125"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26.85546875" style="16" bestFit="1" customWidth="1"/>
    <col min="7173" max="7173" width="13.5703125"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26.85546875" style="16" bestFit="1" customWidth="1"/>
    <col min="7429" max="7429" width="13.5703125"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26.85546875" style="16" bestFit="1" customWidth="1"/>
    <col min="7685" max="7685" width="13.5703125"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26.85546875" style="16" bestFit="1" customWidth="1"/>
    <col min="7941" max="7941" width="13.5703125"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26.85546875" style="16" bestFit="1" customWidth="1"/>
    <col min="8197" max="8197" width="13.5703125"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26.85546875" style="16" bestFit="1" customWidth="1"/>
    <col min="8453" max="8453" width="13.5703125"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26.85546875" style="16" bestFit="1" customWidth="1"/>
    <col min="8709" max="8709" width="13.5703125"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26.85546875" style="16" bestFit="1" customWidth="1"/>
    <col min="8965" max="8965" width="13.5703125"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26.85546875" style="16" bestFit="1" customWidth="1"/>
    <col min="9221" max="9221" width="13.5703125"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26.85546875" style="16" bestFit="1" customWidth="1"/>
    <col min="9477" max="9477" width="13.5703125"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26.85546875" style="16" bestFit="1" customWidth="1"/>
    <col min="9733" max="9733" width="13.5703125"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26.85546875" style="16" bestFit="1" customWidth="1"/>
    <col min="9989" max="9989" width="13.5703125"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26.85546875" style="16" bestFit="1" customWidth="1"/>
    <col min="10245" max="10245" width="13.5703125"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26.85546875" style="16" bestFit="1" customWidth="1"/>
    <col min="10501" max="10501" width="13.5703125"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26.85546875" style="16" bestFit="1" customWidth="1"/>
    <col min="10757" max="10757" width="13.5703125"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26.85546875" style="16" bestFit="1" customWidth="1"/>
    <col min="11013" max="11013" width="13.5703125"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26.85546875" style="16" bestFit="1" customWidth="1"/>
    <col min="11269" max="11269" width="13.5703125"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26.85546875" style="16" bestFit="1" customWidth="1"/>
    <col min="11525" max="11525" width="13.5703125"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26.85546875" style="16" bestFit="1" customWidth="1"/>
    <col min="11781" max="11781" width="13.5703125"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26.85546875" style="16" bestFit="1" customWidth="1"/>
    <col min="12037" max="12037" width="13.5703125"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26.85546875" style="16" bestFit="1" customWidth="1"/>
    <col min="12293" max="12293" width="13.5703125"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26.85546875" style="16" bestFit="1" customWidth="1"/>
    <col min="12549" max="12549" width="13.5703125"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26.85546875" style="16" bestFit="1" customWidth="1"/>
    <col min="12805" max="12805" width="13.5703125"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26.85546875" style="16" bestFit="1" customWidth="1"/>
    <col min="13061" max="13061" width="13.5703125"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26.85546875" style="16" bestFit="1" customWidth="1"/>
    <col min="13317" max="13317" width="13.5703125"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26.85546875" style="16" bestFit="1" customWidth="1"/>
    <col min="13573" max="13573" width="13.5703125"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26.85546875" style="16" bestFit="1" customWidth="1"/>
    <col min="13829" max="13829" width="13.5703125"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26.85546875" style="16" bestFit="1" customWidth="1"/>
    <col min="14085" max="14085" width="13.5703125"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26.85546875" style="16" bestFit="1" customWidth="1"/>
    <col min="14341" max="14341" width="13.5703125"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26.85546875" style="16" bestFit="1" customWidth="1"/>
    <col min="14597" max="14597" width="13.5703125"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26.85546875" style="16" bestFit="1" customWidth="1"/>
    <col min="14853" max="14853" width="13.5703125"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26.85546875" style="16" bestFit="1" customWidth="1"/>
    <col min="15109" max="15109" width="13.5703125"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26.85546875" style="16" bestFit="1" customWidth="1"/>
    <col min="15365" max="15365" width="13.5703125"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26.85546875" style="16" bestFit="1" customWidth="1"/>
    <col min="15621" max="15621" width="13.5703125"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26.85546875" style="16" bestFit="1" customWidth="1"/>
    <col min="15877" max="15877" width="13.5703125"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26.85546875" style="16" bestFit="1" customWidth="1"/>
    <col min="16133" max="16133" width="13.5703125"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81</v>
      </c>
      <c r="C1" s="396"/>
      <c r="D1" s="396"/>
      <c r="E1" s="396"/>
      <c r="F1" s="4"/>
      <c r="G1" s="4"/>
      <c r="H1" s="4"/>
    </row>
    <row r="2" spans="1:9" s="1" customFormat="1" ht="13.5" thickBot="1">
      <c r="C2" s="5"/>
      <c r="F2" s="4"/>
      <c r="G2" s="4"/>
      <c r="H2" s="4"/>
    </row>
    <row r="3" spans="1:9" s="13" customFormat="1" ht="15">
      <c r="B3" s="25" t="s">
        <v>3108</v>
      </c>
      <c r="C3" s="397"/>
      <c r="D3" s="400"/>
      <c r="F3" s="14"/>
      <c r="G3" s="14"/>
      <c r="H3" s="14"/>
    </row>
    <row r="4" spans="1:9" s="13" customFormat="1" ht="15">
      <c r="B4" s="77" t="s">
        <v>3109</v>
      </c>
      <c r="C4" s="398"/>
      <c r="D4" s="401"/>
      <c r="F4" s="14"/>
      <c r="G4" s="14"/>
      <c r="H4" s="14"/>
    </row>
    <row r="5" spans="1:9" s="13" customFormat="1" ht="15">
      <c r="B5" s="77" t="s">
        <v>1003</v>
      </c>
      <c r="C5" s="398"/>
      <c r="D5" s="401"/>
      <c r="F5" s="14"/>
      <c r="G5" s="14"/>
      <c r="H5" s="14"/>
    </row>
    <row r="6" spans="1:9" s="13" customFormat="1" ht="15">
      <c r="B6" s="77" t="s">
        <v>3102</v>
      </c>
      <c r="C6" s="398"/>
      <c r="D6" s="401"/>
      <c r="F6" s="14"/>
      <c r="G6" s="14"/>
      <c r="H6" s="14"/>
    </row>
    <row r="7" spans="1:9" s="13" customFormat="1" ht="30.75" thickBot="1">
      <c r="B7" s="27" t="s">
        <v>3110</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1038</v>
      </c>
      <c r="C16" s="164" t="s">
        <v>129</v>
      </c>
      <c r="D16" s="16" t="s">
        <v>162</v>
      </c>
      <c r="E16" s="16" t="s">
        <v>307</v>
      </c>
      <c r="F16" s="18">
        <v>7929</v>
      </c>
      <c r="G16" s="18">
        <v>344.46</v>
      </c>
      <c r="H16" s="18">
        <v>8.01</v>
      </c>
    </row>
    <row r="17" spans="2:8">
      <c r="B17" s="16" t="s">
        <v>2448</v>
      </c>
      <c r="C17" s="164" t="s">
        <v>129</v>
      </c>
      <c r="D17" s="16" t="s">
        <v>237</v>
      </c>
      <c r="E17" s="16" t="s">
        <v>432</v>
      </c>
      <c r="F17" s="18">
        <v>47458</v>
      </c>
      <c r="G17" s="18">
        <v>337.31</v>
      </c>
      <c r="H17" s="18">
        <v>7.84</v>
      </c>
    </row>
    <row r="18" spans="2:8">
      <c r="B18" s="16" t="s">
        <v>2284</v>
      </c>
      <c r="C18" s="164" t="s">
        <v>129</v>
      </c>
      <c r="D18" s="16" t="s">
        <v>151</v>
      </c>
      <c r="E18" s="16" t="s">
        <v>152</v>
      </c>
      <c r="F18" s="18">
        <v>45405</v>
      </c>
      <c r="G18" s="18">
        <v>329.91</v>
      </c>
      <c r="H18" s="18">
        <v>7.67</v>
      </c>
    </row>
    <row r="19" spans="2:8">
      <c r="B19" s="16" t="s">
        <v>1013</v>
      </c>
      <c r="C19" s="164" t="s">
        <v>129</v>
      </c>
      <c r="D19" s="16" t="s">
        <v>135</v>
      </c>
      <c r="E19" s="16" t="s">
        <v>136</v>
      </c>
      <c r="F19" s="18">
        <v>21050</v>
      </c>
      <c r="G19" s="18">
        <v>314.27</v>
      </c>
      <c r="H19" s="18">
        <v>7.31</v>
      </c>
    </row>
    <row r="20" spans="2:8">
      <c r="B20" s="16" t="s">
        <v>1017</v>
      </c>
      <c r="C20" s="164" t="s">
        <v>129</v>
      </c>
      <c r="D20" s="16" t="s">
        <v>135</v>
      </c>
      <c r="E20" s="16" t="s">
        <v>137</v>
      </c>
      <c r="F20" s="18">
        <v>9332</v>
      </c>
      <c r="G20" s="18">
        <v>299.66000000000003</v>
      </c>
      <c r="H20" s="18">
        <v>6.97</v>
      </c>
    </row>
    <row r="21" spans="2:8">
      <c r="B21" s="16" t="s">
        <v>1037</v>
      </c>
      <c r="C21" s="164" t="s">
        <v>129</v>
      </c>
      <c r="D21" s="16" t="s">
        <v>135</v>
      </c>
      <c r="E21" s="16" t="s">
        <v>283</v>
      </c>
      <c r="F21" s="18">
        <v>31304</v>
      </c>
      <c r="G21" s="18">
        <v>293.93</v>
      </c>
      <c r="H21" s="18">
        <v>6.83</v>
      </c>
    </row>
    <row r="22" spans="2:8">
      <c r="B22" s="16" t="s">
        <v>2044</v>
      </c>
      <c r="C22" s="164" t="s">
        <v>129</v>
      </c>
      <c r="D22" s="16" t="s">
        <v>135</v>
      </c>
      <c r="E22" s="16" t="s">
        <v>291</v>
      </c>
      <c r="F22" s="18">
        <v>24370</v>
      </c>
      <c r="G22" s="18">
        <v>262.25</v>
      </c>
      <c r="H22" s="18">
        <v>6.1</v>
      </c>
    </row>
    <row r="23" spans="2:8">
      <c r="B23" s="16" t="s">
        <v>2105</v>
      </c>
      <c r="C23" s="164" t="s">
        <v>129</v>
      </c>
      <c r="D23" s="16" t="s">
        <v>151</v>
      </c>
      <c r="E23" s="16" t="s">
        <v>433</v>
      </c>
      <c r="F23" s="18">
        <v>20976</v>
      </c>
      <c r="G23" s="18">
        <v>252.18</v>
      </c>
      <c r="H23" s="18">
        <v>5.86</v>
      </c>
    </row>
    <row r="24" spans="2:8">
      <c r="B24" s="16" t="s">
        <v>2081</v>
      </c>
      <c r="C24" s="164" t="s">
        <v>129</v>
      </c>
      <c r="D24" s="16" t="s">
        <v>135</v>
      </c>
      <c r="E24" s="16" t="s">
        <v>167</v>
      </c>
      <c r="F24" s="18">
        <v>57088</v>
      </c>
      <c r="G24" s="18">
        <v>236.09</v>
      </c>
      <c r="H24" s="18">
        <v>5.49</v>
      </c>
    </row>
    <row r="25" spans="2:8">
      <c r="B25" s="16" t="s">
        <v>2343</v>
      </c>
      <c r="C25" s="164" t="s">
        <v>129</v>
      </c>
      <c r="D25" s="16" t="s">
        <v>205</v>
      </c>
      <c r="E25" s="16" t="s">
        <v>434</v>
      </c>
      <c r="F25" s="18">
        <v>376</v>
      </c>
      <c r="G25" s="18">
        <v>162.43</v>
      </c>
      <c r="H25" s="18">
        <v>3.78</v>
      </c>
    </row>
    <row r="26" spans="2:8">
      <c r="B26" s="16" t="s">
        <v>2449</v>
      </c>
      <c r="C26" s="164" t="s">
        <v>129</v>
      </c>
      <c r="D26" s="16" t="s">
        <v>162</v>
      </c>
      <c r="E26" s="16" t="s">
        <v>435</v>
      </c>
      <c r="F26" s="18">
        <v>268329</v>
      </c>
      <c r="G26" s="18">
        <v>155.5</v>
      </c>
      <c r="H26" s="18">
        <v>3.62</v>
      </c>
    </row>
    <row r="27" spans="2:8">
      <c r="B27" s="16" t="s">
        <v>436</v>
      </c>
      <c r="C27" s="164" t="s">
        <v>129</v>
      </c>
      <c r="D27" s="16" t="s">
        <v>162</v>
      </c>
      <c r="E27" s="16" t="s">
        <v>437</v>
      </c>
      <c r="F27" s="18">
        <v>11092</v>
      </c>
      <c r="G27" s="18">
        <v>154.22999999999999</v>
      </c>
      <c r="H27" s="18">
        <v>3.59</v>
      </c>
    </row>
    <row r="28" spans="2:8">
      <c r="B28" s="16" t="s">
        <v>2450</v>
      </c>
      <c r="C28" s="164" t="s">
        <v>129</v>
      </c>
      <c r="D28" s="16" t="s">
        <v>151</v>
      </c>
      <c r="E28" s="16" t="s">
        <v>438</v>
      </c>
      <c r="F28" s="18">
        <v>1440659</v>
      </c>
      <c r="G28" s="18">
        <v>130.38</v>
      </c>
      <c r="H28" s="18">
        <v>3.03</v>
      </c>
    </row>
    <row r="29" spans="2:8">
      <c r="B29" s="16" t="s">
        <v>2451</v>
      </c>
      <c r="C29" s="164" t="s">
        <v>129</v>
      </c>
      <c r="D29" s="16" t="s">
        <v>162</v>
      </c>
      <c r="E29" s="16" t="s">
        <v>439</v>
      </c>
      <c r="F29" s="18">
        <v>2771</v>
      </c>
      <c r="G29" s="18">
        <v>122.2</v>
      </c>
      <c r="H29" s="18">
        <v>2.84</v>
      </c>
    </row>
    <row r="30" spans="2:8">
      <c r="B30" s="16" t="s">
        <v>2452</v>
      </c>
      <c r="C30" s="164" t="s">
        <v>129</v>
      </c>
      <c r="D30" s="16" t="s">
        <v>135</v>
      </c>
      <c r="E30" s="16" t="s">
        <v>440</v>
      </c>
      <c r="F30" s="18">
        <v>1343</v>
      </c>
      <c r="G30" s="18">
        <v>121.13</v>
      </c>
      <c r="H30" s="18">
        <v>2.82</v>
      </c>
    </row>
    <row r="31" spans="2:8">
      <c r="B31" s="16" t="s">
        <v>2453</v>
      </c>
      <c r="C31" s="164" t="s">
        <v>129</v>
      </c>
      <c r="D31" s="16" t="s">
        <v>441</v>
      </c>
      <c r="E31" s="16" t="s">
        <v>442</v>
      </c>
      <c r="F31" s="18">
        <v>16291</v>
      </c>
      <c r="G31" s="18">
        <v>116.94</v>
      </c>
      <c r="H31" s="18">
        <v>2.72</v>
      </c>
    </row>
    <row r="32" spans="2:8">
      <c r="B32" s="16" t="s">
        <v>2399</v>
      </c>
      <c r="C32" s="164" t="s">
        <v>129</v>
      </c>
      <c r="D32" s="16" t="s">
        <v>441</v>
      </c>
      <c r="E32" s="16" t="s">
        <v>443</v>
      </c>
      <c r="F32" s="18">
        <v>20902</v>
      </c>
      <c r="G32" s="18">
        <v>105.15</v>
      </c>
      <c r="H32" s="18">
        <v>2.44</v>
      </c>
    </row>
    <row r="33" spans="2:8">
      <c r="B33" s="16" t="s">
        <v>2096</v>
      </c>
      <c r="C33" s="164" t="s">
        <v>129</v>
      </c>
      <c r="D33" s="16" t="s">
        <v>135</v>
      </c>
      <c r="E33" s="16" t="s">
        <v>187</v>
      </c>
      <c r="F33" s="18">
        <v>2451</v>
      </c>
      <c r="G33" s="18">
        <v>81.040000000000006</v>
      </c>
      <c r="H33" s="18">
        <v>1.88</v>
      </c>
    </row>
    <row r="34" spans="2:8">
      <c r="B34" s="16" t="s">
        <v>2090</v>
      </c>
      <c r="C34" s="164" t="s">
        <v>129</v>
      </c>
      <c r="D34" s="16" t="s">
        <v>135</v>
      </c>
      <c r="E34" s="16" t="s">
        <v>444</v>
      </c>
      <c r="F34" s="18">
        <v>1724</v>
      </c>
      <c r="G34" s="18">
        <v>80.02</v>
      </c>
      <c r="H34" s="18">
        <v>1.86</v>
      </c>
    </row>
    <row r="35" spans="2:8">
      <c r="B35" s="16" t="s">
        <v>2067</v>
      </c>
      <c r="C35" s="164" t="s">
        <v>129</v>
      </c>
      <c r="D35" s="16" t="s">
        <v>135</v>
      </c>
      <c r="E35" s="16" t="s">
        <v>445</v>
      </c>
      <c r="F35" s="18">
        <v>3149</v>
      </c>
      <c r="G35" s="18">
        <v>67.099999999999994</v>
      </c>
      <c r="H35" s="18">
        <v>1.56</v>
      </c>
    </row>
    <row r="36" spans="2:8">
      <c r="B36" s="16" t="s">
        <v>2125</v>
      </c>
      <c r="C36" s="164" t="s">
        <v>129</v>
      </c>
      <c r="D36" s="16" t="s">
        <v>135</v>
      </c>
      <c r="E36" s="16" t="s">
        <v>192</v>
      </c>
      <c r="F36" s="18">
        <v>1897</v>
      </c>
      <c r="G36" s="18">
        <v>66.739999999999995</v>
      </c>
      <c r="H36" s="18">
        <v>1.55</v>
      </c>
    </row>
    <row r="37" spans="2:8">
      <c r="B37" s="16" t="s">
        <v>2415</v>
      </c>
      <c r="C37" s="164" t="s">
        <v>129</v>
      </c>
      <c r="D37" s="16" t="s">
        <v>135</v>
      </c>
      <c r="E37" s="16" t="s">
        <v>446</v>
      </c>
      <c r="F37" s="18">
        <v>1405</v>
      </c>
      <c r="G37" s="18">
        <v>50.02</v>
      </c>
      <c r="H37" s="18">
        <v>1.1599999999999999</v>
      </c>
    </row>
    <row r="38" spans="2:8">
      <c r="B38" s="16" t="s">
        <v>2454</v>
      </c>
      <c r="C38" s="164" t="s">
        <v>129</v>
      </c>
      <c r="D38" s="16" t="s">
        <v>447</v>
      </c>
      <c r="E38" s="16" t="s">
        <v>448</v>
      </c>
      <c r="F38" s="18">
        <v>1021</v>
      </c>
      <c r="G38" s="18">
        <v>37.92</v>
      </c>
      <c r="H38" s="18">
        <v>0.88</v>
      </c>
    </row>
    <row r="39" spans="2:8">
      <c r="B39" s="16" t="s">
        <v>1033</v>
      </c>
      <c r="C39" s="164" t="s">
        <v>129</v>
      </c>
      <c r="D39" s="16" t="s">
        <v>135</v>
      </c>
      <c r="E39" s="16" t="s">
        <v>314</v>
      </c>
      <c r="F39" s="18">
        <v>886</v>
      </c>
      <c r="G39" s="18">
        <v>28.08</v>
      </c>
      <c r="H39" s="18">
        <v>0.65</v>
      </c>
    </row>
    <row r="40" spans="2:8">
      <c r="B40" s="16" t="s">
        <v>2347</v>
      </c>
      <c r="C40" s="164" t="s">
        <v>129</v>
      </c>
      <c r="D40" s="16" t="s">
        <v>447</v>
      </c>
      <c r="E40" s="16" t="s">
        <v>449</v>
      </c>
      <c r="F40" s="18">
        <v>3103</v>
      </c>
      <c r="G40" s="18">
        <v>26.22</v>
      </c>
      <c r="H40" s="18">
        <v>0.61</v>
      </c>
    </row>
    <row r="41" spans="2:8">
      <c r="B41" s="16" t="s">
        <v>2455</v>
      </c>
      <c r="C41" s="164" t="s">
        <v>129</v>
      </c>
      <c r="D41" s="16" t="s">
        <v>135</v>
      </c>
      <c r="E41" s="16" t="s">
        <v>450</v>
      </c>
      <c r="F41" s="18">
        <v>2315</v>
      </c>
      <c r="G41" s="18">
        <v>23.89</v>
      </c>
      <c r="H41" s="18">
        <v>0.56000000000000005</v>
      </c>
    </row>
    <row r="42" spans="2:8">
      <c r="B42" s="16" t="s">
        <v>2413</v>
      </c>
      <c r="C42" s="164" t="s">
        <v>129</v>
      </c>
      <c r="D42" s="16" t="s">
        <v>135</v>
      </c>
      <c r="E42" s="16" t="s">
        <v>196</v>
      </c>
      <c r="F42" s="18">
        <v>6108</v>
      </c>
      <c r="G42" s="18">
        <v>19.63</v>
      </c>
      <c r="H42" s="18">
        <v>0.46</v>
      </c>
    </row>
    <row r="43" spans="2:8">
      <c r="B43" s="16" t="s">
        <v>2456</v>
      </c>
      <c r="C43" s="164" t="s">
        <v>129</v>
      </c>
      <c r="D43" s="16" t="s">
        <v>135</v>
      </c>
      <c r="E43" s="16" t="s">
        <v>451</v>
      </c>
      <c r="F43" s="18">
        <v>2705</v>
      </c>
      <c r="G43" s="18">
        <v>19.47</v>
      </c>
      <c r="H43" s="18">
        <v>0.45</v>
      </c>
    </row>
    <row r="44" spans="2:8">
      <c r="B44" s="16" t="s">
        <v>2457</v>
      </c>
      <c r="C44" s="164" t="s">
        <v>129</v>
      </c>
      <c r="D44" s="16" t="s">
        <v>135</v>
      </c>
      <c r="E44" s="16" t="s">
        <v>452</v>
      </c>
      <c r="F44" s="18">
        <v>2667</v>
      </c>
      <c r="G44" s="18">
        <v>19</v>
      </c>
      <c r="H44" s="18">
        <v>0.44</v>
      </c>
    </row>
    <row r="45" spans="2:8">
      <c r="B45" s="16" t="s">
        <v>2121</v>
      </c>
      <c r="C45" s="164" t="s">
        <v>129</v>
      </c>
      <c r="D45" s="16" t="s">
        <v>135</v>
      </c>
      <c r="E45" s="16" t="s">
        <v>453</v>
      </c>
      <c r="F45" s="18">
        <v>3194</v>
      </c>
      <c r="G45" s="18">
        <v>18.91</v>
      </c>
      <c r="H45" s="18">
        <v>0.44</v>
      </c>
    </row>
    <row r="46" spans="2:8">
      <c r="B46" s="17" t="s">
        <v>207</v>
      </c>
      <c r="C46" s="233"/>
      <c r="D46" s="17"/>
      <c r="E46" s="17"/>
      <c r="F46" s="162"/>
      <c r="G46" s="162">
        <f>SUM(G13:G45)</f>
        <v>4276.0600000000004</v>
      </c>
      <c r="H46" s="162">
        <f>SUM(H13:H45)</f>
        <v>99.419999999999987</v>
      </c>
    </row>
    <row r="47" spans="2:8">
      <c r="B47" s="17" t="s">
        <v>208</v>
      </c>
      <c r="C47" s="234"/>
      <c r="D47" s="17"/>
      <c r="E47" s="17"/>
      <c r="F47" s="162"/>
      <c r="G47" s="162">
        <v>109.94</v>
      </c>
      <c r="H47" s="162">
        <v>2.56</v>
      </c>
    </row>
    <row r="48" spans="2:8">
      <c r="B48" s="17" t="s">
        <v>112</v>
      </c>
      <c r="C48" s="234"/>
      <c r="D48" s="17"/>
      <c r="E48" s="17"/>
      <c r="F48" s="162"/>
      <c r="G48" s="162">
        <v>4386</v>
      </c>
      <c r="H48" s="162">
        <v>101.99</v>
      </c>
    </row>
    <row r="49" spans="2:8">
      <c r="B49" s="17" t="s">
        <v>209</v>
      </c>
      <c r="C49" s="234"/>
      <c r="D49" s="17"/>
      <c r="E49" s="17"/>
      <c r="F49" s="162"/>
      <c r="G49" s="162">
        <v>-85.429028500000129</v>
      </c>
      <c r="H49" s="162">
        <v>-1.9899999999999949</v>
      </c>
    </row>
    <row r="50" spans="2:8">
      <c r="B50" s="17" t="s">
        <v>114</v>
      </c>
      <c r="C50" s="234"/>
      <c r="D50" s="17"/>
      <c r="E50" s="17"/>
      <c r="F50" s="162"/>
      <c r="G50" s="162">
        <v>4300.5709715000003</v>
      </c>
      <c r="H50" s="162">
        <v>100</v>
      </c>
    </row>
    <row r="51" spans="2:8">
      <c r="B51" s="16" t="s">
        <v>115</v>
      </c>
    </row>
    <row r="52" spans="2:8">
      <c r="B52" s="16" t="s">
        <v>116</v>
      </c>
    </row>
    <row r="53" spans="2:8">
      <c r="B53" s="16" t="s">
        <v>117</v>
      </c>
      <c r="C53" s="235">
        <v>44804</v>
      </c>
    </row>
    <row r="54" spans="2:8" ht="25.5">
      <c r="B54" s="236" t="s">
        <v>118</v>
      </c>
      <c r="C54" s="168" t="s">
        <v>119</v>
      </c>
    </row>
    <row r="55" spans="2:8">
      <c r="B55" s="17"/>
    </row>
    <row r="56" spans="2:8">
      <c r="B56" s="17" t="s">
        <v>120</v>
      </c>
    </row>
    <row r="57" spans="2:8">
      <c r="B57" s="17" t="s">
        <v>210</v>
      </c>
    </row>
    <row r="58" spans="2:8">
      <c r="B58" s="17" t="s">
        <v>121</v>
      </c>
    </row>
    <row r="59" spans="2:8">
      <c r="B59" s="17" t="s">
        <v>454</v>
      </c>
      <c r="C59" s="234"/>
    </row>
    <row r="60" spans="2:8">
      <c r="B60" s="284" t="s">
        <v>2941</v>
      </c>
      <c r="C60" s="234"/>
    </row>
    <row r="61" spans="2:8">
      <c r="B61" s="284" t="s">
        <v>122</v>
      </c>
    </row>
    <row r="62" spans="2:8">
      <c r="B62" s="284" t="s">
        <v>123</v>
      </c>
    </row>
    <row r="64" spans="2:8">
      <c r="B64" s="242" t="s">
        <v>1277</v>
      </c>
      <c r="C64" s="243"/>
      <c r="D64" s="244"/>
    </row>
    <row r="65" spans="2:4" ht="30">
      <c r="B65" s="245" t="s">
        <v>1278</v>
      </c>
      <c r="C65" s="246" t="s">
        <v>1279</v>
      </c>
      <c r="D65" s="245" t="s">
        <v>1280</v>
      </c>
    </row>
    <row r="66" spans="2:4">
      <c r="B66" s="247" t="s">
        <v>2923</v>
      </c>
      <c r="C66" s="294">
        <v>0.01</v>
      </c>
      <c r="D66" s="249">
        <v>0</v>
      </c>
    </row>
    <row r="67" spans="2:4">
      <c r="B67" s="247" t="s">
        <v>2924</v>
      </c>
      <c r="C67" s="295">
        <v>33.28</v>
      </c>
      <c r="D67" s="249">
        <v>106.94</v>
      </c>
    </row>
  </sheetData>
  <mergeCells count="3">
    <mergeCell ref="B1:E1"/>
    <mergeCell ref="C3:C7"/>
    <mergeCell ref="D3:D7"/>
  </mergeCells>
  <hyperlinks>
    <hyperlink ref="A1" location="Index!A1" display="Index" xr:uid="{EFD719E1-4590-4F79-8831-0B2DAFCF0A57}"/>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5246-7D48-4645-8A1A-8E0722C89A6F}">
  <dimension ref="A1:I35"/>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3.7109375" style="16" bestFit="1" customWidth="1"/>
    <col min="260" max="260" width="11.28515625" style="16" bestFit="1" customWidth="1"/>
    <col min="261" max="261" width="13.5703125" style="16" bestFit="1" customWidth="1"/>
    <col min="262" max="262" width="10.5703125" style="16" bestFit="1" customWidth="1"/>
    <col min="263" max="263" width="7.5703125" style="16" bestFit="1" customWidth="1"/>
    <col min="264" max="264" width="6.5703125" style="16" bestFit="1" customWidth="1"/>
    <col min="265" max="512" width="9.140625" style="16"/>
    <col min="513" max="513" width="5.42578125" style="16" bestFit="1" customWidth="1"/>
    <col min="514" max="514" width="82" style="16" bestFit="1" customWidth="1"/>
    <col min="515" max="515" width="3.7109375" style="16" bestFit="1" customWidth="1"/>
    <col min="516" max="516" width="11.28515625" style="16" bestFit="1" customWidth="1"/>
    <col min="517" max="517" width="13.5703125" style="16" bestFit="1" customWidth="1"/>
    <col min="518" max="518" width="10.5703125" style="16" bestFit="1" customWidth="1"/>
    <col min="519" max="519" width="7.5703125" style="16" bestFit="1" customWidth="1"/>
    <col min="520" max="520" width="6.5703125" style="16" bestFit="1" customWidth="1"/>
    <col min="521" max="768" width="9.140625" style="16"/>
    <col min="769" max="769" width="5.42578125" style="16" bestFit="1" customWidth="1"/>
    <col min="770" max="770" width="82" style="16" bestFit="1" customWidth="1"/>
    <col min="771" max="771" width="3.7109375" style="16" bestFit="1" customWidth="1"/>
    <col min="772" max="772" width="11.28515625" style="16" bestFit="1" customWidth="1"/>
    <col min="773" max="773" width="13.5703125" style="16" bestFit="1" customWidth="1"/>
    <col min="774" max="774" width="10.5703125" style="16" bestFit="1" customWidth="1"/>
    <col min="775" max="775" width="7.5703125" style="16" bestFit="1" customWidth="1"/>
    <col min="776" max="776" width="6.5703125" style="16" bestFit="1" customWidth="1"/>
    <col min="777" max="1024" width="9.140625" style="16"/>
    <col min="1025" max="1025" width="5.42578125" style="16" bestFit="1" customWidth="1"/>
    <col min="1026" max="1026" width="82" style="16" bestFit="1" customWidth="1"/>
    <col min="1027" max="1027" width="3.7109375" style="16" bestFit="1" customWidth="1"/>
    <col min="1028" max="1028" width="11.28515625" style="16" bestFit="1" customWidth="1"/>
    <col min="1029" max="1029" width="13.5703125" style="16" bestFit="1" customWidth="1"/>
    <col min="1030" max="1030" width="10.5703125" style="16" bestFit="1" customWidth="1"/>
    <col min="1031" max="1031" width="7.5703125" style="16" bestFit="1" customWidth="1"/>
    <col min="1032" max="1032" width="6.5703125" style="16" bestFit="1" customWidth="1"/>
    <col min="1033" max="1280" width="9.140625" style="16"/>
    <col min="1281" max="1281" width="5.42578125" style="16" bestFit="1" customWidth="1"/>
    <col min="1282" max="1282" width="82" style="16" bestFit="1" customWidth="1"/>
    <col min="1283" max="1283" width="3.7109375" style="16" bestFit="1" customWidth="1"/>
    <col min="1284" max="1284" width="11.28515625" style="16" bestFit="1" customWidth="1"/>
    <col min="1285" max="1285" width="13.5703125" style="16" bestFit="1" customWidth="1"/>
    <col min="1286" max="1286" width="10.5703125" style="16" bestFit="1" customWidth="1"/>
    <col min="1287" max="1287" width="7.5703125" style="16" bestFit="1" customWidth="1"/>
    <col min="1288" max="1288" width="6.5703125" style="16" bestFit="1" customWidth="1"/>
    <col min="1289" max="1536" width="9.140625" style="16"/>
    <col min="1537" max="1537" width="5.42578125" style="16" bestFit="1" customWidth="1"/>
    <col min="1538" max="1538" width="82" style="16" bestFit="1" customWidth="1"/>
    <col min="1539" max="1539" width="3.7109375" style="16" bestFit="1" customWidth="1"/>
    <col min="1540" max="1540" width="11.28515625" style="16" bestFit="1" customWidth="1"/>
    <col min="1541" max="1541" width="13.5703125" style="16" bestFit="1" customWidth="1"/>
    <col min="1542" max="1542" width="10.5703125" style="16" bestFit="1" customWidth="1"/>
    <col min="1543" max="1543" width="7.5703125" style="16" bestFit="1" customWidth="1"/>
    <col min="1544" max="1544" width="6.5703125" style="16" bestFit="1" customWidth="1"/>
    <col min="1545" max="1792" width="9.140625" style="16"/>
    <col min="1793" max="1793" width="5.42578125" style="16" bestFit="1" customWidth="1"/>
    <col min="1794" max="1794" width="82" style="16" bestFit="1" customWidth="1"/>
    <col min="1795" max="1795" width="3.7109375" style="16" bestFit="1" customWidth="1"/>
    <col min="1796" max="1796" width="11.28515625" style="16" bestFit="1" customWidth="1"/>
    <col min="1797" max="1797" width="13.5703125" style="16" bestFit="1" customWidth="1"/>
    <col min="1798" max="1798" width="10.5703125" style="16" bestFit="1" customWidth="1"/>
    <col min="1799" max="1799" width="7.5703125" style="16" bestFit="1" customWidth="1"/>
    <col min="1800" max="1800" width="6.5703125" style="16" bestFit="1" customWidth="1"/>
    <col min="1801" max="2048" width="9.140625" style="16"/>
    <col min="2049" max="2049" width="5.42578125" style="16" bestFit="1" customWidth="1"/>
    <col min="2050" max="2050" width="82" style="16" bestFit="1" customWidth="1"/>
    <col min="2051" max="2051" width="3.7109375" style="16" bestFit="1" customWidth="1"/>
    <col min="2052" max="2052" width="11.28515625" style="16" bestFit="1" customWidth="1"/>
    <col min="2053" max="2053" width="13.5703125" style="16" bestFit="1" customWidth="1"/>
    <col min="2054" max="2054" width="10.5703125" style="16" bestFit="1" customWidth="1"/>
    <col min="2055" max="2055" width="7.5703125" style="16" bestFit="1" customWidth="1"/>
    <col min="2056" max="2056" width="6.5703125" style="16" bestFit="1" customWidth="1"/>
    <col min="2057" max="2304" width="9.140625" style="16"/>
    <col min="2305" max="2305" width="5.42578125" style="16" bestFit="1" customWidth="1"/>
    <col min="2306" max="2306" width="82" style="16" bestFit="1" customWidth="1"/>
    <col min="2307" max="2307" width="3.7109375" style="16" bestFit="1" customWidth="1"/>
    <col min="2308" max="2308" width="11.28515625" style="16" bestFit="1" customWidth="1"/>
    <col min="2309" max="2309" width="13.5703125" style="16" bestFit="1" customWidth="1"/>
    <col min="2310" max="2310" width="10.5703125" style="16" bestFit="1" customWidth="1"/>
    <col min="2311" max="2311" width="7.5703125" style="16" bestFit="1" customWidth="1"/>
    <col min="2312" max="2312" width="6.5703125" style="16" bestFit="1" customWidth="1"/>
    <col min="2313" max="2560" width="9.140625" style="16"/>
    <col min="2561" max="2561" width="5.42578125" style="16" bestFit="1" customWidth="1"/>
    <col min="2562" max="2562" width="82" style="16" bestFit="1" customWidth="1"/>
    <col min="2563" max="2563" width="3.7109375" style="16" bestFit="1" customWidth="1"/>
    <col min="2564" max="2564" width="11.28515625" style="16" bestFit="1" customWidth="1"/>
    <col min="2565" max="2565" width="13.5703125" style="16" bestFit="1" customWidth="1"/>
    <col min="2566" max="2566" width="10.5703125" style="16" bestFit="1" customWidth="1"/>
    <col min="2567" max="2567" width="7.5703125" style="16" bestFit="1" customWidth="1"/>
    <col min="2568" max="2568" width="6.5703125" style="16" bestFit="1" customWidth="1"/>
    <col min="2569" max="2816" width="9.140625" style="16"/>
    <col min="2817" max="2817" width="5.42578125" style="16" bestFit="1" customWidth="1"/>
    <col min="2818" max="2818" width="82" style="16" bestFit="1" customWidth="1"/>
    <col min="2819" max="2819" width="3.7109375" style="16" bestFit="1" customWidth="1"/>
    <col min="2820" max="2820" width="11.28515625" style="16" bestFit="1" customWidth="1"/>
    <col min="2821" max="2821" width="13.5703125" style="16" bestFit="1" customWidth="1"/>
    <col min="2822" max="2822" width="10.5703125" style="16" bestFit="1" customWidth="1"/>
    <col min="2823" max="2823" width="7.5703125" style="16" bestFit="1" customWidth="1"/>
    <col min="2824" max="2824" width="6.5703125" style="16" bestFit="1" customWidth="1"/>
    <col min="2825" max="3072" width="9.140625" style="16"/>
    <col min="3073" max="3073" width="5.42578125" style="16" bestFit="1" customWidth="1"/>
    <col min="3074" max="3074" width="82" style="16" bestFit="1" customWidth="1"/>
    <col min="3075" max="3075" width="3.7109375" style="16" bestFit="1" customWidth="1"/>
    <col min="3076" max="3076" width="11.28515625" style="16" bestFit="1" customWidth="1"/>
    <col min="3077" max="3077" width="13.5703125" style="16" bestFit="1" customWidth="1"/>
    <col min="3078" max="3078" width="10.5703125" style="16" bestFit="1" customWidth="1"/>
    <col min="3079" max="3079" width="7.5703125" style="16" bestFit="1" customWidth="1"/>
    <col min="3080" max="3080" width="6.5703125" style="16" bestFit="1" customWidth="1"/>
    <col min="3081" max="3328" width="9.140625" style="16"/>
    <col min="3329" max="3329" width="5.42578125" style="16" bestFit="1" customWidth="1"/>
    <col min="3330" max="3330" width="82" style="16" bestFit="1" customWidth="1"/>
    <col min="3331" max="3331" width="3.7109375" style="16" bestFit="1" customWidth="1"/>
    <col min="3332" max="3332" width="11.28515625" style="16" bestFit="1" customWidth="1"/>
    <col min="3333" max="3333" width="13.5703125" style="16" bestFit="1" customWidth="1"/>
    <col min="3334" max="3334" width="10.5703125" style="16" bestFit="1" customWidth="1"/>
    <col min="3335" max="3335" width="7.5703125" style="16" bestFit="1" customWidth="1"/>
    <col min="3336" max="3336" width="6.5703125" style="16" bestFit="1" customWidth="1"/>
    <col min="3337" max="3584" width="9.140625" style="16"/>
    <col min="3585" max="3585" width="5.42578125" style="16" bestFit="1" customWidth="1"/>
    <col min="3586" max="3586" width="82" style="16" bestFit="1" customWidth="1"/>
    <col min="3587" max="3587" width="3.7109375" style="16" bestFit="1" customWidth="1"/>
    <col min="3588" max="3588" width="11.28515625" style="16" bestFit="1" customWidth="1"/>
    <col min="3589" max="3589" width="13.5703125" style="16" bestFit="1" customWidth="1"/>
    <col min="3590" max="3590" width="10.5703125" style="16" bestFit="1" customWidth="1"/>
    <col min="3591" max="3591" width="7.5703125" style="16" bestFit="1" customWidth="1"/>
    <col min="3592" max="3592" width="6.5703125" style="16" bestFit="1" customWidth="1"/>
    <col min="3593" max="3840" width="9.140625" style="16"/>
    <col min="3841" max="3841" width="5.42578125" style="16" bestFit="1" customWidth="1"/>
    <col min="3842" max="3842" width="82" style="16" bestFit="1" customWidth="1"/>
    <col min="3843" max="3843" width="3.7109375" style="16" bestFit="1" customWidth="1"/>
    <col min="3844" max="3844" width="11.28515625" style="16" bestFit="1" customWidth="1"/>
    <col min="3845" max="3845" width="13.5703125" style="16" bestFit="1" customWidth="1"/>
    <col min="3846" max="3846" width="10.5703125" style="16" bestFit="1" customWidth="1"/>
    <col min="3847" max="3847" width="7.5703125" style="16" bestFit="1" customWidth="1"/>
    <col min="3848" max="3848" width="6.5703125" style="16" bestFit="1" customWidth="1"/>
    <col min="3849" max="4096" width="9.140625" style="16"/>
    <col min="4097" max="4097" width="5.42578125" style="16" bestFit="1" customWidth="1"/>
    <col min="4098" max="4098" width="82" style="16" bestFit="1" customWidth="1"/>
    <col min="4099" max="4099" width="3.7109375" style="16" bestFit="1" customWidth="1"/>
    <col min="4100" max="4100" width="11.28515625" style="16" bestFit="1" customWidth="1"/>
    <col min="4101" max="4101" width="13.5703125" style="16" bestFit="1" customWidth="1"/>
    <col min="4102" max="4102" width="10.5703125" style="16" bestFit="1" customWidth="1"/>
    <col min="4103" max="4103" width="7.5703125" style="16" bestFit="1" customWidth="1"/>
    <col min="4104" max="4104" width="6.5703125" style="16" bestFit="1" customWidth="1"/>
    <col min="4105" max="4352" width="9.140625" style="16"/>
    <col min="4353" max="4353" width="5.42578125" style="16" bestFit="1" customWidth="1"/>
    <col min="4354" max="4354" width="82" style="16" bestFit="1" customWidth="1"/>
    <col min="4355" max="4355" width="3.7109375" style="16" bestFit="1" customWidth="1"/>
    <col min="4356" max="4356" width="11.28515625" style="16" bestFit="1" customWidth="1"/>
    <col min="4357" max="4357" width="13.5703125" style="16" bestFit="1" customWidth="1"/>
    <col min="4358" max="4358" width="10.5703125" style="16" bestFit="1" customWidth="1"/>
    <col min="4359" max="4359" width="7.5703125" style="16" bestFit="1" customWidth="1"/>
    <col min="4360" max="4360" width="6.5703125" style="16" bestFit="1" customWidth="1"/>
    <col min="4361" max="4608" width="9.140625" style="16"/>
    <col min="4609" max="4609" width="5.42578125" style="16" bestFit="1" customWidth="1"/>
    <col min="4610" max="4610" width="82" style="16" bestFit="1" customWidth="1"/>
    <col min="4611" max="4611" width="3.7109375" style="16" bestFit="1" customWidth="1"/>
    <col min="4612" max="4612" width="11.28515625" style="16" bestFit="1" customWidth="1"/>
    <col min="4613" max="4613" width="13.5703125" style="16" bestFit="1" customWidth="1"/>
    <col min="4614" max="4614" width="10.5703125" style="16" bestFit="1" customWidth="1"/>
    <col min="4615" max="4615" width="7.5703125" style="16" bestFit="1" customWidth="1"/>
    <col min="4616" max="4616" width="6.5703125" style="16" bestFit="1" customWidth="1"/>
    <col min="4617" max="4864" width="9.140625" style="16"/>
    <col min="4865" max="4865" width="5.42578125" style="16" bestFit="1" customWidth="1"/>
    <col min="4866" max="4866" width="82" style="16" bestFit="1" customWidth="1"/>
    <col min="4867" max="4867" width="3.7109375" style="16" bestFit="1" customWidth="1"/>
    <col min="4868" max="4868" width="11.28515625" style="16" bestFit="1" customWidth="1"/>
    <col min="4869" max="4869" width="13.5703125" style="16" bestFit="1" customWidth="1"/>
    <col min="4870" max="4870" width="10.5703125" style="16" bestFit="1" customWidth="1"/>
    <col min="4871" max="4871" width="7.5703125" style="16" bestFit="1" customWidth="1"/>
    <col min="4872" max="4872" width="6.5703125" style="16" bestFit="1" customWidth="1"/>
    <col min="4873" max="5120" width="9.140625" style="16"/>
    <col min="5121" max="5121" width="5.42578125" style="16" bestFit="1" customWidth="1"/>
    <col min="5122" max="5122" width="82" style="16" bestFit="1" customWidth="1"/>
    <col min="5123" max="5123" width="3.7109375" style="16" bestFit="1" customWidth="1"/>
    <col min="5124" max="5124" width="11.28515625" style="16" bestFit="1" customWidth="1"/>
    <col min="5125" max="5125" width="13.5703125" style="16" bestFit="1" customWidth="1"/>
    <col min="5126" max="5126" width="10.5703125" style="16" bestFit="1" customWidth="1"/>
    <col min="5127" max="5127" width="7.5703125" style="16" bestFit="1" customWidth="1"/>
    <col min="5128" max="5128" width="6.5703125" style="16" bestFit="1" customWidth="1"/>
    <col min="5129" max="5376" width="9.140625" style="16"/>
    <col min="5377" max="5377" width="5.42578125" style="16" bestFit="1" customWidth="1"/>
    <col min="5378" max="5378" width="82" style="16" bestFit="1" customWidth="1"/>
    <col min="5379" max="5379" width="3.7109375" style="16" bestFit="1" customWidth="1"/>
    <col min="5380" max="5380" width="11.28515625" style="16" bestFit="1" customWidth="1"/>
    <col min="5381" max="5381" width="13.5703125" style="16" bestFit="1" customWidth="1"/>
    <col min="5382" max="5382" width="10.5703125" style="16" bestFit="1" customWidth="1"/>
    <col min="5383" max="5383" width="7.5703125" style="16" bestFit="1" customWidth="1"/>
    <col min="5384" max="5384" width="6.5703125" style="16" bestFit="1" customWidth="1"/>
    <col min="5385" max="5632" width="9.140625" style="16"/>
    <col min="5633" max="5633" width="5.42578125" style="16" bestFit="1" customWidth="1"/>
    <col min="5634" max="5634" width="82" style="16" bestFit="1" customWidth="1"/>
    <col min="5635" max="5635" width="3.7109375" style="16" bestFit="1" customWidth="1"/>
    <col min="5636" max="5636" width="11.28515625" style="16" bestFit="1" customWidth="1"/>
    <col min="5637" max="5637" width="13.5703125" style="16" bestFit="1" customWidth="1"/>
    <col min="5638" max="5638" width="10.5703125" style="16" bestFit="1" customWidth="1"/>
    <col min="5639" max="5639" width="7.5703125" style="16" bestFit="1" customWidth="1"/>
    <col min="5640" max="5640" width="6.5703125" style="16" bestFit="1" customWidth="1"/>
    <col min="5641" max="5888" width="9.140625" style="16"/>
    <col min="5889" max="5889" width="5.42578125" style="16" bestFit="1" customWidth="1"/>
    <col min="5890" max="5890" width="82" style="16" bestFit="1" customWidth="1"/>
    <col min="5891" max="5891" width="3.7109375" style="16" bestFit="1" customWidth="1"/>
    <col min="5892" max="5892" width="11.28515625" style="16" bestFit="1" customWidth="1"/>
    <col min="5893" max="5893" width="13.5703125" style="16" bestFit="1" customWidth="1"/>
    <col min="5894" max="5894" width="10.5703125" style="16" bestFit="1" customWidth="1"/>
    <col min="5895" max="5895" width="7.5703125" style="16" bestFit="1" customWidth="1"/>
    <col min="5896" max="5896" width="6.5703125" style="16" bestFit="1" customWidth="1"/>
    <col min="5897" max="6144" width="9.140625" style="16"/>
    <col min="6145" max="6145" width="5.42578125" style="16" bestFit="1" customWidth="1"/>
    <col min="6146" max="6146" width="82" style="16" bestFit="1" customWidth="1"/>
    <col min="6147" max="6147" width="3.7109375" style="16" bestFit="1" customWidth="1"/>
    <col min="6148" max="6148" width="11.28515625" style="16" bestFit="1" customWidth="1"/>
    <col min="6149" max="6149" width="13.5703125" style="16" bestFit="1" customWidth="1"/>
    <col min="6150" max="6150" width="10.5703125" style="16" bestFit="1" customWidth="1"/>
    <col min="6151" max="6151" width="7.5703125" style="16" bestFit="1" customWidth="1"/>
    <col min="6152" max="6152" width="6.5703125" style="16" bestFit="1" customWidth="1"/>
    <col min="6153" max="6400" width="9.140625" style="16"/>
    <col min="6401" max="6401" width="5.42578125" style="16" bestFit="1" customWidth="1"/>
    <col min="6402" max="6402" width="82" style="16" bestFit="1" customWidth="1"/>
    <col min="6403" max="6403" width="3.7109375" style="16" bestFit="1" customWidth="1"/>
    <col min="6404" max="6404" width="11.28515625" style="16" bestFit="1" customWidth="1"/>
    <col min="6405" max="6405" width="13.5703125" style="16" bestFit="1" customWidth="1"/>
    <col min="6406" max="6406" width="10.5703125" style="16" bestFit="1" customWidth="1"/>
    <col min="6407" max="6407" width="7.5703125" style="16" bestFit="1" customWidth="1"/>
    <col min="6408" max="6408" width="6.5703125" style="16" bestFit="1" customWidth="1"/>
    <col min="6409" max="6656" width="9.140625" style="16"/>
    <col min="6657" max="6657" width="5.42578125" style="16" bestFit="1" customWidth="1"/>
    <col min="6658" max="6658" width="82" style="16" bestFit="1" customWidth="1"/>
    <col min="6659" max="6659" width="3.7109375" style="16" bestFit="1" customWidth="1"/>
    <col min="6660" max="6660" width="11.28515625" style="16" bestFit="1" customWidth="1"/>
    <col min="6661" max="6661" width="13.5703125" style="16" bestFit="1" customWidth="1"/>
    <col min="6662" max="6662" width="10.5703125" style="16" bestFit="1" customWidth="1"/>
    <col min="6663" max="6663" width="7.5703125" style="16" bestFit="1" customWidth="1"/>
    <col min="6664" max="6664" width="6.5703125" style="16" bestFit="1" customWidth="1"/>
    <col min="6665" max="6912" width="9.140625" style="16"/>
    <col min="6913" max="6913" width="5.42578125" style="16" bestFit="1" customWidth="1"/>
    <col min="6914" max="6914" width="82" style="16" bestFit="1" customWidth="1"/>
    <col min="6915" max="6915" width="3.7109375" style="16" bestFit="1" customWidth="1"/>
    <col min="6916" max="6916" width="11.28515625" style="16" bestFit="1" customWidth="1"/>
    <col min="6917" max="6917" width="13.5703125" style="16" bestFit="1" customWidth="1"/>
    <col min="6918" max="6918" width="10.5703125" style="16" bestFit="1" customWidth="1"/>
    <col min="6919" max="6919" width="7.5703125" style="16" bestFit="1" customWidth="1"/>
    <col min="6920" max="6920" width="6.5703125" style="16" bestFit="1" customWidth="1"/>
    <col min="6921" max="7168" width="9.140625" style="16"/>
    <col min="7169" max="7169" width="5.42578125" style="16" bestFit="1" customWidth="1"/>
    <col min="7170" max="7170" width="82" style="16" bestFit="1" customWidth="1"/>
    <col min="7171" max="7171" width="3.7109375" style="16" bestFit="1" customWidth="1"/>
    <col min="7172" max="7172" width="11.28515625" style="16" bestFit="1" customWidth="1"/>
    <col min="7173" max="7173" width="13.5703125" style="16" bestFit="1" customWidth="1"/>
    <col min="7174" max="7174" width="10.5703125" style="16" bestFit="1" customWidth="1"/>
    <col min="7175" max="7175" width="7.5703125" style="16" bestFit="1" customWidth="1"/>
    <col min="7176" max="7176" width="6.5703125" style="16" bestFit="1" customWidth="1"/>
    <col min="7177" max="7424" width="9.140625" style="16"/>
    <col min="7425" max="7425" width="5.42578125" style="16" bestFit="1" customWidth="1"/>
    <col min="7426" max="7426" width="82" style="16" bestFit="1" customWidth="1"/>
    <col min="7427" max="7427" width="3.7109375" style="16" bestFit="1" customWidth="1"/>
    <col min="7428" max="7428" width="11.28515625" style="16" bestFit="1" customWidth="1"/>
    <col min="7429" max="7429" width="13.5703125" style="16" bestFit="1" customWidth="1"/>
    <col min="7430" max="7430" width="10.5703125" style="16" bestFit="1" customWidth="1"/>
    <col min="7431" max="7431" width="7.5703125" style="16" bestFit="1" customWidth="1"/>
    <col min="7432" max="7432" width="6.5703125" style="16" bestFit="1" customWidth="1"/>
    <col min="7433" max="7680" width="9.140625" style="16"/>
    <col min="7681" max="7681" width="5.42578125" style="16" bestFit="1" customWidth="1"/>
    <col min="7682" max="7682" width="82" style="16" bestFit="1" customWidth="1"/>
    <col min="7683" max="7683" width="3.7109375" style="16" bestFit="1" customWidth="1"/>
    <col min="7684" max="7684" width="11.28515625" style="16" bestFit="1" customWidth="1"/>
    <col min="7685" max="7685" width="13.5703125" style="16" bestFit="1" customWidth="1"/>
    <col min="7686" max="7686" width="10.5703125" style="16" bestFit="1" customWidth="1"/>
    <col min="7687" max="7687" width="7.5703125" style="16" bestFit="1" customWidth="1"/>
    <col min="7688" max="7688" width="6.5703125" style="16" bestFit="1" customWidth="1"/>
    <col min="7689" max="7936" width="9.140625" style="16"/>
    <col min="7937" max="7937" width="5.42578125" style="16" bestFit="1" customWidth="1"/>
    <col min="7938" max="7938" width="82" style="16" bestFit="1" customWidth="1"/>
    <col min="7939" max="7939" width="3.7109375" style="16" bestFit="1" customWidth="1"/>
    <col min="7940" max="7940" width="11.28515625" style="16" bestFit="1" customWidth="1"/>
    <col min="7941" max="7941" width="13.5703125" style="16" bestFit="1" customWidth="1"/>
    <col min="7942" max="7942" width="10.5703125" style="16" bestFit="1" customWidth="1"/>
    <col min="7943" max="7943" width="7.5703125" style="16" bestFit="1" customWidth="1"/>
    <col min="7944" max="7944" width="6.5703125" style="16" bestFit="1" customWidth="1"/>
    <col min="7945" max="8192" width="9.140625" style="16"/>
    <col min="8193" max="8193" width="5.42578125" style="16" bestFit="1" customWidth="1"/>
    <col min="8194" max="8194" width="82" style="16" bestFit="1" customWidth="1"/>
    <col min="8195" max="8195" width="3.7109375" style="16" bestFit="1" customWidth="1"/>
    <col min="8196" max="8196" width="11.28515625" style="16" bestFit="1" customWidth="1"/>
    <col min="8197" max="8197" width="13.5703125" style="16" bestFit="1" customWidth="1"/>
    <col min="8198" max="8198" width="10.5703125" style="16" bestFit="1" customWidth="1"/>
    <col min="8199" max="8199" width="7.5703125" style="16" bestFit="1" customWidth="1"/>
    <col min="8200" max="8200" width="6.5703125" style="16" bestFit="1" customWidth="1"/>
    <col min="8201" max="8448" width="9.140625" style="16"/>
    <col min="8449" max="8449" width="5.42578125" style="16" bestFit="1" customWidth="1"/>
    <col min="8450" max="8450" width="82" style="16" bestFit="1" customWidth="1"/>
    <col min="8451" max="8451" width="3.7109375" style="16" bestFit="1" customWidth="1"/>
    <col min="8452" max="8452" width="11.28515625" style="16" bestFit="1" customWidth="1"/>
    <col min="8453" max="8453" width="13.5703125" style="16" bestFit="1" customWidth="1"/>
    <col min="8454" max="8454" width="10.5703125" style="16" bestFit="1" customWidth="1"/>
    <col min="8455" max="8455" width="7.5703125" style="16" bestFit="1" customWidth="1"/>
    <col min="8456" max="8456" width="6.5703125" style="16" bestFit="1" customWidth="1"/>
    <col min="8457" max="8704" width="9.140625" style="16"/>
    <col min="8705" max="8705" width="5.42578125" style="16" bestFit="1" customWidth="1"/>
    <col min="8706" max="8706" width="82" style="16" bestFit="1" customWidth="1"/>
    <col min="8707" max="8707" width="3.7109375" style="16" bestFit="1" customWidth="1"/>
    <col min="8708" max="8708" width="11.28515625" style="16" bestFit="1" customWidth="1"/>
    <col min="8709" max="8709" width="13.5703125" style="16" bestFit="1" customWidth="1"/>
    <col min="8710" max="8710" width="10.5703125" style="16" bestFit="1" customWidth="1"/>
    <col min="8711" max="8711" width="7.5703125" style="16" bestFit="1" customWidth="1"/>
    <col min="8712" max="8712" width="6.5703125" style="16" bestFit="1" customWidth="1"/>
    <col min="8713" max="8960" width="9.140625" style="16"/>
    <col min="8961" max="8961" width="5.42578125" style="16" bestFit="1" customWidth="1"/>
    <col min="8962" max="8962" width="82" style="16" bestFit="1" customWidth="1"/>
    <col min="8963" max="8963" width="3.7109375" style="16" bestFit="1" customWidth="1"/>
    <col min="8964" max="8964" width="11.28515625" style="16" bestFit="1" customWidth="1"/>
    <col min="8965" max="8965" width="13.5703125" style="16" bestFit="1" customWidth="1"/>
    <col min="8966" max="8966" width="10.5703125" style="16" bestFit="1" customWidth="1"/>
    <col min="8967" max="8967" width="7.5703125" style="16" bestFit="1" customWidth="1"/>
    <col min="8968" max="8968" width="6.5703125" style="16" bestFit="1" customWidth="1"/>
    <col min="8969" max="9216" width="9.140625" style="16"/>
    <col min="9217" max="9217" width="5.42578125" style="16" bestFit="1" customWidth="1"/>
    <col min="9218" max="9218" width="82" style="16" bestFit="1" customWidth="1"/>
    <col min="9219" max="9219" width="3.7109375" style="16" bestFit="1" customWidth="1"/>
    <col min="9220" max="9220" width="11.28515625" style="16" bestFit="1" customWidth="1"/>
    <col min="9221" max="9221" width="13.5703125" style="16" bestFit="1" customWidth="1"/>
    <col min="9222" max="9222" width="10.5703125" style="16" bestFit="1" customWidth="1"/>
    <col min="9223" max="9223" width="7.5703125" style="16" bestFit="1" customWidth="1"/>
    <col min="9224" max="9224" width="6.5703125" style="16" bestFit="1" customWidth="1"/>
    <col min="9225" max="9472" width="9.140625" style="16"/>
    <col min="9473" max="9473" width="5.42578125" style="16" bestFit="1" customWidth="1"/>
    <col min="9474" max="9474" width="82" style="16" bestFit="1" customWidth="1"/>
    <col min="9475" max="9475" width="3.7109375" style="16" bestFit="1" customWidth="1"/>
    <col min="9476" max="9476" width="11.28515625" style="16" bestFit="1" customWidth="1"/>
    <col min="9477" max="9477" width="13.5703125" style="16" bestFit="1" customWidth="1"/>
    <col min="9478" max="9478" width="10.5703125" style="16" bestFit="1" customWidth="1"/>
    <col min="9479" max="9479" width="7.5703125" style="16" bestFit="1" customWidth="1"/>
    <col min="9480" max="9480" width="6.5703125" style="16" bestFit="1" customWidth="1"/>
    <col min="9481" max="9728" width="9.140625" style="16"/>
    <col min="9729" max="9729" width="5.42578125" style="16" bestFit="1" customWidth="1"/>
    <col min="9730" max="9730" width="82" style="16" bestFit="1" customWidth="1"/>
    <col min="9731" max="9731" width="3.7109375" style="16" bestFit="1" customWidth="1"/>
    <col min="9732" max="9732" width="11.28515625" style="16" bestFit="1" customWidth="1"/>
    <col min="9733" max="9733" width="13.5703125" style="16" bestFit="1" customWidth="1"/>
    <col min="9734" max="9734" width="10.5703125" style="16" bestFit="1" customWidth="1"/>
    <col min="9735" max="9735" width="7.5703125" style="16" bestFit="1" customWidth="1"/>
    <col min="9736" max="9736" width="6.5703125" style="16" bestFit="1" customWidth="1"/>
    <col min="9737" max="9984" width="9.140625" style="16"/>
    <col min="9985" max="9985" width="5.42578125" style="16" bestFit="1" customWidth="1"/>
    <col min="9986" max="9986" width="82" style="16" bestFit="1" customWidth="1"/>
    <col min="9987" max="9987" width="3.7109375" style="16" bestFit="1" customWidth="1"/>
    <col min="9988" max="9988" width="11.28515625" style="16" bestFit="1" customWidth="1"/>
    <col min="9989" max="9989" width="13.5703125" style="16" bestFit="1" customWidth="1"/>
    <col min="9990" max="9990" width="10.5703125" style="16" bestFit="1" customWidth="1"/>
    <col min="9991" max="9991" width="7.5703125" style="16" bestFit="1" customWidth="1"/>
    <col min="9992" max="9992" width="6.5703125" style="16" bestFit="1" customWidth="1"/>
    <col min="9993" max="10240" width="9.140625" style="16"/>
    <col min="10241" max="10241" width="5.42578125" style="16" bestFit="1" customWidth="1"/>
    <col min="10242" max="10242" width="82" style="16" bestFit="1" customWidth="1"/>
    <col min="10243" max="10243" width="3.7109375" style="16" bestFit="1" customWidth="1"/>
    <col min="10244" max="10244" width="11.28515625" style="16" bestFit="1" customWidth="1"/>
    <col min="10245" max="10245" width="13.5703125" style="16" bestFit="1" customWidth="1"/>
    <col min="10246" max="10246" width="10.5703125" style="16" bestFit="1" customWidth="1"/>
    <col min="10247" max="10247" width="7.5703125" style="16" bestFit="1" customWidth="1"/>
    <col min="10248" max="10248" width="6.5703125" style="16" bestFit="1" customWidth="1"/>
    <col min="10249" max="10496" width="9.140625" style="16"/>
    <col min="10497" max="10497" width="5.42578125" style="16" bestFit="1" customWidth="1"/>
    <col min="10498" max="10498" width="82" style="16" bestFit="1" customWidth="1"/>
    <col min="10499" max="10499" width="3.7109375" style="16" bestFit="1" customWidth="1"/>
    <col min="10500" max="10500" width="11.28515625" style="16" bestFit="1" customWidth="1"/>
    <col min="10501" max="10501" width="13.5703125" style="16" bestFit="1" customWidth="1"/>
    <col min="10502" max="10502" width="10.5703125" style="16" bestFit="1" customWidth="1"/>
    <col min="10503" max="10503" width="7.5703125" style="16" bestFit="1" customWidth="1"/>
    <col min="10504" max="10504" width="6.5703125" style="16" bestFit="1" customWidth="1"/>
    <col min="10505" max="10752" width="9.140625" style="16"/>
    <col min="10753" max="10753" width="5.42578125" style="16" bestFit="1" customWidth="1"/>
    <col min="10754" max="10754" width="82" style="16" bestFit="1" customWidth="1"/>
    <col min="10755" max="10755" width="3.7109375" style="16" bestFit="1" customWidth="1"/>
    <col min="10756" max="10756" width="11.28515625" style="16" bestFit="1" customWidth="1"/>
    <col min="10757" max="10757" width="13.5703125" style="16" bestFit="1" customWidth="1"/>
    <col min="10758" max="10758" width="10.5703125" style="16" bestFit="1" customWidth="1"/>
    <col min="10759" max="10759" width="7.5703125" style="16" bestFit="1" customWidth="1"/>
    <col min="10760" max="10760" width="6.5703125" style="16" bestFit="1" customWidth="1"/>
    <col min="10761" max="11008" width="9.140625" style="16"/>
    <col min="11009" max="11009" width="5.42578125" style="16" bestFit="1" customWidth="1"/>
    <col min="11010" max="11010" width="82" style="16" bestFit="1" customWidth="1"/>
    <col min="11011" max="11011" width="3.7109375" style="16" bestFit="1" customWidth="1"/>
    <col min="11012" max="11012" width="11.28515625" style="16" bestFit="1" customWidth="1"/>
    <col min="11013" max="11013" width="13.5703125" style="16" bestFit="1" customWidth="1"/>
    <col min="11014" max="11014" width="10.5703125" style="16" bestFit="1" customWidth="1"/>
    <col min="11015" max="11015" width="7.5703125" style="16" bestFit="1" customWidth="1"/>
    <col min="11016" max="11016" width="6.5703125" style="16" bestFit="1" customWidth="1"/>
    <col min="11017" max="11264" width="9.140625" style="16"/>
    <col min="11265" max="11265" width="5.42578125" style="16" bestFit="1" customWidth="1"/>
    <col min="11266" max="11266" width="82" style="16" bestFit="1" customWidth="1"/>
    <col min="11267" max="11267" width="3.7109375" style="16" bestFit="1" customWidth="1"/>
    <col min="11268" max="11268" width="11.28515625" style="16" bestFit="1" customWidth="1"/>
    <col min="11269" max="11269" width="13.5703125" style="16" bestFit="1" customWidth="1"/>
    <col min="11270" max="11270" width="10.5703125" style="16" bestFit="1" customWidth="1"/>
    <col min="11271" max="11271" width="7.5703125" style="16" bestFit="1" customWidth="1"/>
    <col min="11272" max="11272" width="6.5703125" style="16" bestFit="1" customWidth="1"/>
    <col min="11273" max="11520" width="9.140625" style="16"/>
    <col min="11521" max="11521" width="5.42578125" style="16" bestFit="1" customWidth="1"/>
    <col min="11522" max="11522" width="82" style="16" bestFit="1" customWidth="1"/>
    <col min="11523" max="11523" width="3.7109375" style="16" bestFit="1" customWidth="1"/>
    <col min="11524" max="11524" width="11.28515625" style="16" bestFit="1" customWidth="1"/>
    <col min="11525" max="11525" width="13.5703125" style="16" bestFit="1" customWidth="1"/>
    <col min="11526" max="11526" width="10.5703125" style="16" bestFit="1" customWidth="1"/>
    <col min="11527" max="11527" width="7.5703125" style="16" bestFit="1" customWidth="1"/>
    <col min="11528" max="11528" width="6.5703125" style="16" bestFit="1" customWidth="1"/>
    <col min="11529" max="11776" width="9.140625" style="16"/>
    <col min="11777" max="11777" width="5.42578125" style="16" bestFit="1" customWidth="1"/>
    <col min="11778" max="11778" width="82" style="16" bestFit="1" customWidth="1"/>
    <col min="11779" max="11779" width="3.7109375" style="16" bestFit="1" customWidth="1"/>
    <col min="11780" max="11780" width="11.28515625" style="16" bestFit="1" customWidth="1"/>
    <col min="11781" max="11781" width="13.5703125" style="16" bestFit="1" customWidth="1"/>
    <col min="11782" max="11782" width="10.5703125" style="16" bestFit="1" customWidth="1"/>
    <col min="11783" max="11783" width="7.5703125" style="16" bestFit="1" customWidth="1"/>
    <col min="11784" max="11784" width="6.5703125" style="16" bestFit="1" customWidth="1"/>
    <col min="11785" max="12032" width="9.140625" style="16"/>
    <col min="12033" max="12033" width="5.42578125" style="16" bestFit="1" customWidth="1"/>
    <col min="12034" max="12034" width="82" style="16" bestFit="1" customWidth="1"/>
    <col min="12035" max="12035" width="3.7109375" style="16" bestFit="1" customWidth="1"/>
    <col min="12036" max="12036" width="11.28515625" style="16" bestFit="1" customWidth="1"/>
    <col min="12037" max="12037" width="13.5703125" style="16" bestFit="1" customWidth="1"/>
    <col min="12038" max="12038" width="10.5703125" style="16" bestFit="1" customWidth="1"/>
    <col min="12039" max="12039" width="7.5703125" style="16" bestFit="1" customWidth="1"/>
    <col min="12040" max="12040" width="6.5703125" style="16" bestFit="1" customWidth="1"/>
    <col min="12041" max="12288" width="9.140625" style="16"/>
    <col min="12289" max="12289" width="5.42578125" style="16" bestFit="1" customWidth="1"/>
    <col min="12290" max="12290" width="82" style="16" bestFit="1" customWidth="1"/>
    <col min="12291" max="12291" width="3.7109375" style="16" bestFit="1" customWidth="1"/>
    <col min="12292" max="12292" width="11.28515625" style="16" bestFit="1" customWidth="1"/>
    <col min="12293" max="12293" width="13.5703125" style="16" bestFit="1" customWidth="1"/>
    <col min="12294" max="12294" width="10.5703125" style="16" bestFit="1" customWidth="1"/>
    <col min="12295" max="12295" width="7.5703125" style="16" bestFit="1" customWidth="1"/>
    <col min="12296" max="12296" width="6.5703125" style="16" bestFit="1" customWidth="1"/>
    <col min="12297" max="12544" width="9.140625" style="16"/>
    <col min="12545" max="12545" width="5.42578125" style="16" bestFit="1" customWidth="1"/>
    <col min="12546" max="12546" width="82" style="16" bestFit="1" customWidth="1"/>
    <col min="12547" max="12547" width="3.7109375" style="16" bestFit="1" customWidth="1"/>
    <col min="12548" max="12548" width="11.28515625" style="16" bestFit="1" customWidth="1"/>
    <col min="12549" max="12549" width="13.5703125" style="16" bestFit="1" customWidth="1"/>
    <col min="12550" max="12550" width="10.5703125" style="16" bestFit="1" customWidth="1"/>
    <col min="12551" max="12551" width="7.5703125" style="16" bestFit="1" customWidth="1"/>
    <col min="12552" max="12552" width="6.5703125" style="16" bestFit="1" customWidth="1"/>
    <col min="12553" max="12800" width="9.140625" style="16"/>
    <col min="12801" max="12801" width="5.42578125" style="16" bestFit="1" customWidth="1"/>
    <col min="12802" max="12802" width="82" style="16" bestFit="1" customWidth="1"/>
    <col min="12803" max="12803" width="3.7109375" style="16" bestFit="1" customWidth="1"/>
    <col min="12804" max="12804" width="11.28515625" style="16" bestFit="1" customWidth="1"/>
    <col min="12805" max="12805" width="13.5703125" style="16" bestFit="1" customWidth="1"/>
    <col min="12806" max="12806" width="10.5703125" style="16" bestFit="1" customWidth="1"/>
    <col min="12807" max="12807" width="7.5703125" style="16" bestFit="1" customWidth="1"/>
    <col min="12808" max="12808" width="6.5703125" style="16" bestFit="1" customWidth="1"/>
    <col min="12809" max="13056" width="9.140625" style="16"/>
    <col min="13057" max="13057" width="5.42578125" style="16" bestFit="1" customWidth="1"/>
    <col min="13058" max="13058" width="82" style="16" bestFit="1" customWidth="1"/>
    <col min="13059" max="13059" width="3.7109375" style="16" bestFit="1" customWidth="1"/>
    <col min="13060" max="13060" width="11.28515625" style="16" bestFit="1" customWidth="1"/>
    <col min="13061" max="13061" width="13.5703125" style="16" bestFit="1" customWidth="1"/>
    <col min="13062" max="13062" width="10.5703125" style="16" bestFit="1" customWidth="1"/>
    <col min="13063" max="13063" width="7.5703125" style="16" bestFit="1" customWidth="1"/>
    <col min="13064" max="13064" width="6.5703125" style="16" bestFit="1" customWidth="1"/>
    <col min="13065" max="13312" width="9.140625" style="16"/>
    <col min="13313" max="13313" width="5.42578125" style="16" bestFit="1" customWidth="1"/>
    <col min="13314" max="13314" width="82" style="16" bestFit="1" customWidth="1"/>
    <col min="13315" max="13315" width="3.7109375" style="16" bestFit="1" customWidth="1"/>
    <col min="13316" max="13316" width="11.28515625" style="16" bestFit="1" customWidth="1"/>
    <col min="13317" max="13317" width="13.5703125" style="16" bestFit="1" customWidth="1"/>
    <col min="13318" max="13318" width="10.5703125" style="16" bestFit="1" customWidth="1"/>
    <col min="13319" max="13319" width="7.5703125" style="16" bestFit="1" customWidth="1"/>
    <col min="13320" max="13320" width="6.5703125" style="16" bestFit="1" customWidth="1"/>
    <col min="13321" max="13568" width="9.140625" style="16"/>
    <col min="13569" max="13569" width="5.42578125" style="16" bestFit="1" customWidth="1"/>
    <col min="13570" max="13570" width="82" style="16" bestFit="1" customWidth="1"/>
    <col min="13571" max="13571" width="3.7109375" style="16" bestFit="1" customWidth="1"/>
    <col min="13572" max="13572" width="11.28515625" style="16" bestFit="1" customWidth="1"/>
    <col min="13573" max="13573" width="13.5703125" style="16" bestFit="1" customWidth="1"/>
    <col min="13574" max="13574" width="10.5703125" style="16" bestFit="1" customWidth="1"/>
    <col min="13575" max="13575" width="7.5703125" style="16" bestFit="1" customWidth="1"/>
    <col min="13576" max="13576" width="6.5703125" style="16" bestFit="1" customWidth="1"/>
    <col min="13577" max="13824" width="9.140625" style="16"/>
    <col min="13825" max="13825" width="5.42578125" style="16" bestFit="1" customWidth="1"/>
    <col min="13826" max="13826" width="82" style="16" bestFit="1" customWidth="1"/>
    <col min="13827" max="13827" width="3.7109375" style="16" bestFit="1" customWidth="1"/>
    <col min="13828" max="13828" width="11.28515625" style="16" bestFit="1" customWidth="1"/>
    <col min="13829" max="13829" width="13.5703125" style="16" bestFit="1" customWidth="1"/>
    <col min="13830" max="13830" width="10.5703125" style="16" bestFit="1" customWidth="1"/>
    <col min="13831" max="13831" width="7.5703125" style="16" bestFit="1" customWidth="1"/>
    <col min="13832" max="13832" width="6.5703125" style="16" bestFit="1" customWidth="1"/>
    <col min="13833" max="14080" width="9.140625" style="16"/>
    <col min="14081" max="14081" width="5.42578125" style="16" bestFit="1" customWidth="1"/>
    <col min="14082" max="14082" width="82" style="16" bestFit="1" customWidth="1"/>
    <col min="14083" max="14083" width="3.7109375" style="16" bestFit="1" customWidth="1"/>
    <col min="14084" max="14084" width="11.28515625" style="16" bestFit="1" customWidth="1"/>
    <col min="14085" max="14085" width="13.5703125" style="16" bestFit="1" customWidth="1"/>
    <col min="14086" max="14086" width="10.5703125" style="16" bestFit="1" customWidth="1"/>
    <col min="14087" max="14087" width="7.5703125" style="16" bestFit="1" customWidth="1"/>
    <col min="14088" max="14088" width="6.5703125" style="16" bestFit="1" customWidth="1"/>
    <col min="14089" max="14336" width="9.140625" style="16"/>
    <col min="14337" max="14337" width="5.42578125" style="16" bestFit="1" customWidth="1"/>
    <col min="14338" max="14338" width="82" style="16" bestFit="1" customWidth="1"/>
    <col min="14339" max="14339" width="3.7109375" style="16" bestFit="1" customWidth="1"/>
    <col min="14340" max="14340" width="11.28515625" style="16" bestFit="1" customWidth="1"/>
    <col min="14341" max="14341" width="13.5703125" style="16" bestFit="1" customWidth="1"/>
    <col min="14342" max="14342" width="10.5703125" style="16" bestFit="1" customWidth="1"/>
    <col min="14343" max="14343" width="7.5703125" style="16" bestFit="1" customWidth="1"/>
    <col min="14344" max="14344" width="6.5703125" style="16" bestFit="1" customWidth="1"/>
    <col min="14345" max="14592" width="9.140625" style="16"/>
    <col min="14593" max="14593" width="5.42578125" style="16" bestFit="1" customWidth="1"/>
    <col min="14594" max="14594" width="82" style="16" bestFit="1" customWidth="1"/>
    <col min="14595" max="14595" width="3.7109375" style="16" bestFit="1" customWidth="1"/>
    <col min="14596" max="14596" width="11.28515625" style="16" bestFit="1" customWidth="1"/>
    <col min="14597" max="14597" width="13.5703125" style="16" bestFit="1" customWidth="1"/>
    <col min="14598" max="14598" width="10.5703125" style="16" bestFit="1" customWidth="1"/>
    <col min="14599" max="14599" width="7.5703125" style="16" bestFit="1" customWidth="1"/>
    <col min="14600" max="14600" width="6.5703125" style="16" bestFit="1" customWidth="1"/>
    <col min="14601" max="14848" width="9.140625" style="16"/>
    <col min="14849" max="14849" width="5.42578125" style="16" bestFit="1" customWidth="1"/>
    <col min="14850" max="14850" width="82" style="16" bestFit="1" customWidth="1"/>
    <col min="14851" max="14851" width="3.7109375" style="16" bestFit="1" customWidth="1"/>
    <col min="14852" max="14852" width="11.28515625" style="16" bestFit="1" customWidth="1"/>
    <col min="14853" max="14853" width="13.5703125" style="16" bestFit="1" customWidth="1"/>
    <col min="14854" max="14854" width="10.5703125" style="16" bestFit="1" customWidth="1"/>
    <col min="14855" max="14855" width="7.5703125" style="16" bestFit="1" customWidth="1"/>
    <col min="14856" max="14856" width="6.5703125" style="16" bestFit="1" customWidth="1"/>
    <col min="14857" max="15104" width="9.140625" style="16"/>
    <col min="15105" max="15105" width="5.42578125" style="16" bestFit="1" customWidth="1"/>
    <col min="15106" max="15106" width="82" style="16" bestFit="1" customWidth="1"/>
    <col min="15107" max="15107" width="3.7109375" style="16" bestFit="1" customWidth="1"/>
    <col min="15108" max="15108" width="11.28515625" style="16" bestFit="1" customWidth="1"/>
    <col min="15109" max="15109" width="13.5703125" style="16" bestFit="1" customWidth="1"/>
    <col min="15110" max="15110" width="10.5703125" style="16" bestFit="1" customWidth="1"/>
    <col min="15111" max="15111" width="7.5703125" style="16" bestFit="1" customWidth="1"/>
    <col min="15112" max="15112" width="6.5703125" style="16" bestFit="1" customWidth="1"/>
    <col min="15113" max="15360" width="9.140625" style="16"/>
    <col min="15361" max="15361" width="5.42578125" style="16" bestFit="1" customWidth="1"/>
    <col min="15362" max="15362" width="82" style="16" bestFit="1" customWidth="1"/>
    <col min="15363" max="15363" width="3.7109375" style="16" bestFit="1" customWidth="1"/>
    <col min="15364" max="15364" width="11.28515625" style="16" bestFit="1" customWidth="1"/>
    <col min="15365" max="15365" width="13.5703125" style="16" bestFit="1" customWidth="1"/>
    <col min="15366" max="15366" width="10.5703125" style="16" bestFit="1" customWidth="1"/>
    <col min="15367" max="15367" width="7.5703125" style="16" bestFit="1" customWidth="1"/>
    <col min="15368" max="15368" width="6.5703125" style="16" bestFit="1" customWidth="1"/>
    <col min="15369" max="15616" width="9.140625" style="16"/>
    <col min="15617" max="15617" width="5.42578125" style="16" bestFit="1" customWidth="1"/>
    <col min="15618" max="15618" width="82" style="16" bestFit="1" customWidth="1"/>
    <col min="15619" max="15619" width="3.7109375" style="16" bestFit="1" customWidth="1"/>
    <col min="15620" max="15620" width="11.28515625" style="16" bestFit="1" customWidth="1"/>
    <col min="15621" max="15621" width="13.5703125" style="16" bestFit="1" customWidth="1"/>
    <col min="15622" max="15622" width="10.5703125" style="16" bestFit="1" customWidth="1"/>
    <col min="15623" max="15623" width="7.5703125" style="16" bestFit="1" customWidth="1"/>
    <col min="15624" max="15624" width="6.5703125" style="16" bestFit="1" customWidth="1"/>
    <col min="15625" max="15872" width="9.140625" style="16"/>
    <col min="15873" max="15873" width="5.42578125" style="16" bestFit="1" customWidth="1"/>
    <col min="15874" max="15874" width="82" style="16" bestFit="1" customWidth="1"/>
    <col min="15875" max="15875" width="3.7109375" style="16" bestFit="1" customWidth="1"/>
    <col min="15876" max="15876" width="11.28515625" style="16" bestFit="1" customWidth="1"/>
    <col min="15877" max="15877" width="13.5703125" style="16" bestFit="1" customWidth="1"/>
    <col min="15878" max="15878" width="10.5703125" style="16" bestFit="1" customWidth="1"/>
    <col min="15879" max="15879" width="7.5703125" style="16" bestFit="1" customWidth="1"/>
    <col min="15880" max="15880" width="6.5703125" style="16" bestFit="1" customWidth="1"/>
    <col min="15881" max="16128" width="9.140625" style="16"/>
    <col min="16129" max="16129" width="5.42578125" style="16" bestFit="1" customWidth="1"/>
    <col min="16130" max="16130" width="82" style="16" bestFit="1" customWidth="1"/>
    <col min="16131" max="16131" width="3.7109375" style="16" bestFit="1" customWidth="1"/>
    <col min="16132" max="16132" width="11.28515625" style="16" bestFit="1" customWidth="1"/>
    <col min="16133" max="16133" width="13.5703125" style="16" bestFit="1" customWidth="1"/>
    <col min="16134" max="16134" width="10.5703125" style="16" bestFit="1" customWidth="1"/>
    <col min="16135" max="16135" width="7.5703125" style="16" bestFit="1" customWidth="1"/>
    <col min="16136" max="16136" width="6.5703125" style="16" bestFit="1" customWidth="1"/>
    <col min="16137" max="16384" width="9.140625" style="16"/>
  </cols>
  <sheetData>
    <row r="1" spans="1:9" s="1" customFormat="1">
      <c r="A1" s="3" t="s">
        <v>0</v>
      </c>
      <c r="B1" s="396" t="s">
        <v>79</v>
      </c>
      <c r="C1" s="396"/>
      <c r="D1" s="396"/>
      <c r="E1" s="396"/>
      <c r="F1" s="4"/>
      <c r="G1" s="4"/>
      <c r="H1" s="4"/>
    </row>
    <row r="2" spans="1:9" s="1" customFormat="1" ht="13.5" thickBot="1">
      <c r="C2" s="5"/>
      <c r="F2" s="4"/>
      <c r="G2" s="4"/>
      <c r="H2" s="4"/>
    </row>
    <row r="3" spans="1:9" s="13" customFormat="1" ht="15">
      <c r="B3" s="25" t="s">
        <v>3111</v>
      </c>
      <c r="C3" s="397"/>
      <c r="D3" s="400"/>
      <c r="F3" s="14"/>
      <c r="G3" s="14"/>
      <c r="H3" s="14"/>
    </row>
    <row r="4" spans="1:9" s="13" customFormat="1" ht="30">
      <c r="B4" s="77" t="s">
        <v>3112</v>
      </c>
      <c r="C4" s="398"/>
      <c r="D4" s="401"/>
      <c r="F4" s="14"/>
      <c r="G4" s="14"/>
      <c r="H4" s="14"/>
    </row>
    <row r="5" spans="1:9" s="13" customFormat="1" ht="15">
      <c r="B5" s="77" t="s">
        <v>1003</v>
      </c>
      <c r="C5" s="398"/>
      <c r="D5" s="401"/>
      <c r="F5" s="14"/>
      <c r="G5" s="14"/>
      <c r="H5" s="14"/>
    </row>
    <row r="6" spans="1:9" s="13" customFormat="1" ht="15">
      <c r="B6" s="77" t="s">
        <v>3102</v>
      </c>
      <c r="C6" s="398"/>
      <c r="D6" s="401"/>
      <c r="F6" s="14"/>
      <c r="G6" s="14"/>
      <c r="H6" s="14"/>
    </row>
    <row r="7" spans="1:9" s="13" customFormat="1" ht="15.75" thickBot="1">
      <c r="B7" s="27" t="s">
        <v>3113</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455</v>
      </c>
      <c r="C14" s="164"/>
    </row>
    <row r="15" spans="1:9">
      <c r="B15" s="16" t="s">
        <v>81</v>
      </c>
      <c r="C15" s="164" t="s">
        <v>129</v>
      </c>
      <c r="D15" s="16" t="s">
        <v>456</v>
      </c>
      <c r="E15" s="16" t="s">
        <v>457</v>
      </c>
      <c r="F15" s="18">
        <v>5328000</v>
      </c>
      <c r="G15" s="18">
        <v>3015.65</v>
      </c>
      <c r="H15" s="18">
        <v>96.91</v>
      </c>
    </row>
    <row r="16" spans="1:9">
      <c r="B16" s="17" t="s">
        <v>207</v>
      </c>
      <c r="C16" s="233"/>
      <c r="D16" s="17"/>
      <c r="E16" s="17"/>
      <c r="F16" s="162"/>
      <c r="G16" s="162">
        <f>SUM(G14:G15)</f>
        <v>3015.65</v>
      </c>
      <c r="H16" s="162">
        <f>SUM(H14:H15)</f>
        <v>96.91</v>
      </c>
    </row>
    <row r="17" spans="2:8">
      <c r="B17" s="17" t="s">
        <v>208</v>
      </c>
      <c r="C17" s="233"/>
      <c r="D17" s="17"/>
      <c r="E17" s="17"/>
      <c r="F17" s="162"/>
      <c r="G17" s="162">
        <v>106.01</v>
      </c>
      <c r="H17" s="162">
        <v>3.41</v>
      </c>
    </row>
    <row r="18" spans="2:8">
      <c r="B18" s="17" t="s">
        <v>112</v>
      </c>
      <c r="C18" s="234"/>
      <c r="D18" s="17"/>
      <c r="E18" s="17"/>
      <c r="F18" s="162"/>
      <c r="G18" s="162">
        <v>3121.6600000000003</v>
      </c>
      <c r="H18" s="162">
        <v>100.32</v>
      </c>
    </row>
    <row r="19" spans="2:8">
      <c r="B19" s="17" t="s">
        <v>209</v>
      </c>
      <c r="C19" s="234"/>
      <c r="D19" s="17"/>
      <c r="E19" s="17"/>
      <c r="F19" s="162"/>
      <c r="G19" s="162">
        <v>-9.810828509999979</v>
      </c>
      <c r="H19" s="162">
        <v>-0.31999999999999318</v>
      </c>
    </row>
    <row r="20" spans="2:8">
      <c r="B20" s="17" t="s">
        <v>114</v>
      </c>
      <c r="C20" s="234"/>
      <c r="D20" s="17"/>
      <c r="E20" s="17"/>
      <c r="F20" s="162"/>
      <c r="G20" s="162">
        <v>3111.8491714900001</v>
      </c>
      <c r="H20" s="162">
        <v>100</v>
      </c>
    </row>
    <row r="21" spans="2:8">
      <c r="B21" s="16" t="s">
        <v>115</v>
      </c>
    </row>
    <row r="22" spans="2:8">
      <c r="B22" s="16" t="s">
        <v>116</v>
      </c>
    </row>
    <row r="23" spans="2:8">
      <c r="B23" s="16" t="s">
        <v>117</v>
      </c>
      <c r="C23" s="235">
        <v>44804</v>
      </c>
    </row>
    <row r="24" spans="2:8" ht="25.5">
      <c r="B24" s="236" t="s">
        <v>118</v>
      </c>
      <c r="C24" s="168" t="s">
        <v>119</v>
      </c>
    </row>
    <row r="25" spans="2:8">
      <c r="B25" s="17"/>
    </row>
    <row r="26" spans="2:8">
      <c r="B26" s="17" t="s">
        <v>120</v>
      </c>
    </row>
    <row r="27" spans="2:8">
      <c r="B27" s="17" t="s">
        <v>210</v>
      </c>
    </row>
    <row r="28" spans="2:8">
      <c r="B28" s="17" t="s">
        <v>121</v>
      </c>
    </row>
    <row r="29" spans="2:8">
      <c r="B29" s="17" t="s">
        <v>458</v>
      </c>
      <c r="C29" s="234"/>
    </row>
    <row r="30" spans="2:8">
      <c r="B30" s="17" t="s">
        <v>459</v>
      </c>
      <c r="C30" s="234"/>
    </row>
    <row r="31" spans="2:8">
      <c r="B31" s="17" t="s">
        <v>460</v>
      </c>
      <c r="C31" s="234"/>
    </row>
    <row r="32" spans="2:8">
      <c r="B32" s="17" t="s">
        <v>461</v>
      </c>
      <c r="C32" s="234"/>
    </row>
    <row r="33" spans="2:3">
      <c r="B33" s="284" t="s">
        <v>2922</v>
      </c>
      <c r="C33" s="234"/>
    </row>
    <row r="34" spans="2:3">
      <c r="B34" s="284" t="s">
        <v>122</v>
      </c>
    </row>
    <row r="35" spans="2:3">
      <c r="B35" s="284" t="s">
        <v>123</v>
      </c>
    </row>
  </sheetData>
  <mergeCells count="3">
    <mergeCell ref="B1:E1"/>
    <mergeCell ref="C3:C7"/>
    <mergeCell ref="D3:D7"/>
  </mergeCells>
  <hyperlinks>
    <hyperlink ref="A1" location="Index!A1" display="Index" xr:uid="{DEE1F555-E80E-4A23-A3CA-D21DE32E1F46}"/>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32B1-F7D0-489A-AFB1-EEA8EB83C6CB}">
  <dimension ref="A1:I93"/>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3.5703125"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3.5703125"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3.5703125"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3.5703125"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3.5703125"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3.5703125"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3.5703125"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3.5703125"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3.5703125"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3.5703125"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3.5703125"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3.5703125"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3.5703125"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3.5703125"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3.5703125"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3.5703125"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3.5703125"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3.5703125"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3.5703125"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3.5703125"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3.5703125"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3.5703125"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3.5703125"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3.5703125"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3.5703125"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3.5703125"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3.5703125"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3.5703125"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3.5703125"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3.5703125"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3.5703125"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3.5703125"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3.5703125"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3.5703125"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3.5703125"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3.5703125"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3.5703125"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3.5703125"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3.5703125"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3.5703125"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3.5703125"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3.5703125"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3.5703125"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3.5703125"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3.5703125"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3.5703125"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3.5703125"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3.5703125"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3.5703125"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3.5703125"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3.5703125"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3.5703125"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3.5703125"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3.5703125"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3.5703125"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3.5703125"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3.5703125"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3.5703125"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3.5703125"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3.5703125"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3.5703125"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3.5703125"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3.5703125"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51</v>
      </c>
      <c r="C1" s="396"/>
      <c r="D1" s="396"/>
      <c r="E1" s="396"/>
      <c r="F1" s="4"/>
      <c r="G1" s="4"/>
      <c r="H1" s="4"/>
    </row>
    <row r="2" spans="1:9" s="1" customFormat="1" ht="13.5" thickBot="1">
      <c r="C2" s="5"/>
      <c r="F2" s="4"/>
      <c r="G2" s="4"/>
      <c r="H2" s="4"/>
    </row>
    <row r="3" spans="1:9" s="13" customFormat="1" ht="15">
      <c r="B3" s="25" t="s">
        <v>3114</v>
      </c>
      <c r="C3" s="397"/>
      <c r="D3" s="400"/>
      <c r="F3" s="14"/>
      <c r="G3" s="14"/>
      <c r="H3" s="14"/>
    </row>
    <row r="4" spans="1:9" s="13" customFormat="1" ht="15">
      <c r="B4" s="26" t="s">
        <v>3115</v>
      </c>
      <c r="C4" s="398"/>
      <c r="D4" s="401"/>
      <c r="F4" s="14"/>
      <c r="G4" s="14"/>
      <c r="H4" s="14"/>
    </row>
    <row r="5" spans="1:9" s="13" customFormat="1" ht="15">
      <c r="B5" s="26" t="s">
        <v>1003</v>
      </c>
      <c r="C5" s="398"/>
      <c r="D5" s="401"/>
      <c r="F5" s="14"/>
      <c r="G5" s="14"/>
      <c r="H5" s="14"/>
    </row>
    <row r="6" spans="1:9" s="13" customFormat="1" ht="15">
      <c r="B6" s="26" t="s">
        <v>3044</v>
      </c>
      <c r="C6" s="398"/>
      <c r="D6" s="401"/>
      <c r="F6" s="14"/>
      <c r="G6" s="14"/>
      <c r="H6" s="14"/>
    </row>
    <row r="7" spans="1:9" s="13" customFormat="1" ht="30.75" thickBot="1">
      <c r="B7" s="27" t="s">
        <v>3116</v>
      </c>
      <c r="C7" s="399"/>
      <c r="D7" s="402"/>
      <c r="F7" s="14"/>
      <c r="G7" s="14"/>
      <c r="H7" s="14"/>
    </row>
    <row r="8" spans="1:9" s="13" customFormat="1">
      <c r="C8" s="15" t="s">
        <v>1005</v>
      </c>
      <c r="D8" s="15" t="s">
        <v>1006</v>
      </c>
      <c r="F8" s="14"/>
      <c r="G8" s="14"/>
      <c r="H8" s="14"/>
    </row>
    <row r="9" spans="1:9" s="1" customFormat="1">
      <c r="C9" s="5"/>
      <c r="F9" s="4"/>
      <c r="G9" s="4"/>
      <c r="H9" s="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1017</v>
      </c>
      <c r="C16" s="164" t="s">
        <v>129</v>
      </c>
      <c r="D16" s="16" t="s">
        <v>135</v>
      </c>
      <c r="E16" s="16" t="s">
        <v>137</v>
      </c>
      <c r="F16" s="18">
        <v>338983</v>
      </c>
      <c r="G16" s="18">
        <v>10885.25</v>
      </c>
      <c r="H16" s="18">
        <v>7.71</v>
      </c>
    </row>
    <row r="17" spans="2:8">
      <c r="B17" s="16" t="s">
        <v>1013</v>
      </c>
      <c r="C17" s="164" t="s">
        <v>129</v>
      </c>
      <c r="D17" s="16" t="s">
        <v>135</v>
      </c>
      <c r="E17" s="16" t="s">
        <v>136</v>
      </c>
      <c r="F17" s="18">
        <v>700000</v>
      </c>
      <c r="G17" s="18">
        <v>10450.65</v>
      </c>
      <c r="H17" s="18">
        <v>7.4</v>
      </c>
    </row>
    <row r="18" spans="2:8">
      <c r="B18" s="16" t="s">
        <v>2285</v>
      </c>
      <c r="C18" s="164" t="s">
        <v>129</v>
      </c>
      <c r="D18" s="16" t="s">
        <v>139</v>
      </c>
      <c r="E18" s="16" t="s">
        <v>148</v>
      </c>
      <c r="F18" s="18">
        <v>285000</v>
      </c>
      <c r="G18" s="18">
        <v>7580.57</v>
      </c>
      <c r="H18" s="18">
        <v>5.37</v>
      </c>
    </row>
    <row r="19" spans="2:8">
      <c r="B19" s="16" t="s">
        <v>1037</v>
      </c>
      <c r="C19" s="164" t="s">
        <v>129</v>
      </c>
      <c r="D19" s="16" t="s">
        <v>135</v>
      </c>
      <c r="E19" s="16" t="s">
        <v>283</v>
      </c>
      <c r="F19" s="18">
        <v>602000</v>
      </c>
      <c r="G19" s="18">
        <v>5652.48</v>
      </c>
      <c r="H19" s="18">
        <v>4</v>
      </c>
    </row>
    <row r="20" spans="2:8">
      <c r="B20" s="16" t="s">
        <v>1022</v>
      </c>
      <c r="C20" s="164" t="s">
        <v>129</v>
      </c>
      <c r="D20" s="16" t="s">
        <v>173</v>
      </c>
      <c r="E20" s="16" t="s">
        <v>301</v>
      </c>
      <c r="F20" s="18">
        <v>1080000</v>
      </c>
      <c r="G20" s="18">
        <v>4441.5</v>
      </c>
      <c r="H20" s="18">
        <v>3.14</v>
      </c>
    </row>
    <row r="21" spans="2:8">
      <c r="B21" s="16" t="s">
        <v>2452</v>
      </c>
      <c r="C21" s="164" t="s">
        <v>129</v>
      </c>
      <c r="D21" s="16" t="s">
        <v>135</v>
      </c>
      <c r="E21" s="16" t="s">
        <v>440</v>
      </c>
      <c r="F21" s="18">
        <v>48000</v>
      </c>
      <c r="G21" s="18">
        <v>4329.24</v>
      </c>
      <c r="H21" s="18">
        <v>3.07</v>
      </c>
    </row>
    <row r="22" spans="2:8">
      <c r="B22" s="16" t="s">
        <v>2087</v>
      </c>
      <c r="C22" s="164" t="s">
        <v>129</v>
      </c>
      <c r="D22" s="16" t="s">
        <v>153</v>
      </c>
      <c r="E22" s="16" t="s">
        <v>558</v>
      </c>
      <c r="F22" s="18">
        <v>141000</v>
      </c>
      <c r="G22" s="18">
        <v>4065.88</v>
      </c>
      <c r="H22" s="18">
        <v>2.88</v>
      </c>
    </row>
    <row r="23" spans="2:8">
      <c r="B23" s="16" t="s">
        <v>2044</v>
      </c>
      <c r="C23" s="164" t="s">
        <v>129</v>
      </c>
      <c r="D23" s="16" t="s">
        <v>135</v>
      </c>
      <c r="E23" s="16" t="s">
        <v>291</v>
      </c>
      <c r="F23" s="18">
        <v>345000</v>
      </c>
      <c r="G23" s="18">
        <v>3712.55</v>
      </c>
      <c r="H23" s="18">
        <v>2.63</v>
      </c>
    </row>
    <row r="24" spans="2:8">
      <c r="B24" s="16" t="s">
        <v>1024</v>
      </c>
      <c r="C24" s="164" t="s">
        <v>129</v>
      </c>
      <c r="D24" s="16" t="s">
        <v>171</v>
      </c>
      <c r="E24" s="16" t="s">
        <v>172</v>
      </c>
      <c r="F24" s="18">
        <v>420000</v>
      </c>
      <c r="G24" s="18">
        <v>3400.53</v>
      </c>
      <c r="H24" s="18">
        <v>2.41</v>
      </c>
    </row>
    <row r="25" spans="2:8">
      <c r="B25" s="16" t="s">
        <v>2458</v>
      </c>
      <c r="C25" s="164" t="s">
        <v>129</v>
      </c>
      <c r="D25" s="16" t="s">
        <v>149</v>
      </c>
      <c r="E25" s="16" t="s">
        <v>729</v>
      </c>
      <c r="F25" s="18">
        <v>388000</v>
      </c>
      <c r="G25" s="18">
        <v>3274.14</v>
      </c>
      <c r="H25" s="18">
        <v>2.3199999999999998</v>
      </c>
    </row>
    <row r="26" spans="2:8">
      <c r="B26" s="16" t="s">
        <v>2118</v>
      </c>
      <c r="C26" s="164" t="s">
        <v>129</v>
      </c>
      <c r="D26" s="16" t="s">
        <v>240</v>
      </c>
      <c r="E26" s="16" t="s">
        <v>373</v>
      </c>
      <c r="F26" s="18">
        <v>95000</v>
      </c>
      <c r="G26" s="18">
        <v>3264.39</v>
      </c>
      <c r="H26" s="18">
        <v>2.31</v>
      </c>
    </row>
    <row r="27" spans="2:8">
      <c r="B27" s="16" t="s">
        <v>2059</v>
      </c>
      <c r="C27" s="164" t="s">
        <v>129</v>
      </c>
      <c r="D27" s="16" t="s">
        <v>149</v>
      </c>
      <c r="E27" s="16" t="s">
        <v>490</v>
      </c>
      <c r="F27" s="18">
        <v>262000</v>
      </c>
      <c r="G27" s="18">
        <v>3124.61</v>
      </c>
      <c r="H27" s="18">
        <v>2.21</v>
      </c>
    </row>
    <row r="28" spans="2:8">
      <c r="B28" s="16" t="s">
        <v>2076</v>
      </c>
      <c r="C28" s="164" t="s">
        <v>129</v>
      </c>
      <c r="D28" s="16" t="s">
        <v>180</v>
      </c>
      <c r="E28" s="16" t="s">
        <v>545</v>
      </c>
      <c r="F28" s="18">
        <v>305000</v>
      </c>
      <c r="G28" s="18">
        <v>2818.96</v>
      </c>
      <c r="H28" s="18">
        <v>2</v>
      </c>
    </row>
    <row r="29" spans="2:8">
      <c r="B29" s="16" t="s">
        <v>1025</v>
      </c>
      <c r="C29" s="164" t="s">
        <v>129</v>
      </c>
      <c r="D29" s="16" t="s">
        <v>141</v>
      </c>
      <c r="E29" s="16" t="s">
        <v>280</v>
      </c>
      <c r="F29" s="18">
        <v>82000</v>
      </c>
      <c r="G29" s="18">
        <v>2781.11</v>
      </c>
      <c r="H29" s="18">
        <v>1.97</v>
      </c>
    </row>
    <row r="30" spans="2:8">
      <c r="B30" s="16" t="s">
        <v>2102</v>
      </c>
      <c r="C30" s="164" t="s">
        <v>129</v>
      </c>
      <c r="D30" s="16" t="s">
        <v>173</v>
      </c>
      <c r="E30" s="16" t="s">
        <v>174</v>
      </c>
      <c r="F30" s="18">
        <v>41100</v>
      </c>
      <c r="G30" s="18">
        <v>2744.6</v>
      </c>
      <c r="H30" s="18">
        <v>1.94</v>
      </c>
    </row>
    <row r="31" spans="2:8">
      <c r="B31" s="16" t="s">
        <v>2344</v>
      </c>
      <c r="C31" s="164" t="s">
        <v>129</v>
      </c>
      <c r="D31" s="16" t="s">
        <v>162</v>
      </c>
      <c r="E31" s="16" t="s">
        <v>163</v>
      </c>
      <c r="F31" s="18">
        <v>55000</v>
      </c>
      <c r="G31" s="18">
        <v>2492.2399999999998</v>
      </c>
      <c r="H31" s="18">
        <v>1.76</v>
      </c>
    </row>
    <row r="32" spans="2:8">
      <c r="B32" s="16" t="s">
        <v>1048</v>
      </c>
      <c r="C32" s="164" t="s">
        <v>129</v>
      </c>
      <c r="D32" s="16" t="s">
        <v>141</v>
      </c>
      <c r="E32" s="16" t="s">
        <v>318</v>
      </c>
      <c r="F32" s="18">
        <v>245000</v>
      </c>
      <c r="G32" s="18">
        <v>2452.94</v>
      </c>
      <c r="H32" s="18">
        <v>1.74</v>
      </c>
    </row>
    <row r="33" spans="2:8">
      <c r="B33" s="16" t="s">
        <v>2111</v>
      </c>
      <c r="C33" s="164" t="s">
        <v>129</v>
      </c>
      <c r="D33" s="16" t="s">
        <v>178</v>
      </c>
      <c r="E33" s="16" t="s">
        <v>375</v>
      </c>
      <c r="F33" s="18">
        <v>56000</v>
      </c>
      <c r="G33" s="18">
        <v>2393.69</v>
      </c>
      <c r="H33" s="18">
        <v>1.69</v>
      </c>
    </row>
    <row r="34" spans="2:8">
      <c r="B34" s="16" t="s">
        <v>1026</v>
      </c>
      <c r="C34" s="164" t="s">
        <v>129</v>
      </c>
      <c r="D34" s="16" t="s">
        <v>141</v>
      </c>
      <c r="E34" s="16" t="s">
        <v>303</v>
      </c>
      <c r="F34" s="18">
        <v>164000</v>
      </c>
      <c r="G34" s="18">
        <v>2282.06</v>
      </c>
      <c r="H34" s="18">
        <v>1.62</v>
      </c>
    </row>
    <row r="35" spans="2:8">
      <c r="B35" s="16" t="s">
        <v>2289</v>
      </c>
      <c r="C35" s="164" t="s">
        <v>129</v>
      </c>
      <c r="D35" s="16" t="s">
        <v>160</v>
      </c>
      <c r="E35" s="16" t="s">
        <v>170</v>
      </c>
      <c r="F35" s="18">
        <v>53000</v>
      </c>
      <c r="G35" s="18">
        <v>2249.88</v>
      </c>
      <c r="H35" s="18">
        <v>1.59</v>
      </c>
    </row>
    <row r="36" spans="2:8">
      <c r="B36" s="16" t="s">
        <v>2117</v>
      </c>
      <c r="C36" s="164" t="s">
        <v>129</v>
      </c>
      <c r="D36" s="16" t="s">
        <v>180</v>
      </c>
      <c r="E36" s="16" t="s">
        <v>560</v>
      </c>
      <c r="F36" s="18">
        <v>132020</v>
      </c>
      <c r="G36" s="18">
        <v>2211.27</v>
      </c>
      <c r="H36" s="18">
        <v>1.57</v>
      </c>
    </row>
    <row r="37" spans="2:8">
      <c r="B37" s="16" t="s">
        <v>2286</v>
      </c>
      <c r="C37" s="164" t="s">
        <v>129</v>
      </c>
      <c r="D37" s="16" t="s">
        <v>160</v>
      </c>
      <c r="E37" s="16" t="s">
        <v>465</v>
      </c>
      <c r="F37" s="18">
        <v>210000</v>
      </c>
      <c r="G37" s="18">
        <v>2180.75</v>
      </c>
      <c r="H37" s="18">
        <v>1.54</v>
      </c>
    </row>
    <row r="38" spans="2:8">
      <c r="B38" s="16" t="s">
        <v>2396</v>
      </c>
      <c r="C38" s="164" t="s">
        <v>129</v>
      </c>
      <c r="D38" s="16" t="s">
        <v>141</v>
      </c>
      <c r="E38" s="16" t="s">
        <v>638</v>
      </c>
      <c r="F38" s="18">
        <v>320000</v>
      </c>
      <c r="G38" s="18">
        <v>2147.36</v>
      </c>
      <c r="H38" s="18">
        <v>1.52</v>
      </c>
    </row>
    <row r="39" spans="2:8">
      <c r="B39" s="16" t="s">
        <v>2096</v>
      </c>
      <c r="C39" s="164" t="s">
        <v>129</v>
      </c>
      <c r="D39" s="16" t="s">
        <v>135</v>
      </c>
      <c r="E39" s="16" t="s">
        <v>187</v>
      </c>
      <c r="F39" s="18">
        <v>61650</v>
      </c>
      <c r="G39" s="18">
        <v>2038.46</v>
      </c>
      <c r="H39" s="18">
        <v>1.44</v>
      </c>
    </row>
    <row r="40" spans="2:8">
      <c r="B40" s="16" t="s">
        <v>2406</v>
      </c>
      <c r="C40" s="164" t="s">
        <v>129</v>
      </c>
      <c r="D40" s="16" t="s">
        <v>234</v>
      </c>
      <c r="E40" s="16" t="s">
        <v>610</v>
      </c>
      <c r="F40" s="18">
        <v>310882</v>
      </c>
      <c r="G40" s="18">
        <v>1879.28</v>
      </c>
      <c r="H40" s="18">
        <v>1.33</v>
      </c>
    </row>
    <row r="41" spans="2:8">
      <c r="B41" s="16" t="s">
        <v>2343</v>
      </c>
      <c r="C41" s="164" t="s">
        <v>129</v>
      </c>
      <c r="D41" s="16" t="s">
        <v>205</v>
      </c>
      <c r="E41" s="16" t="s">
        <v>434</v>
      </c>
      <c r="F41" s="18">
        <v>4264</v>
      </c>
      <c r="G41" s="18">
        <v>1842.05</v>
      </c>
      <c r="H41" s="18">
        <v>1.3</v>
      </c>
    </row>
    <row r="42" spans="2:8">
      <c r="B42" s="16" t="s">
        <v>2357</v>
      </c>
      <c r="C42" s="164" t="s">
        <v>129</v>
      </c>
      <c r="D42" s="16" t="s">
        <v>234</v>
      </c>
      <c r="E42" s="16" t="s">
        <v>411</v>
      </c>
      <c r="F42" s="18">
        <v>3600</v>
      </c>
      <c r="G42" s="18">
        <v>1837.55</v>
      </c>
      <c r="H42" s="18">
        <v>1.3</v>
      </c>
    </row>
    <row r="43" spans="2:8">
      <c r="B43" s="16" t="s">
        <v>2350</v>
      </c>
      <c r="C43" s="164" t="s">
        <v>129</v>
      </c>
      <c r="D43" s="16" t="s">
        <v>149</v>
      </c>
      <c r="E43" s="16" t="s">
        <v>532</v>
      </c>
      <c r="F43" s="18">
        <v>69050</v>
      </c>
      <c r="G43" s="18">
        <v>1800.51</v>
      </c>
      <c r="H43" s="18">
        <v>1.27</v>
      </c>
    </row>
    <row r="44" spans="2:8">
      <c r="B44" s="16" t="s">
        <v>2433</v>
      </c>
      <c r="C44" s="164" t="s">
        <v>129</v>
      </c>
      <c r="D44" s="16" t="s">
        <v>248</v>
      </c>
      <c r="E44" s="16" t="s">
        <v>387</v>
      </c>
      <c r="F44" s="18">
        <v>380000</v>
      </c>
      <c r="G44" s="18">
        <v>1792.65</v>
      </c>
      <c r="H44" s="18">
        <v>1.27</v>
      </c>
    </row>
    <row r="45" spans="2:8">
      <c r="B45" s="16" t="s">
        <v>2361</v>
      </c>
      <c r="C45" s="164" t="s">
        <v>129</v>
      </c>
      <c r="D45" s="16" t="s">
        <v>149</v>
      </c>
      <c r="E45" s="16" t="s">
        <v>539</v>
      </c>
      <c r="F45" s="18">
        <v>85333</v>
      </c>
      <c r="G45" s="18">
        <v>1785.51</v>
      </c>
      <c r="H45" s="18">
        <v>1.26</v>
      </c>
    </row>
    <row r="46" spans="2:8">
      <c r="B46" s="16" t="s">
        <v>2356</v>
      </c>
      <c r="C46" s="164" t="s">
        <v>129</v>
      </c>
      <c r="D46" s="16" t="s">
        <v>146</v>
      </c>
      <c r="E46" s="16" t="s">
        <v>528</v>
      </c>
      <c r="F46" s="18">
        <v>292100</v>
      </c>
      <c r="G46" s="18">
        <v>1688.48</v>
      </c>
      <c r="H46" s="18">
        <v>1.2</v>
      </c>
    </row>
    <row r="47" spans="2:8">
      <c r="B47" s="16" t="s">
        <v>2459</v>
      </c>
      <c r="C47" s="164" t="s">
        <v>129</v>
      </c>
      <c r="D47" s="16" t="s">
        <v>135</v>
      </c>
      <c r="E47" s="16" t="s">
        <v>730</v>
      </c>
      <c r="F47" s="18">
        <v>300000</v>
      </c>
      <c r="G47" s="18">
        <v>1684.65</v>
      </c>
      <c r="H47" s="18">
        <v>1.19</v>
      </c>
    </row>
    <row r="48" spans="2:8">
      <c r="B48" s="16" t="s">
        <v>2460</v>
      </c>
      <c r="C48" s="164" t="s">
        <v>129</v>
      </c>
      <c r="D48" s="16" t="s">
        <v>146</v>
      </c>
      <c r="E48" s="16" t="s">
        <v>147</v>
      </c>
      <c r="F48" s="18">
        <v>1950</v>
      </c>
      <c r="G48" s="18">
        <v>1664.62</v>
      </c>
      <c r="H48" s="18">
        <v>1.18</v>
      </c>
    </row>
    <row r="49" spans="2:8">
      <c r="B49" s="16" t="s">
        <v>2437</v>
      </c>
      <c r="C49" s="164" t="s">
        <v>129</v>
      </c>
      <c r="D49" s="16" t="s">
        <v>146</v>
      </c>
      <c r="E49" s="16" t="s">
        <v>586</v>
      </c>
      <c r="F49" s="18">
        <v>53500</v>
      </c>
      <c r="G49" s="18">
        <v>1626.69</v>
      </c>
      <c r="H49" s="18">
        <v>1.1499999999999999</v>
      </c>
    </row>
    <row r="50" spans="2:8">
      <c r="B50" s="16" t="s">
        <v>2292</v>
      </c>
      <c r="C50" s="164" t="s">
        <v>129</v>
      </c>
      <c r="D50" s="16" t="s">
        <v>178</v>
      </c>
      <c r="E50" s="16" t="s">
        <v>197</v>
      </c>
      <c r="F50" s="18">
        <v>47000</v>
      </c>
      <c r="G50" s="18">
        <v>1611.68</v>
      </c>
      <c r="H50" s="18">
        <v>1.1399999999999999</v>
      </c>
    </row>
    <row r="51" spans="2:8">
      <c r="B51" s="16" t="s">
        <v>2461</v>
      </c>
      <c r="C51" s="164" t="s">
        <v>129</v>
      </c>
      <c r="D51" s="16" t="s">
        <v>160</v>
      </c>
      <c r="E51" s="16" t="s">
        <v>731</v>
      </c>
      <c r="F51" s="18">
        <v>37900</v>
      </c>
      <c r="G51" s="18">
        <v>1587.52</v>
      </c>
      <c r="H51" s="18">
        <v>1.1200000000000001</v>
      </c>
    </row>
    <row r="52" spans="2:8">
      <c r="B52" s="16" t="s">
        <v>1021</v>
      </c>
      <c r="C52" s="164" t="s">
        <v>129</v>
      </c>
      <c r="D52" s="16" t="s">
        <v>149</v>
      </c>
      <c r="E52" s="16" t="s">
        <v>300</v>
      </c>
      <c r="F52" s="18">
        <v>62000</v>
      </c>
      <c r="G52" s="18">
        <v>1531.49</v>
      </c>
      <c r="H52" s="18">
        <v>1.08</v>
      </c>
    </row>
    <row r="53" spans="2:8">
      <c r="B53" s="16" t="s">
        <v>1028</v>
      </c>
      <c r="C53" s="164" t="s">
        <v>129</v>
      </c>
      <c r="D53" s="16" t="s">
        <v>198</v>
      </c>
      <c r="E53" s="16" t="s">
        <v>199</v>
      </c>
      <c r="F53" s="18">
        <v>6500</v>
      </c>
      <c r="G53" s="18">
        <v>1515.43</v>
      </c>
      <c r="H53" s="18">
        <v>1.07</v>
      </c>
    </row>
    <row r="54" spans="2:8">
      <c r="B54" s="16" t="s">
        <v>2067</v>
      </c>
      <c r="C54" s="164" t="s">
        <v>129</v>
      </c>
      <c r="D54" s="16" t="s">
        <v>135</v>
      </c>
      <c r="E54" s="16" t="s">
        <v>445</v>
      </c>
      <c r="F54" s="18">
        <v>70000</v>
      </c>
      <c r="G54" s="18">
        <v>1491.67</v>
      </c>
      <c r="H54" s="18">
        <v>1.06</v>
      </c>
    </row>
    <row r="55" spans="2:8">
      <c r="B55" s="16" t="s">
        <v>2366</v>
      </c>
      <c r="C55" s="164" t="s">
        <v>129</v>
      </c>
      <c r="D55" s="16" t="s">
        <v>160</v>
      </c>
      <c r="E55" s="16" t="s">
        <v>546</v>
      </c>
      <c r="F55" s="18">
        <v>60906</v>
      </c>
      <c r="G55" s="18">
        <v>1442.28</v>
      </c>
      <c r="H55" s="18">
        <v>1.02</v>
      </c>
    </row>
    <row r="56" spans="2:8">
      <c r="B56" s="16" t="s">
        <v>2358</v>
      </c>
      <c r="C56" s="164" t="s">
        <v>129</v>
      </c>
      <c r="D56" s="16" t="s">
        <v>160</v>
      </c>
      <c r="E56" s="16" t="s">
        <v>189</v>
      </c>
      <c r="F56" s="18">
        <v>46400</v>
      </c>
      <c r="G56" s="18">
        <v>1380.24</v>
      </c>
      <c r="H56" s="18">
        <v>0.98</v>
      </c>
    </row>
    <row r="57" spans="2:8">
      <c r="B57" s="16" t="s">
        <v>2334</v>
      </c>
      <c r="C57" s="164" t="s">
        <v>129</v>
      </c>
      <c r="D57" s="16" t="s">
        <v>146</v>
      </c>
      <c r="E57" s="16" t="s">
        <v>574</v>
      </c>
      <c r="F57" s="18">
        <v>162000</v>
      </c>
      <c r="G57" s="18">
        <v>1352.94</v>
      </c>
      <c r="H57" s="18">
        <v>0.96</v>
      </c>
    </row>
    <row r="58" spans="2:8">
      <c r="B58" s="16" t="s">
        <v>2428</v>
      </c>
      <c r="C58" s="164" t="s">
        <v>129</v>
      </c>
      <c r="D58" s="16" t="s">
        <v>160</v>
      </c>
      <c r="E58" s="16" t="s">
        <v>203</v>
      </c>
      <c r="F58" s="18">
        <v>21800</v>
      </c>
      <c r="G58" s="18">
        <v>1348.92</v>
      </c>
      <c r="H58" s="18">
        <v>0.96</v>
      </c>
    </row>
    <row r="59" spans="2:8">
      <c r="B59" s="16" t="s">
        <v>2345</v>
      </c>
      <c r="C59" s="164" t="s">
        <v>129</v>
      </c>
      <c r="D59" s="16" t="s">
        <v>160</v>
      </c>
      <c r="E59" s="16" t="s">
        <v>559</v>
      </c>
      <c r="F59" s="18">
        <v>73500</v>
      </c>
      <c r="G59" s="18">
        <v>1310.21</v>
      </c>
      <c r="H59" s="18">
        <v>0.93</v>
      </c>
    </row>
    <row r="60" spans="2:8">
      <c r="B60" s="16" t="s">
        <v>1018</v>
      </c>
      <c r="C60" s="164" t="s">
        <v>129</v>
      </c>
      <c r="D60" s="16" t="s">
        <v>141</v>
      </c>
      <c r="E60" s="16" t="s">
        <v>302</v>
      </c>
      <c r="F60" s="18">
        <v>26200</v>
      </c>
      <c r="G60" s="18">
        <v>1307.1400000000001</v>
      </c>
      <c r="H60" s="18">
        <v>0.93</v>
      </c>
    </row>
    <row r="61" spans="2:8">
      <c r="B61" s="16" t="s">
        <v>2072</v>
      </c>
      <c r="C61" s="164" t="s">
        <v>129</v>
      </c>
      <c r="D61" s="16" t="s">
        <v>366</v>
      </c>
      <c r="E61" s="16" t="s">
        <v>732</v>
      </c>
      <c r="F61" s="18">
        <v>1550000</v>
      </c>
      <c r="G61" s="18">
        <v>1247.75</v>
      </c>
      <c r="H61" s="18">
        <v>0.88</v>
      </c>
    </row>
    <row r="62" spans="2:8">
      <c r="B62" s="16" t="s">
        <v>1046</v>
      </c>
      <c r="C62" s="164" t="s">
        <v>129</v>
      </c>
      <c r="D62" s="16" t="s">
        <v>149</v>
      </c>
      <c r="E62" s="16" t="s">
        <v>317</v>
      </c>
      <c r="F62" s="18">
        <v>63000</v>
      </c>
      <c r="G62" s="18">
        <v>1238.33</v>
      </c>
      <c r="H62" s="18">
        <v>0.88</v>
      </c>
    </row>
    <row r="63" spans="2:8">
      <c r="B63" s="16" t="s">
        <v>2290</v>
      </c>
      <c r="C63" s="164" t="s">
        <v>129</v>
      </c>
      <c r="D63" s="16" t="s">
        <v>153</v>
      </c>
      <c r="E63" s="16" t="s">
        <v>491</v>
      </c>
      <c r="F63" s="18">
        <v>35000</v>
      </c>
      <c r="G63" s="18">
        <v>1141.96</v>
      </c>
      <c r="H63" s="18">
        <v>0.81</v>
      </c>
    </row>
    <row r="64" spans="2:8">
      <c r="B64" s="16" t="s">
        <v>2058</v>
      </c>
      <c r="C64" s="164" t="s">
        <v>129</v>
      </c>
      <c r="D64" s="16" t="s">
        <v>153</v>
      </c>
      <c r="E64" s="16" t="s">
        <v>592</v>
      </c>
      <c r="F64" s="18">
        <v>1800000</v>
      </c>
      <c r="G64" s="18">
        <v>1058.4000000000001</v>
      </c>
      <c r="H64" s="18">
        <v>0.75</v>
      </c>
    </row>
    <row r="65" spans="2:8">
      <c r="B65" s="16" t="s">
        <v>466</v>
      </c>
      <c r="C65" s="164" t="s">
        <v>129</v>
      </c>
      <c r="D65" s="16" t="s">
        <v>467</v>
      </c>
      <c r="E65" s="16" t="s">
        <v>468</v>
      </c>
      <c r="F65" s="18">
        <v>750000</v>
      </c>
      <c r="G65" s="18">
        <v>1039.5</v>
      </c>
      <c r="H65" s="18">
        <v>0.74</v>
      </c>
    </row>
    <row r="66" spans="2:8">
      <c r="B66" s="16" t="s">
        <v>733</v>
      </c>
      <c r="C66" s="164" t="s">
        <v>129</v>
      </c>
      <c r="D66" s="16" t="s">
        <v>141</v>
      </c>
      <c r="E66" s="16" t="s">
        <v>734</v>
      </c>
      <c r="F66" s="18">
        <v>100000</v>
      </c>
      <c r="G66" s="18">
        <v>1000.55</v>
      </c>
      <c r="H66" s="18">
        <v>0.71</v>
      </c>
    </row>
    <row r="67" spans="2:8">
      <c r="B67" s="16" t="s">
        <v>2413</v>
      </c>
      <c r="C67" s="164" t="s">
        <v>129</v>
      </c>
      <c r="D67" s="16" t="s">
        <v>135</v>
      </c>
      <c r="E67" s="16" t="s">
        <v>196</v>
      </c>
      <c r="F67" s="18">
        <v>260000</v>
      </c>
      <c r="G67" s="18">
        <v>835.51</v>
      </c>
      <c r="H67" s="18">
        <v>0.59</v>
      </c>
    </row>
    <row r="68" spans="2:8">
      <c r="B68" s="16" t="s">
        <v>2106</v>
      </c>
      <c r="C68" s="164" t="s">
        <v>129</v>
      </c>
      <c r="D68" s="16" t="s">
        <v>146</v>
      </c>
      <c r="E68" s="16" t="s">
        <v>735</v>
      </c>
      <c r="F68" s="18">
        <v>36250</v>
      </c>
      <c r="G68" s="18">
        <v>741.69</v>
      </c>
      <c r="H68" s="18">
        <v>0.53</v>
      </c>
    </row>
    <row r="69" spans="2:8">
      <c r="B69" s="16" t="s">
        <v>2045</v>
      </c>
      <c r="C69" s="164" t="s">
        <v>129</v>
      </c>
      <c r="D69" s="16" t="s">
        <v>240</v>
      </c>
      <c r="E69" s="16" t="s">
        <v>365</v>
      </c>
      <c r="F69" s="18">
        <v>65000</v>
      </c>
      <c r="G69" s="18">
        <v>500.01</v>
      </c>
      <c r="H69" s="18">
        <v>0.35</v>
      </c>
    </row>
    <row r="70" spans="2:8">
      <c r="B70" s="16" t="s">
        <v>2047</v>
      </c>
      <c r="C70" s="164" t="s">
        <v>129</v>
      </c>
      <c r="D70" s="16" t="s">
        <v>178</v>
      </c>
      <c r="E70" s="16" t="s">
        <v>376</v>
      </c>
      <c r="F70" s="18">
        <v>10000</v>
      </c>
      <c r="G70" s="18">
        <v>254.34</v>
      </c>
      <c r="H70" s="18">
        <v>0.18</v>
      </c>
    </row>
    <row r="71" spans="2:8">
      <c r="B71" s="17" t="s">
        <v>207</v>
      </c>
      <c r="C71" s="233"/>
      <c r="D71" s="17"/>
      <c r="E71" s="17"/>
      <c r="F71" s="162"/>
      <c r="G71" s="162">
        <f>SUM(G13:G70)</f>
        <v>135514.66000000003</v>
      </c>
      <c r="H71" s="162">
        <f>SUM(H13:H70)</f>
        <v>95.949999999999989</v>
      </c>
    </row>
    <row r="72" spans="2:8">
      <c r="B72" s="17" t="s">
        <v>112</v>
      </c>
      <c r="C72" s="234"/>
      <c r="D72" s="17"/>
      <c r="E72" s="17"/>
      <c r="F72" s="162"/>
      <c r="G72" s="162">
        <v>135514.66</v>
      </c>
      <c r="H72" s="162">
        <v>95.94</v>
      </c>
    </row>
    <row r="73" spans="2:8">
      <c r="B73" s="17" t="s">
        <v>113</v>
      </c>
      <c r="C73" s="234"/>
      <c r="D73" s="17"/>
      <c r="E73" s="17"/>
      <c r="F73" s="162"/>
      <c r="G73" s="162">
        <v>5730.7481622899941</v>
      </c>
      <c r="H73" s="162">
        <v>4.0600000000000023</v>
      </c>
    </row>
    <row r="74" spans="2:8">
      <c r="B74" s="17" t="s">
        <v>114</v>
      </c>
      <c r="C74" s="234"/>
      <c r="D74" s="17"/>
      <c r="E74" s="17"/>
      <c r="F74" s="162"/>
      <c r="G74" s="162">
        <v>141245.40816229</v>
      </c>
      <c r="H74" s="162">
        <v>100</v>
      </c>
    </row>
    <row r="75" spans="2:8">
      <c r="B75" s="16" t="s">
        <v>115</v>
      </c>
    </row>
    <row r="76" spans="2:8">
      <c r="B76" s="16" t="s">
        <v>116</v>
      </c>
    </row>
    <row r="77" spans="2:8">
      <c r="B77" s="16" t="s">
        <v>117</v>
      </c>
      <c r="C77" s="235">
        <v>44804</v>
      </c>
    </row>
    <row r="78" spans="2:8" ht="25.5">
      <c r="B78" s="236" t="s">
        <v>118</v>
      </c>
      <c r="C78" s="168" t="s">
        <v>119</v>
      </c>
    </row>
    <row r="79" spans="2:8">
      <c r="B79" s="17"/>
    </row>
    <row r="80" spans="2:8">
      <c r="B80" s="17" t="s">
        <v>120</v>
      </c>
    </row>
    <row r="81" spans="2:3">
      <c r="B81" s="17" t="s">
        <v>210</v>
      </c>
    </row>
    <row r="82" spans="2:3">
      <c r="B82" s="17" t="s">
        <v>121</v>
      </c>
    </row>
    <row r="83" spans="2:3">
      <c r="B83" s="17" t="s">
        <v>736</v>
      </c>
      <c r="C83" s="234"/>
    </row>
    <row r="84" spans="2:3">
      <c r="B84" s="17" t="s">
        <v>737</v>
      </c>
      <c r="C84" s="234"/>
    </row>
    <row r="85" spans="2:3">
      <c r="B85" s="17" t="s">
        <v>738</v>
      </c>
      <c r="C85" s="234"/>
    </row>
    <row r="86" spans="2:3">
      <c r="B86" s="17" t="s">
        <v>739</v>
      </c>
      <c r="C86" s="234"/>
    </row>
    <row r="87" spans="2:3">
      <c r="B87" s="17" t="s">
        <v>740</v>
      </c>
      <c r="C87" s="234"/>
    </row>
    <row r="88" spans="2:3">
      <c r="B88" s="17" t="s">
        <v>741</v>
      </c>
      <c r="C88" s="234"/>
    </row>
    <row r="89" spans="2:3">
      <c r="B89" s="17" t="s">
        <v>742</v>
      </c>
      <c r="C89" s="234"/>
    </row>
    <row r="90" spans="2:3">
      <c r="B90" s="17" t="s">
        <v>743</v>
      </c>
      <c r="C90" s="234"/>
    </row>
    <row r="91" spans="2:3">
      <c r="B91" s="284" t="s">
        <v>2921</v>
      </c>
      <c r="C91" s="234"/>
    </row>
    <row r="92" spans="2:3">
      <c r="B92" s="284" t="s">
        <v>122</v>
      </c>
    </row>
    <row r="93" spans="2:3">
      <c r="B93" s="284" t="s">
        <v>123</v>
      </c>
    </row>
  </sheetData>
  <mergeCells count="3">
    <mergeCell ref="B1:E1"/>
    <mergeCell ref="C3:C7"/>
    <mergeCell ref="D3:D7"/>
  </mergeCells>
  <hyperlinks>
    <hyperlink ref="A1" location="Index!A1" display="Index" xr:uid="{028F403E-9FB7-4C9F-87D7-C3BDBCB6B148}"/>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351E-5319-4E24-B15C-CEC99EEECEF2}">
  <dimension ref="A1:I82"/>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28515625" style="18" bestFit="1" customWidth="1"/>
    <col min="7" max="7" width="18.140625" style="18" bestFit="1" customWidth="1"/>
    <col min="8" max="8" width="9.140625" style="18"/>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3.5703125" style="16" bestFit="1" customWidth="1"/>
    <col min="262" max="262" width="10.28515625" style="16" bestFit="1" customWidth="1"/>
    <col min="263" max="263" width="18.140625" style="16" bestFit="1" customWidth="1"/>
    <col min="264"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3.5703125" style="16" bestFit="1" customWidth="1"/>
    <col min="518" max="518" width="10.28515625" style="16" bestFit="1" customWidth="1"/>
    <col min="519" max="519" width="18.140625" style="16" bestFit="1" customWidth="1"/>
    <col min="520"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3.5703125" style="16" bestFit="1" customWidth="1"/>
    <col min="774" max="774" width="10.28515625" style="16" bestFit="1" customWidth="1"/>
    <col min="775" max="775" width="18.140625" style="16" bestFit="1" customWidth="1"/>
    <col min="776"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3.5703125" style="16" bestFit="1" customWidth="1"/>
    <col min="1030" max="1030" width="10.28515625" style="16" bestFit="1" customWidth="1"/>
    <col min="1031" max="1031" width="18.140625" style="16" bestFit="1" customWidth="1"/>
    <col min="1032"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3.5703125" style="16" bestFit="1" customWidth="1"/>
    <col min="1286" max="1286" width="10.28515625" style="16" bestFit="1" customWidth="1"/>
    <col min="1287" max="1287" width="18.140625" style="16" bestFit="1" customWidth="1"/>
    <col min="1288"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3.5703125" style="16" bestFit="1" customWidth="1"/>
    <col min="1542" max="1542" width="10.28515625" style="16" bestFit="1" customWidth="1"/>
    <col min="1543" max="1543" width="18.140625" style="16" bestFit="1" customWidth="1"/>
    <col min="1544"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3.5703125" style="16" bestFit="1" customWidth="1"/>
    <col min="1798" max="1798" width="10.28515625" style="16" bestFit="1" customWidth="1"/>
    <col min="1799" max="1799" width="18.140625" style="16" bestFit="1" customWidth="1"/>
    <col min="1800"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3.5703125" style="16" bestFit="1" customWidth="1"/>
    <col min="2054" max="2054" width="10.28515625" style="16" bestFit="1" customWidth="1"/>
    <col min="2055" max="2055" width="18.140625" style="16" bestFit="1" customWidth="1"/>
    <col min="2056"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3.5703125" style="16" bestFit="1" customWidth="1"/>
    <col min="2310" max="2310" width="10.28515625" style="16" bestFit="1" customWidth="1"/>
    <col min="2311" max="2311" width="18.140625" style="16" bestFit="1" customWidth="1"/>
    <col min="2312"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3.5703125" style="16" bestFit="1" customWidth="1"/>
    <col min="2566" max="2566" width="10.28515625" style="16" bestFit="1" customWidth="1"/>
    <col min="2567" max="2567" width="18.140625" style="16" bestFit="1" customWidth="1"/>
    <col min="2568"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3.5703125" style="16" bestFit="1" customWidth="1"/>
    <col min="2822" max="2822" width="10.28515625" style="16" bestFit="1" customWidth="1"/>
    <col min="2823" max="2823" width="18.140625" style="16" bestFit="1" customWidth="1"/>
    <col min="2824"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3.5703125" style="16" bestFit="1" customWidth="1"/>
    <col min="3078" max="3078" width="10.28515625" style="16" bestFit="1" customWidth="1"/>
    <col min="3079" max="3079" width="18.140625" style="16" bestFit="1" customWidth="1"/>
    <col min="3080"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3.5703125" style="16" bestFit="1" customWidth="1"/>
    <col min="3334" max="3334" width="10.28515625" style="16" bestFit="1" customWidth="1"/>
    <col min="3335" max="3335" width="18.140625" style="16" bestFit="1" customWidth="1"/>
    <col min="3336"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3.5703125" style="16" bestFit="1" customWidth="1"/>
    <col min="3590" max="3590" width="10.28515625" style="16" bestFit="1" customWidth="1"/>
    <col min="3591" max="3591" width="18.140625" style="16" bestFit="1" customWidth="1"/>
    <col min="3592"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3.5703125" style="16" bestFit="1" customWidth="1"/>
    <col min="3846" max="3846" width="10.28515625" style="16" bestFit="1" customWidth="1"/>
    <col min="3847" max="3847" width="18.140625" style="16" bestFit="1" customWidth="1"/>
    <col min="3848"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3.5703125" style="16" bestFit="1" customWidth="1"/>
    <col min="4102" max="4102" width="10.28515625" style="16" bestFit="1" customWidth="1"/>
    <col min="4103" max="4103" width="18.140625" style="16" bestFit="1" customWidth="1"/>
    <col min="4104"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3.5703125" style="16" bestFit="1" customWidth="1"/>
    <col min="4358" max="4358" width="10.28515625" style="16" bestFit="1" customWidth="1"/>
    <col min="4359" max="4359" width="18.140625" style="16" bestFit="1" customWidth="1"/>
    <col min="4360"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3.5703125" style="16" bestFit="1" customWidth="1"/>
    <col min="4614" max="4614" width="10.28515625" style="16" bestFit="1" customWidth="1"/>
    <col min="4615" max="4615" width="18.140625" style="16" bestFit="1" customWidth="1"/>
    <col min="4616"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3.5703125" style="16" bestFit="1" customWidth="1"/>
    <col min="4870" max="4870" width="10.28515625" style="16" bestFit="1" customWidth="1"/>
    <col min="4871" max="4871" width="18.140625" style="16" bestFit="1" customWidth="1"/>
    <col min="4872"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3.5703125" style="16" bestFit="1" customWidth="1"/>
    <col min="5126" max="5126" width="10.28515625" style="16" bestFit="1" customWidth="1"/>
    <col min="5127" max="5127" width="18.140625" style="16" bestFit="1" customWidth="1"/>
    <col min="5128"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3.5703125" style="16" bestFit="1" customWidth="1"/>
    <col min="5382" max="5382" width="10.28515625" style="16" bestFit="1" customWidth="1"/>
    <col min="5383" max="5383" width="18.140625" style="16" bestFit="1" customWidth="1"/>
    <col min="5384"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3.5703125" style="16" bestFit="1" customWidth="1"/>
    <col min="5638" max="5638" width="10.28515625" style="16" bestFit="1" customWidth="1"/>
    <col min="5639" max="5639" width="18.140625" style="16" bestFit="1" customWidth="1"/>
    <col min="5640"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3.5703125" style="16" bestFit="1" customWidth="1"/>
    <col min="5894" max="5894" width="10.28515625" style="16" bestFit="1" customWidth="1"/>
    <col min="5895" max="5895" width="18.140625" style="16" bestFit="1" customWidth="1"/>
    <col min="5896"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3.5703125" style="16" bestFit="1" customWidth="1"/>
    <col min="6150" max="6150" width="10.28515625" style="16" bestFit="1" customWidth="1"/>
    <col min="6151" max="6151" width="18.140625" style="16" bestFit="1" customWidth="1"/>
    <col min="6152"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3.5703125" style="16" bestFit="1" customWidth="1"/>
    <col min="6406" max="6406" width="10.28515625" style="16" bestFit="1" customWidth="1"/>
    <col min="6407" max="6407" width="18.140625" style="16" bestFit="1" customWidth="1"/>
    <col min="6408"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3.5703125" style="16" bestFit="1" customWidth="1"/>
    <col min="6662" max="6662" width="10.28515625" style="16" bestFit="1" customWidth="1"/>
    <col min="6663" max="6663" width="18.140625" style="16" bestFit="1" customWidth="1"/>
    <col min="6664"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3.5703125" style="16" bestFit="1" customWidth="1"/>
    <col min="6918" max="6918" width="10.28515625" style="16" bestFit="1" customWidth="1"/>
    <col min="6919" max="6919" width="18.140625" style="16" bestFit="1" customWidth="1"/>
    <col min="6920"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3.5703125" style="16" bestFit="1" customWidth="1"/>
    <col min="7174" max="7174" width="10.28515625" style="16" bestFit="1" customWidth="1"/>
    <col min="7175" max="7175" width="18.140625" style="16" bestFit="1" customWidth="1"/>
    <col min="7176"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3.5703125" style="16" bestFit="1" customWidth="1"/>
    <col min="7430" max="7430" width="10.28515625" style="16" bestFit="1" customWidth="1"/>
    <col min="7431" max="7431" width="18.140625" style="16" bestFit="1" customWidth="1"/>
    <col min="7432"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3.5703125" style="16" bestFit="1" customWidth="1"/>
    <col min="7686" max="7686" width="10.28515625" style="16" bestFit="1" customWidth="1"/>
    <col min="7687" max="7687" width="18.140625" style="16" bestFit="1" customWidth="1"/>
    <col min="7688"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3.5703125" style="16" bestFit="1" customWidth="1"/>
    <col min="7942" max="7942" width="10.28515625" style="16" bestFit="1" customWidth="1"/>
    <col min="7943" max="7943" width="18.140625" style="16" bestFit="1" customWidth="1"/>
    <col min="7944"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3.5703125" style="16" bestFit="1" customWidth="1"/>
    <col min="8198" max="8198" width="10.28515625" style="16" bestFit="1" customWidth="1"/>
    <col min="8199" max="8199" width="18.140625" style="16" bestFit="1" customWidth="1"/>
    <col min="8200"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3.5703125" style="16" bestFit="1" customWidth="1"/>
    <col min="8454" max="8454" width="10.28515625" style="16" bestFit="1" customWidth="1"/>
    <col min="8455" max="8455" width="18.140625" style="16" bestFit="1" customWidth="1"/>
    <col min="8456"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3.5703125" style="16" bestFit="1" customWidth="1"/>
    <col min="8710" max="8710" width="10.28515625" style="16" bestFit="1" customWidth="1"/>
    <col min="8711" max="8711" width="18.140625" style="16" bestFit="1" customWidth="1"/>
    <col min="8712"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3.5703125" style="16" bestFit="1" customWidth="1"/>
    <col min="8966" max="8966" width="10.28515625" style="16" bestFit="1" customWidth="1"/>
    <col min="8967" max="8967" width="18.140625" style="16" bestFit="1" customWidth="1"/>
    <col min="8968"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3.5703125" style="16" bestFit="1" customWidth="1"/>
    <col min="9222" max="9222" width="10.28515625" style="16" bestFit="1" customWidth="1"/>
    <col min="9223" max="9223" width="18.140625" style="16" bestFit="1" customWidth="1"/>
    <col min="9224"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3.5703125" style="16" bestFit="1" customWidth="1"/>
    <col min="9478" max="9478" width="10.28515625" style="16" bestFit="1" customWidth="1"/>
    <col min="9479" max="9479" width="18.140625" style="16" bestFit="1" customWidth="1"/>
    <col min="9480"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3.5703125" style="16" bestFit="1" customWidth="1"/>
    <col min="9734" max="9734" width="10.28515625" style="16" bestFit="1" customWidth="1"/>
    <col min="9735" max="9735" width="18.140625" style="16" bestFit="1" customWidth="1"/>
    <col min="9736"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3.5703125" style="16" bestFit="1" customWidth="1"/>
    <col min="9990" max="9990" width="10.28515625" style="16" bestFit="1" customWidth="1"/>
    <col min="9991" max="9991" width="18.140625" style="16" bestFit="1" customWidth="1"/>
    <col min="9992"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3.5703125" style="16" bestFit="1" customWidth="1"/>
    <col min="10246" max="10246" width="10.28515625" style="16" bestFit="1" customWidth="1"/>
    <col min="10247" max="10247" width="18.140625" style="16" bestFit="1" customWidth="1"/>
    <col min="10248"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3.5703125" style="16" bestFit="1" customWidth="1"/>
    <col min="10502" max="10502" width="10.28515625" style="16" bestFit="1" customWidth="1"/>
    <col min="10503" max="10503" width="18.140625" style="16" bestFit="1" customWidth="1"/>
    <col min="10504"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3.5703125" style="16" bestFit="1" customWidth="1"/>
    <col min="10758" max="10758" width="10.28515625" style="16" bestFit="1" customWidth="1"/>
    <col min="10759" max="10759" width="18.140625" style="16" bestFit="1" customWidth="1"/>
    <col min="10760"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3.5703125" style="16" bestFit="1" customWidth="1"/>
    <col min="11014" max="11014" width="10.28515625" style="16" bestFit="1" customWidth="1"/>
    <col min="11015" max="11015" width="18.140625" style="16" bestFit="1" customWidth="1"/>
    <col min="11016"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3.5703125" style="16" bestFit="1" customWidth="1"/>
    <col min="11270" max="11270" width="10.28515625" style="16" bestFit="1" customWidth="1"/>
    <col min="11271" max="11271" width="18.140625" style="16" bestFit="1" customWidth="1"/>
    <col min="11272"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3.5703125" style="16" bestFit="1" customWidth="1"/>
    <col min="11526" max="11526" width="10.28515625" style="16" bestFit="1" customWidth="1"/>
    <col min="11527" max="11527" width="18.140625" style="16" bestFit="1" customWidth="1"/>
    <col min="11528"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3.5703125" style="16" bestFit="1" customWidth="1"/>
    <col min="11782" max="11782" width="10.28515625" style="16" bestFit="1" customWidth="1"/>
    <col min="11783" max="11783" width="18.140625" style="16" bestFit="1" customWidth="1"/>
    <col min="11784"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3.5703125" style="16" bestFit="1" customWidth="1"/>
    <col min="12038" max="12038" width="10.28515625" style="16" bestFit="1" customWidth="1"/>
    <col min="12039" max="12039" width="18.140625" style="16" bestFit="1" customWidth="1"/>
    <col min="12040"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3.5703125" style="16" bestFit="1" customWidth="1"/>
    <col min="12294" max="12294" width="10.28515625" style="16" bestFit="1" customWidth="1"/>
    <col min="12295" max="12295" width="18.140625" style="16" bestFit="1" customWidth="1"/>
    <col min="12296"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3.5703125" style="16" bestFit="1" customWidth="1"/>
    <col min="12550" max="12550" width="10.28515625" style="16" bestFit="1" customWidth="1"/>
    <col min="12551" max="12551" width="18.140625" style="16" bestFit="1" customWidth="1"/>
    <col min="12552"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3.5703125" style="16" bestFit="1" customWidth="1"/>
    <col min="12806" max="12806" width="10.28515625" style="16" bestFit="1" customWidth="1"/>
    <col min="12807" max="12807" width="18.140625" style="16" bestFit="1" customWidth="1"/>
    <col min="12808"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3.5703125" style="16" bestFit="1" customWidth="1"/>
    <col min="13062" max="13062" width="10.28515625" style="16" bestFit="1" customWidth="1"/>
    <col min="13063" max="13063" width="18.140625" style="16" bestFit="1" customWidth="1"/>
    <col min="13064"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3.5703125" style="16" bestFit="1" customWidth="1"/>
    <col min="13318" max="13318" width="10.28515625" style="16" bestFit="1" customWidth="1"/>
    <col min="13319" max="13319" width="18.140625" style="16" bestFit="1" customWidth="1"/>
    <col min="13320"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3.5703125" style="16" bestFit="1" customWidth="1"/>
    <col min="13574" max="13574" width="10.28515625" style="16" bestFit="1" customWidth="1"/>
    <col min="13575" max="13575" width="18.140625" style="16" bestFit="1" customWidth="1"/>
    <col min="13576"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3.5703125" style="16" bestFit="1" customWidth="1"/>
    <col min="13830" max="13830" width="10.28515625" style="16" bestFit="1" customWidth="1"/>
    <col min="13831" max="13831" width="18.140625" style="16" bestFit="1" customWidth="1"/>
    <col min="13832"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3.5703125" style="16" bestFit="1" customWidth="1"/>
    <col min="14086" max="14086" width="10.28515625" style="16" bestFit="1" customWidth="1"/>
    <col min="14087" max="14087" width="18.140625" style="16" bestFit="1" customWidth="1"/>
    <col min="14088"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3.5703125" style="16" bestFit="1" customWidth="1"/>
    <col min="14342" max="14342" width="10.28515625" style="16" bestFit="1" customWidth="1"/>
    <col min="14343" max="14343" width="18.140625" style="16" bestFit="1" customWidth="1"/>
    <col min="14344"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3.5703125" style="16" bestFit="1" customWidth="1"/>
    <col min="14598" max="14598" width="10.28515625" style="16" bestFit="1" customWidth="1"/>
    <col min="14599" max="14599" width="18.140625" style="16" bestFit="1" customWidth="1"/>
    <col min="14600"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3.5703125" style="16" bestFit="1" customWidth="1"/>
    <col min="14854" max="14854" width="10.28515625" style="16" bestFit="1" customWidth="1"/>
    <col min="14855" max="14855" width="18.140625" style="16" bestFit="1" customWidth="1"/>
    <col min="14856"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3.5703125" style="16" bestFit="1" customWidth="1"/>
    <col min="15110" max="15110" width="10.28515625" style="16" bestFit="1" customWidth="1"/>
    <col min="15111" max="15111" width="18.140625" style="16" bestFit="1" customWidth="1"/>
    <col min="15112"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3.5703125" style="16" bestFit="1" customWidth="1"/>
    <col min="15366" max="15366" width="10.28515625" style="16" bestFit="1" customWidth="1"/>
    <col min="15367" max="15367" width="18.140625" style="16" bestFit="1" customWidth="1"/>
    <col min="15368"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3.5703125" style="16" bestFit="1" customWidth="1"/>
    <col min="15622" max="15622" width="10.28515625" style="16" bestFit="1" customWidth="1"/>
    <col min="15623" max="15623" width="18.140625" style="16" bestFit="1" customWidth="1"/>
    <col min="15624"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3.5703125" style="16" bestFit="1" customWidth="1"/>
    <col min="15878" max="15878" width="10.28515625" style="16" bestFit="1" customWidth="1"/>
    <col min="15879" max="15879" width="18.140625" style="16" bestFit="1" customWidth="1"/>
    <col min="15880"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3.5703125" style="16" bestFit="1" customWidth="1"/>
    <col min="16134" max="16134" width="10.28515625" style="16" bestFit="1" customWidth="1"/>
    <col min="16135" max="16135" width="18.140625" style="16" bestFit="1" customWidth="1"/>
    <col min="16136" max="16384" width="9.140625" style="16"/>
  </cols>
  <sheetData>
    <row r="1" spans="1:9" s="1" customFormat="1">
      <c r="A1" s="3" t="s">
        <v>0</v>
      </c>
      <c r="B1" s="396" t="s">
        <v>97</v>
      </c>
      <c r="C1" s="396"/>
      <c r="D1" s="396"/>
      <c r="E1" s="396"/>
      <c r="F1" s="4"/>
      <c r="G1" s="4"/>
      <c r="H1" s="4"/>
    </row>
    <row r="2" spans="1:9" s="1" customFormat="1" ht="13.5" thickBot="1">
      <c r="C2" s="5"/>
      <c r="F2" s="4"/>
      <c r="G2" s="4"/>
      <c r="H2" s="4"/>
    </row>
    <row r="3" spans="1:9" s="13" customFormat="1" ht="15">
      <c r="B3" s="25" t="s">
        <v>3117</v>
      </c>
      <c r="C3" s="397"/>
      <c r="D3" s="400"/>
      <c r="F3" s="14"/>
      <c r="G3" s="14"/>
      <c r="H3" s="14"/>
    </row>
    <row r="4" spans="1:9" s="13" customFormat="1" ht="30">
      <c r="B4" s="26" t="s">
        <v>3118</v>
      </c>
      <c r="C4" s="398"/>
      <c r="D4" s="401"/>
      <c r="F4" s="14"/>
      <c r="G4" s="14"/>
      <c r="H4" s="14"/>
    </row>
    <row r="5" spans="1:9" s="13" customFormat="1" ht="15">
      <c r="B5" s="26" t="s">
        <v>1003</v>
      </c>
      <c r="C5" s="398"/>
      <c r="D5" s="401"/>
      <c r="F5" s="14"/>
      <c r="G5" s="14"/>
      <c r="H5" s="14"/>
    </row>
    <row r="6" spans="1:9" s="13" customFormat="1" ht="30.75" thickBot="1">
      <c r="B6" s="27" t="s">
        <v>3119</v>
      </c>
      <c r="C6" s="399"/>
      <c r="D6" s="402"/>
      <c r="F6" s="14"/>
      <c r="G6" s="14"/>
      <c r="H6" s="14"/>
    </row>
    <row r="7" spans="1:9" s="13" customFormat="1">
      <c r="C7" s="15" t="s">
        <v>1005</v>
      </c>
      <c r="D7" s="15" t="s">
        <v>1006</v>
      </c>
      <c r="F7" s="14"/>
      <c r="G7" s="14"/>
      <c r="H7" s="14"/>
    </row>
    <row r="10" spans="1:9">
      <c r="B10" s="16" t="s">
        <v>100</v>
      </c>
    </row>
    <row r="12" spans="1:9">
      <c r="B12" s="230" t="s">
        <v>101</v>
      </c>
      <c r="C12" s="231" t="s">
        <v>124</v>
      </c>
      <c r="D12" s="230" t="s">
        <v>125</v>
      </c>
      <c r="E12" s="230" t="s">
        <v>103</v>
      </c>
      <c r="F12" s="232" t="s">
        <v>104</v>
      </c>
      <c r="G12" s="232" t="s">
        <v>105</v>
      </c>
      <c r="H12" s="232" t="s">
        <v>106</v>
      </c>
      <c r="I12" s="17" t="s">
        <v>126</v>
      </c>
    </row>
    <row r="13" spans="1:9">
      <c r="B13" s="17" t="s">
        <v>127</v>
      </c>
      <c r="C13" s="164"/>
    </row>
    <row r="14" spans="1:9">
      <c r="B14" s="17" t="s">
        <v>128</v>
      </c>
      <c r="C14" s="164"/>
    </row>
    <row r="15" spans="1:9">
      <c r="B15" s="16" t="s">
        <v>1007</v>
      </c>
      <c r="C15" s="164" t="s">
        <v>129</v>
      </c>
      <c r="D15" s="16" t="s">
        <v>130</v>
      </c>
      <c r="E15" s="16" t="s">
        <v>131</v>
      </c>
      <c r="F15" s="18">
        <v>250000</v>
      </c>
      <c r="G15" s="18">
        <v>2218.25</v>
      </c>
      <c r="H15" s="18">
        <v>8.3000000000000007</v>
      </c>
    </row>
    <row r="16" spans="1:9">
      <c r="B16" s="16" t="s">
        <v>1009</v>
      </c>
      <c r="C16" s="164" t="s">
        <v>129</v>
      </c>
      <c r="D16" s="16" t="s">
        <v>132</v>
      </c>
      <c r="E16" s="16" t="s">
        <v>133</v>
      </c>
      <c r="F16" s="18">
        <v>60000</v>
      </c>
      <c r="G16" s="18">
        <v>1582.77</v>
      </c>
      <c r="H16" s="18">
        <v>5.92</v>
      </c>
    </row>
    <row r="17" spans="2:8">
      <c r="B17" s="16" t="s">
        <v>1008</v>
      </c>
      <c r="C17" s="164" t="s">
        <v>129</v>
      </c>
      <c r="D17" s="16" t="s">
        <v>130</v>
      </c>
      <c r="E17" s="16" t="s">
        <v>134</v>
      </c>
      <c r="F17" s="18">
        <v>102200</v>
      </c>
      <c r="G17" s="18">
        <v>1518.79</v>
      </c>
      <c r="H17" s="18">
        <v>5.68</v>
      </c>
    </row>
    <row r="18" spans="2:8">
      <c r="B18" s="16" t="s">
        <v>1013</v>
      </c>
      <c r="C18" s="164" t="s">
        <v>129</v>
      </c>
      <c r="D18" s="16" t="s">
        <v>135</v>
      </c>
      <c r="E18" s="16" t="s">
        <v>136</v>
      </c>
      <c r="F18" s="18">
        <v>87500</v>
      </c>
      <c r="G18" s="18">
        <v>1306.33</v>
      </c>
      <c r="H18" s="18">
        <v>4.8899999999999997</v>
      </c>
    </row>
    <row r="19" spans="2:8">
      <c r="B19" s="16" t="s">
        <v>1017</v>
      </c>
      <c r="C19" s="164" t="s">
        <v>129</v>
      </c>
      <c r="D19" s="16" t="s">
        <v>135</v>
      </c>
      <c r="E19" s="16" t="s">
        <v>137</v>
      </c>
      <c r="F19" s="18">
        <v>31214</v>
      </c>
      <c r="G19" s="18">
        <v>1002.33</v>
      </c>
      <c r="H19" s="18">
        <v>3.75</v>
      </c>
    </row>
    <row r="20" spans="2:8">
      <c r="B20" s="16" t="s">
        <v>1019</v>
      </c>
      <c r="C20" s="164" t="s">
        <v>129</v>
      </c>
      <c r="D20" s="16" t="s">
        <v>130</v>
      </c>
      <c r="E20" s="16" t="s">
        <v>138</v>
      </c>
      <c r="F20" s="18">
        <v>43600</v>
      </c>
      <c r="G20" s="18">
        <v>835.14</v>
      </c>
      <c r="H20" s="18">
        <v>3.13</v>
      </c>
    </row>
    <row r="21" spans="2:8">
      <c r="B21" s="16" t="s">
        <v>1010</v>
      </c>
      <c r="C21" s="164" t="s">
        <v>129</v>
      </c>
      <c r="D21" s="16" t="s">
        <v>139</v>
      </c>
      <c r="E21" s="16" t="s">
        <v>140</v>
      </c>
      <c r="F21" s="18">
        <v>250000</v>
      </c>
      <c r="G21" s="18">
        <v>801.25</v>
      </c>
      <c r="H21" s="18">
        <v>3</v>
      </c>
    </row>
    <row r="22" spans="2:8">
      <c r="B22" s="16" t="s">
        <v>1012</v>
      </c>
      <c r="C22" s="164" t="s">
        <v>129</v>
      </c>
      <c r="D22" s="16" t="s">
        <v>141</v>
      </c>
      <c r="E22" s="16" t="s">
        <v>142</v>
      </c>
      <c r="F22" s="18">
        <v>29200</v>
      </c>
      <c r="G22" s="18">
        <v>760.56</v>
      </c>
      <c r="H22" s="18">
        <v>2.85</v>
      </c>
    </row>
    <row r="23" spans="2:8">
      <c r="B23" s="16" t="s">
        <v>1015</v>
      </c>
      <c r="C23" s="164" t="s">
        <v>129</v>
      </c>
      <c r="D23" s="16" t="s">
        <v>143</v>
      </c>
      <c r="E23" s="16" t="s">
        <v>144</v>
      </c>
      <c r="F23" s="18">
        <v>26800</v>
      </c>
      <c r="G23" s="18">
        <v>655.64</v>
      </c>
      <c r="H23" s="18">
        <v>2.4500000000000002</v>
      </c>
    </row>
    <row r="24" spans="2:8">
      <c r="B24" s="16" t="s">
        <v>1020</v>
      </c>
      <c r="C24" s="164" t="s">
        <v>129</v>
      </c>
      <c r="D24" s="16" t="s">
        <v>130</v>
      </c>
      <c r="E24" s="16" t="s">
        <v>145</v>
      </c>
      <c r="F24" s="18">
        <v>82500</v>
      </c>
      <c r="G24" s="18">
        <v>619.99</v>
      </c>
      <c r="H24" s="18">
        <v>2.3199999999999998</v>
      </c>
    </row>
    <row r="25" spans="2:8">
      <c r="B25" s="16" t="s">
        <v>2460</v>
      </c>
      <c r="C25" s="164" t="s">
        <v>129</v>
      </c>
      <c r="D25" s="16" t="s">
        <v>146</v>
      </c>
      <c r="E25" s="16" t="s">
        <v>147</v>
      </c>
      <c r="F25" s="18">
        <v>720</v>
      </c>
      <c r="G25" s="18">
        <v>614.63</v>
      </c>
      <c r="H25" s="18">
        <v>2.2999999999999998</v>
      </c>
    </row>
    <row r="26" spans="2:8">
      <c r="B26" s="16" t="s">
        <v>2285</v>
      </c>
      <c r="C26" s="164" t="s">
        <v>129</v>
      </c>
      <c r="D26" s="16" t="s">
        <v>139</v>
      </c>
      <c r="E26" s="16" t="s">
        <v>148</v>
      </c>
      <c r="F26" s="18">
        <v>22300</v>
      </c>
      <c r="G26" s="18">
        <v>593.15</v>
      </c>
      <c r="H26" s="18">
        <v>2.2200000000000002</v>
      </c>
    </row>
    <row r="27" spans="2:8">
      <c r="B27" s="16" t="s">
        <v>2398</v>
      </c>
      <c r="C27" s="164" t="s">
        <v>129</v>
      </c>
      <c r="D27" s="16" t="s">
        <v>149</v>
      </c>
      <c r="E27" s="16" t="s">
        <v>150</v>
      </c>
      <c r="F27" s="18">
        <v>25000</v>
      </c>
      <c r="G27" s="18">
        <v>550.03</v>
      </c>
      <c r="H27" s="18">
        <v>2.06</v>
      </c>
    </row>
    <row r="28" spans="2:8">
      <c r="B28" s="16" t="s">
        <v>2284</v>
      </c>
      <c r="C28" s="164" t="s">
        <v>129</v>
      </c>
      <c r="D28" s="16" t="s">
        <v>151</v>
      </c>
      <c r="E28" s="16" t="s">
        <v>152</v>
      </c>
      <c r="F28" s="18">
        <v>72000</v>
      </c>
      <c r="G28" s="18">
        <v>523.15</v>
      </c>
      <c r="H28" s="18">
        <v>1.96</v>
      </c>
    </row>
    <row r="29" spans="2:8">
      <c r="B29" s="16" t="s">
        <v>2323</v>
      </c>
      <c r="C29" s="164" t="s">
        <v>129</v>
      </c>
      <c r="D29" s="16" t="s">
        <v>153</v>
      </c>
      <c r="E29" s="16" t="s">
        <v>154</v>
      </c>
      <c r="F29" s="18">
        <v>21500</v>
      </c>
      <c r="G29" s="18">
        <v>519.52</v>
      </c>
      <c r="H29" s="18">
        <v>1.94</v>
      </c>
    </row>
    <row r="30" spans="2:8">
      <c r="B30" s="16" t="s">
        <v>2283</v>
      </c>
      <c r="C30" s="164" t="s">
        <v>129</v>
      </c>
      <c r="D30" s="16" t="s">
        <v>155</v>
      </c>
      <c r="E30" s="16" t="s">
        <v>156</v>
      </c>
      <c r="F30" s="18">
        <v>26000</v>
      </c>
      <c r="G30" s="18">
        <v>499.85</v>
      </c>
      <c r="H30" s="18">
        <v>1.87</v>
      </c>
    </row>
    <row r="31" spans="2:8">
      <c r="B31" s="16" t="s">
        <v>2410</v>
      </c>
      <c r="C31" s="164" t="s">
        <v>129</v>
      </c>
      <c r="D31" s="16" t="s">
        <v>130</v>
      </c>
      <c r="E31" s="16" t="s">
        <v>157</v>
      </c>
      <c r="F31" s="18">
        <v>725000</v>
      </c>
      <c r="G31" s="18">
        <v>497.71</v>
      </c>
      <c r="H31" s="18">
        <v>1.86</v>
      </c>
    </row>
    <row r="32" spans="2:8">
      <c r="B32" s="16" t="s">
        <v>2439</v>
      </c>
      <c r="C32" s="164" t="s">
        <v>129</v>
      </c>
      <c r="D32" s="16" t="s">
        <v>158</v>
      </c>
      <c r="E32" s="16" t="s">
        <v>159</v>
      </c>
      <c r="F32" s="18">
        <v>54000</v>
      </c>
      <c r="G32" s="18">
        <v>465.99</v>
      </c>
      <c r="H32" s="18">
        <v>1.74</v>
      </c>
    </row>
    <row r="33" spans="2:8">
      <c r="B33" s="16" t="s">
        <v>2113</v>
      </c>
      <c r="C33" s="164" t="s">
        <v>129</v>
      </c>
      <c r="D33" s="16" t="s">
        <v>160</v>
      </c>
      <c r="E33" s="16" t="s">
        <v>161</v>
      </c>
      <c r="F33" s="18">
        <v>52000</v>
      </c>
      <c r="G33" s="18">
        <v>464.39</v>
      </c>
      <c r="H33" s="18">
        <v>1.74</v>
      </c>
    </row>
    <row r="34" spans="2:8">
      <c r="B34" s="16" t="s">
        <v>2344</v>
      </c>
      <c r="C34" s="164" t="s">
        <v>129</v>
      </c>
      <c r="D34" s="16" t="s">
        <v>162</v>
      </c>
      <c r="E34" s="16" t="s">
        <v>163</v>
      </c>
      <c r="F34" s="18">
        <v>9700</v>
      </c>
      <c r="G34" s="18">
        <v>439.54</v>
      </c>
      <c r="H34" s="18">
        <v>1.65</v>
      </c>
    </row>
    <row r="35" spans="2:8">
      <c r="B35" s="16" t="s">
        <v>2369</v>
      </c>
      <c r="C35" s="164" t="s">
        <v>129</v>
      </c>
      <c r="D35" s="16" t="s">
        <v>141</v>
      </c>
      <c r="E35" s="16" t="s">
        <v>164</v>
      </c>
      <c r="F35" s="18">
        <v>224000</v>
      </c>
      <c r="G35" s="18">
        <v>422.58</v>
      </c>
      <c r="H35" s="18">
        <v>1.58</v>
      </c>
    </row>
    <row r="36" spans="2:8">
      <c r="B36" s="16" t="s">
        <v>1030</v>
      </c>
      <c r="C36" s="164" t="s">
        <v>129</v>
      </c>
      <c r="D36" s="16" t="s">
        <v>165</v>
      </c>
      <c r="E36" s="16" t="s">
        <v>166</v>
      </c>
      <c r="F36" s="18">
        <v>51000</v>
      </c>
      <c r="G36" s="18">
        <v>414.04</v>
      </c>
      <c r="H36" s="18">
        <v>1.55</v>
      </c>
    </row>
    <row r="37" spans="2:8">
      <c r="B37" s="16" t="s">
        <v>2081</v>
      </c>
      <c r="C37" s="164" t="s">
        <v>129</v>
      </c>
      <c r="D37" s="16" t="s">
        <v>135</v>
      </c>
      <c r="E37" s="16" t="s">
        <v>167</v>
      </c>
      <c r="F37" s="18">
        <v>100000</v>
      </c>
      <c r="G37" s="18">
        <v>413.55</v>
      </c>
      <c r="H37" s="18">
        <v>1.55</v>
      </c>
    </row>
    <row r="38" spans="2:8">
      <c r="B38" s="16" t="s">
        <v>1051</v>
      </c>
      <c r="C38" s="164" t="s">
        <v>129</v>
      </c>
      <c r="D38" s="16" t="s">
        <v>168</v>
      </c>
      <c r="E38" s="16" t="s">
        <v>169</v>
      </c>
      <c r="F38" s="18">
        <v>50000</v>
      </c>
      <c r="G38" s="18">
        <v>412.55</v>
      </c>
      <c r="H38" s="18">
        <v>1.54</v>
      </c>
    </row>
    <row r="39" spans="2:8">
      <c r="B39" s="16" t="s">
        <v>2289</v>
      </c>
      <c r="C39" s="164" t="s">
        <v>129</v>
      </c>
      <c r="D39" s="16" t="s">
        <v>160</v>
      </c>
      <c r="E39" s="16" t="s">
        <v>170</v>
      </c>
      <c r="F39" s="18">
        <v>9600</v>
      </c>
      <c r="G39" s="18">
        <v>407.52</v>
      </c>
      <c r="H39" s="18">
        <v>1.53</v>
      </c>
    </row>
    <row r="40" spans="2:8">
      <c r="B40" s="16" t="s">
        <v>1024</v>
      </c>
      <c r="C40" s="164" t="s">
        <v>129</v>
      </c>
      <c r="D40" s="16" t="s">
        <v>171</v>
      </c>
      <c r="E40" s="16" t="s">
        <v>172</v>
      </c>
      <c r="F40" s="18">
        <v>50000</v>
      </c>
      <c r="G40" s="18">
        <v>404.83</v>
      </c>
      <c r="H40" s="18">
        <v>1.52</v>
      </c>
    </row>
    <row r="41" spans="2:8">
      <c r="B41" s="16" t="s">
        <v>2102</v>
      </c>
      <c r="C41" s="164" t="s">
        <v>129</v>
      </c>
      <c r="D41" s="16" t="s">
        <v>173</v>
      </c>
      <c r="E41" s="16" t="s">
        <v>174</v>
      </c>
      <c r="F41" s="18">
        <v>5900</v>
      </c>
      <c r="G41" s="18">
        <v>393.99</v>
      </c>
      <c r="H41" s="18">
        <v>1.47</v>
      </c>
    </row>
    <row r="42" spans="2:8">
      <c r="B42" s="16" t="s">
        <v>1042</v>
      </c>
      <c r="C42" s="164" t="s">
        <v>129</v>
      </c>
      <c r="D42" s="16" t="s">
        <v>173</v>
      </c>
      <c r="E42" s="16" t="s">
        <v>175</v>
      </c>
      <c r="F42" s="18">
        <v>17000</v>
      </c>
      <c r="G42" s="18">
        <v>390.95</v>
      </c>
      <c r="H42" s="18">
        <v>1.46</v>
      </c>
    </row>
    <row r="43" spans="2:8">
      <c r="B43" s="16" t="s">
        <v>176</v>
      </c>
      <c r="C43" s="164" t="s">
        <v>129</v>
      </c>
      <c r="D43" s="16" t="s">
        <v>130</v>
      </c>
      <c r="E43" s="16" t="s">
        <v>177</v>
      </c>
      <c r="F43" s="18">
        <v>200000</v>
      </c>
      <c r="G43" s="18">
        <v>388.5</v>
      </c>
      <c r="H43" s="18">
        <v>1.45</v>
      </c>
    </row>
    <row r="44" spans="2:8">
      <c r="B44" s="16" t="s">
        <v>2115</v>
      </c>
      <c r="C44" s="164" t="s">
        <v>129</v>
      </c>
      <c r="D44" s="16" t="s">
        <v>178</v>
      </c>
      <c r="E44" s="16" t="s">
        <v>179</v>
      </c>
      <c r="F44" s="18">
        <v>19500</v>
      </c>
      <c r="G44" s="18">
        <v>385.91</v>
      </c>
      <c r="H44" s="18">
        <v>1.44</v>
      </c>
    </row>
    <row r="45" spans="2:8">
      <c r="B45" s="16" t="s">
        <v>2061</v>
      </c>
      <c r="C45" s="164" t="s">
        <v>129</v>
      </c>
      <c r="D45" s="16" t="s">
        <v>180</v>
      </c>
      <c r="E45" s="16" t="s">
        <v>181</v>
      </c>
      <c r="F45" s="18">
        <v>72000</v>
      </c>
      <c r="G45" s="18">
        <v>378.43</v>
      </c>
      <c r="H45" s="18">
        <v>1.42</v>
      </c>
    </row>
    <row r="46" spans="2:8">
      <c r="B46" s="16" t="s">
        <v>182</v>
      </c>
      <c r="C46" s="164" t="s">
        <v>129</v>
      </c>
      <c r="D46" s="16" t="s">
        <v>183</v>
      </c>
      <c r="E46" s="16" t="s">
        <v>184</v>
      </c>
      <c r="F46" s="18">
        <v>34336</v>
      </c>
      <c r="G46" s="18">
        <v>366.43</v>
      </c>
      <c r="H46" s="18">
        <v>1.37</v>
      </c>
    </row>
    <row r="47" spans="2:8">
      <c r="B47" s="16" t="s">
        <v>2064</v>
      </c>
      <c r="C47" s="164" t="s">
        <v>129</v>
      </c>
      <c r="D47" s="16" t="s">
        <v>185</v>
      </c>
      <c r="E47" s="16" t="s">
        <v>186</v>
      </c>
      <c r="F47" s="18">
        <v>27000</v>
      </c>
      <c r="G47" s="18">
        <v>347.84</v>
      </c>
      <c r="H47" s="18">
        <v>1.3</v>
      </c>
    </row>
    <row r="48" spans="2:8">
      <c r="B48" s="16" t="s">
        <v>2096</v>
      </c>
      <c r="C48" s="164" t="s">
        <v>129</v>
      </c>
      <c r="D48" s="16" t="s">
        <v>135</v>
      </c>
      <c r="E48" s="16" t="s">
        <v>187</v>
      </c>
      <c r="F48" s="18">
        <v>10400</v>
      </c>
      <c r="G48" s="18">
        <v>343.88</v>
      </c>
      <c r="H48" s="18">
        <v>1.29</v>
      </c>
    </row>
    <row r="49" spans="2:8">
      <c r="B49" s="16" t="s">
        <v>2129</v>
      </c>
      <c r="C49" s="164" t="s">
        <v>129</v>
      </c>
      <c r="D49" s="16" t="s">
        <v>160</v>
      </c>
      <c r="E49" s="16" t="s">
        <v>188</v>
      </c>
      <c r="F49" s="18">
        <v>9000</v>
      </c>
      <c r="G49" s="18">
        <v>326.42</v>
      </c>
      <c r="H49" s="18">
        <v>1.22</v>
      </c>
    </row>
    <row r="50" spans="2:8">
      <c r="B50" s="16" t="s">
        <v>2358</v>
      </c>
      <c r="C50" s="164" t="s">
        <v>129</v>
      </c>
      <c r="D50" s="16" t="s">
        <v>160</v>
      </c>
      <c r="E50" s="16" t="s">
        <v>189</v>
      </c>
      <c r="F50" s="18">
        <v>10700</v>
      </c>
      <c r="G50" s="18">
        <v>318.29000000000002</v>
      </c>
      <c r="H50" s="18">
        <v>1.19</v>
      </c>
    </row>
    <row r="51" spans="2:8">
      <c r="B51" s="16" t="s">
        <v>1034</v>
      </c>
      <c r="C51" s="164" t="s">
        <v>129</v>
      </c>
      <c r="D51" s="16" t="s">
        <v>141</v>
      </c>
      <c r="E51" s="16" t="s">
        <v>190</v>
      </c>
      <c r="F51" s="18">
        <v>40000</v>
      </c>
      <c r="G51" s="18">
        <v>317.18</v>
      </c>
      <c r="H51" s="18">
        <v>1.19</v>
      </c>
    </row>
    <row r="52" spans="2:8">
      <c r="B52" s="16" t="s">
        <v>2368</v>
      </c>
      <c r="C52" s="164" t="s">
        <v>129</v>
      </c>
      <c r="D52" s="16" t="s">
        <v>130</v>
      </c>
      <c r="E52" s="16" t="s">
        <v>191</v>
      </c>
      <c r="F52" s="18">
        <v>336000</v>
      </c>
      <c r="G52" s="18">
        <v>317.02</v>
      </c>
      <c r="H52" s="18">
        <v>1.19</v>
      </c>
    </row>
    <row r="53" spans="2:8">
      <c r="B53" s="16" t="s">
        <v>2125</v>
      </c>
      <c r="C53" s="164" t="s">
        <v>129</v>
      </c>
      <c r="D53" s="16" t="s">
        <v>135</v>
      </c>
      <c r="E53" s="16" t="s">
        <v>192</v>
      </c>
      <c r="F53" s="18">
        <v>9000</v>
      </c>
      <c r="G53" s="18">
        <v>316.62</v>
      </c>
      <c r="H53" s="18">
        <v>1.18</v>
      </c>
    </row>
    <row r="54" spans="2:8">
      <c r="B54" s="16" t="s">
        <v>1036</v>
      </c>
      <c r="C54" s="164" t="s">
        <v>129</v>
      </c>
      <c r="D54" s="16" t="s">
        <v>185</v>
      </c>
      <c r="E54" s="16" t="s">
        <v>193</v>
      </c>
      <c r="F54" s="18">
        <v>52000</v>
      </c>
      <c r="G54" s="18">
        <v>299.10000000000002</v>
      </c>
      <c r="H54" s="18">
        <v>1.1200000000000001</v>
      </c>
    </row>
    <row r="55" spans="2:8">
      <c r="B55" s="16" t="s">
        <v>2336</v>
      </c>
      <c r="C55" s="164" t="s">
        <v>129</v>
      </c>
      <c r="D55" s="16" t="s">
        <v>194</v>
      </c>
      <c r="E55" s="16" t="s">
        <v>195</v>
      </c>
      <c r="F55" s="18">
        <v>340000</v>
      </c>
      <c r="G55" s="18">
        <v>295.8</v>
      </c>
      <c r="H55" s="18">
        <v>1.1100000000000001</v>
      </c>
    </row>
    <row r="56" spans="2:8">
      <c r="B56" s="16" t="s">
        <v>2413</v>
      </c>
      <c r="C56" s="164" t="s">
        <v>129</v>
      </c>
      <c r="D56" s="16" t="s">
        <v>135</v>
      </c>
      <c r="E56" s="16" t="s">
        <v>196</v>
      </c>
      <c r="F56" s="18">
        <v>92000</v>
      </c>
      <c r="G56" s="18">
        <v>295.64</v>
      </c>
      <c r="H56" s="18">
        <v>1.1100000000000001</v>
      </c>
    </row>
    <row r="57" spans="2:8">
      <c r="B57" s="16" t="s">
        <v>2292</v>
      </c>
      <c r="C57" s="164" t="s">
        <v>129</v>
      </c>
      <c r="D57" s="16" t="s">
        <v>178</v>
      </c>
      <c r="E57" s="16" t="s">
        <v>197</v>
      </c>
      <c r="F57" s="18">
        <v>8500</v>
      </c>
      <c r="G57" s="18">
        <v>291.47000000000003</v>
      </c>
      <c r="H57" s="18">
        <v>1.0900000000000001</v>
      </c>
    </row>
    <row r="58" spans="2:8">
      <c r="B58" s="16" t="s">
        <v>1028</v>
      </c>
      <c r="C58" s="164" t="s">
        <v>129</v>
      </c>
      <c r="D58" s="16" t="s">
        <v>198</v>
      </c>
      <c r="E58" s="16" t="s">
        <v>199</v>
      </c>
      <c r="F58" s="18">
        <v>1200</v>
      </c>
      <c r="G58" s="18">
        <v>279.77</v>
      </c>
      <c r="H58" s="18">
        <v>1.05</v>
      </c>
    </row>
    <row r="59" spans="2:8">
      <c r="B59" s="16" t="s">
        <v>1027</v>
      </c>
      <c r="C59" s="164" t="s">
        <v>129</v>
      </c>
      <c r="D59" s="16" t="s">
        <v>200</v>
      </c>
      <c r="E59" s="16" t="s">
        <v>201</v>
      </c>
      <c r="F59" s="18">
        <v>8000</v>
      </c>
      <c r="G59" s="18">
        <v>268.7</v>
      </c>
      <c r="H59" s="18">
        <v>1.01</v>
      </c>
    </row>
    <row r="60" spans="2:8">
      <c r="B60" s="16" t="s">
        <v>2295</v>
      </c>
      <c r="C60" s="164" t="s">
        <v>129</v>
      </c>
      <c r="D60" s="16" t="s">
        <v>141</v>
      </c>
      <c r="E60" s="16" t="s">
        <v>202</v>
      </c>
      <c r="F60" s="18">
        <v>11500</v>
      </c>
      <c r="G60" s="18">
        <v>260.42</v>
      </c>
      <c r="H60" s="18">
        <v>0.97</v>
      </c>
    </row>
    <row r="61" spans="2:8">
      <c r="B61" s="16" t="s">
        <v>2428</v>
      </c>
      <c r="C61" s="164" t="s">
        <v>129</v>
      </c>
      <c r="D61" s="16" t="s">
        <v>160</v>
      </c>
      <c r="E61" s="16" t="s">
        <v>203</v>
      </c>
      <c r="F61" s="18">
        <v>4000</v>
      </c>
      <c r="G61" s="18">
        <v>247.51</v>
      </c>
      <c r="H61" s="18">
        <v>0.93</v>
      </c>
    </row>
    <row r="62" spans="2:8">
      <c r="B62" s="16" t="s">
        <v>204</v>
      </c>
      <c r="C62" s="164" t="s">
        <v>129</v>
      </c>
      <c r="D62" s="16" t="s">
        <v>205</v>
      </c>
      <c r="E62" s="16" t="s">
        <v>206</v>
      </c>
      <c r="F62" s="18">
        <v>44121</v>
      </c>
      <c r="G62" s="18">
        <v>243.06</v>
      </c>
      <c r="H62" s="18">
        <v>0.91</v>
      </c>
    </row>
    <row r="63" spans="2:8">
      <c r="B63" s="17" t="s">
        <v>207</v>
      </c>
      <c r="C63" s="233"/>
      <c r="D63" s="17"/>
      <c r="E63" s="17"/>
      <c r="F63" s="162"/>
      <c r="G63" s="162">
        <f>SUM(G12:G62)</f>
        <v>26017.01</v>
      </c>
      <c r="H63" s="162">
        <f>SUM(H12:H62)</f>
        <v>97.370000000000019</v>
      </c>
    </row>
    <row r="64" spans="2:8">
      <c r="B64" s="17" t="s">
        <v>208</v>
      </c>
      <c r="C64" s="234"/>
      <c r="D64" s="17"/>
      <c r="E64" s="17"/>
      <c r="F64" s="162"/>
      <c r="G64" s="162">
        <v>742.08</v>
      </c>
      <c r="H64" s="162">
        <v>2.78</v>
      </c>
    </row>
    <row r="65" spans="2:8">
      <c r="B65" s="17" t="s">
        <v>112</v>
      </c>
      <c r="C65" s="234"/>
      <c r="D65" s="17"/>
      <c r="E65" s="17"/>
      <c r="F65" s="162"/>
      <c r="G65" s="162">
        <v>26759.09</v>
      </c>
      <c r="H65" s="162">
        <v>100.15</v>
      </c>
    </row>
    <row r="66" spans="2:8">
      <c r="B66" s="17" t="s">
        <v>209</v>
      </c>
      <c r="C66" s="234"/>
      <c r="D66" s="17"/>
      <c r="E66" s="17"/>
      <c r="F66" s="162"/>
      <c r="G66" s="162">
        <v>-39.522027699999057</v>
      </c>
      <c r="H66" s="162">
        <v>-0.15000000000000568</v>
      </c>
    </row>
    <row r="67" spans="2:8">
      <c r="B67" s="17" t="s">
        <v>114</v>
      </c>
      <c r="C67" s="234"/>
      <c r="D67" s="17"/>
      <c r="E67" s="17"/>
      <c r="F67" s="162"/>
      <c r="G67" s="162">
        <v>26719.567972299999</v>
      </c>
      <c r="H67" s="162">
        <v>100</v>
      </c>
    </row>
    <row r="68" spans="2:8">
      <c r="B68" s="16" t="s">
        <v>115</v>
      </c>
    </row>
    <row r="69" spans="2:8">
      <c r="B69" s="16" t="s">
        <v>116</v>
      </c>
    </row>
    <row r="70" spans="2:8">
      <c r="B70" s="16" t="s">
        <v>117</v>
      </c>
      <c r="C70" s="235">
        <v>44804</v>
      </c>
    </row>
    <row r="71" spans="2:8" ht="25.5">
      <c r="B71" s="236" t="s">
        <v>118</v>
      </c>
      <c r="C71" s="168" t="s">
        <v>119</v>
      </c>
    </row>
    <row r="72" spans="2:8">
      <c r="B72" s="17"/>
    </row>
    <row r="73" spans="2:8">
      <c r="B73" s="17" t="s">
        <v>120</v>
      </c>
    </row>
    <row r="74" spans="2:8">
      <c r="B74" s="17" t="s">
        <v>210</v>
      </c>
    </row>
    <row r="75" spans="2:8">
      <c r="B75" s="17" t="s">
        <v>121</v>
      </c>
    </row>
    <row r="76" spans="2:8">
      <c r="B76" s="17" t="s">
        <v>211</v>
      </c>
      <c r="C76" s="234"/>
    </row>
    <row r="77" spans="2:8">
      <c r="B77" s="17" t="s">
        <v>212</v>
      </c>
      <c r="C77" s="234"/>
    </row>
    <row r="78" spans="2:8">
      <c r="B78" s="17" t="s">
        <v>213</v>
      </c>
      <c r="C78" s="234"/>
    </row>
    <row r="79" spans="2:8">
      <c r="B79" s="17" t="s">
        <v>214</v>
      </c>
      <c r="C79" s="234"/>
    </row>
    <row r="80" spans="2:8">
      <c r="B80" s="284" t="s">
        <v>2920</v>
      </c>
      <c r="C80" s="234"/>
    </row>
    <row r="81" spans="2:2">
      <c r="B81" s="284" t="s">
        <v>122</v>
      </c>
    </row>
    <row r="82" spans="2:2">
      <c r="B82" s="284" t="s">
        <v>123</v>
      </c>
    </row>
  </sheetData>
  <mergeCells count="3">
    <mergeCell ref="B1:E1"/>
    <mergeCell ref="C3:C6"/>
    <mergeCell ref="D3:D6"/>
  </mergeCells>
  <hyperlinks>
    <hyperlink ref="A1" location="Index!A1" display="Index" xr:uid="{60D3288E-D569-4DD9-AE4F-269C9BC773D2}"/>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0DEB-8A26-4802-BEBD-47CE7EBDA171}">
  <dimension ref="A1:I122"/>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43" style="16" bestFit="1" customWidth="1"/>
    <col min="261" max="261" width="13.5703125"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43" style="16" bestFit="1" customWidth="1"/>
    <col min="517" max="517" width="13.5703125"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43" style="16" bestFit="1" customWidth="1"/>
    <col min="773" max="773" width="13.5703125"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43" style="16" bestFit="1" customWidth="1"/>
    <col min="1029" max="1029" width="13.5703125"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43" style="16" bestFit="1" customWidth="1"/>
    <col min="1285" max="1285" width="13.5703125"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43" style="16" bestFit="1" customWidth="1"/>
    <col min="1541" max="1541" width="13.5703125"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43" style="16" bestFit="1" customWidth="1"/>
    <col min="1797" max="1797" width="13.5703125"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43" style="16" bestFit="1" customWidth="1"/>
    <col min="2053" max="2053" width="13.5703125"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43" style="16" bestFit="1" customWidth="1"/>
    <col min="2309" max="2309" width="13.5703125"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43" style="16" bestFit="1" customWidth="1"/>
    <col min="2565" max="2565" width="13.5703125"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43" style="16" bestFit="1" customWidth="1"/>
    <col min="2821" max="2821" width="13.5703125"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43" style="16" bestFit="1" customWidth="1"/>
    <col min="3077" max="3077" width="13.5703125"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43" style="16" bestFit="1" customWidth="1"/>
    <col min="3333" max="3333" width="13.5703125"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43" style="16" bestFit="1" customWidth="1"/>
    <col min="3589" max="3589" width="13.5703125"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43" style="16" bestFit="1" customWidth="1"/>
    <col min="3845" max="3845" width="13.5703125"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43" style="16" bestFit="1" customWidth="1"/>
    <col min="4101" max="4101" width="13.5703125"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43" style="16" bestFit="1" customWidth="1"/>
    <col min="4357" max="4357" width="13.5703125"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43" style="16" bestFit="1" customWidth="1"/>
    <col min="4613" max="4613" width="13.5703125"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43" style="16" bestFit="1" customWidth="1"/>
    <col min="4869" max="4869" width="13.5703125"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43" style="16" bestFit="1" customWidth="1"/>
    <col min="5125" max="5125" width="13.5703125"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43" style="16" bestFit="1" customWidth="1"/>
    <col min="5381" max="5381" width="13.5703125"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43" style="16" bestFit="1" customWidth="1"/>
    <col min="5637" max="5637" width="13.5703125"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43" style="16" bestFit="1" customWidth="1"/>
    <col min="5893" max="5893" width="13.5703125"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43" style="16" bestFit="1" customWidth="1"/>
    <col min="6149" max="6149" width="13.5703125"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43" style="16" bestFit="1" customWidth="1"/>
    <col min="6405" max="6405" width="13.5703125"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43" style="16" bestFit="1" customWidth="1"/>
    <col min="6661" max="6661" width="13.5703125"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43" style="16" bestFit="1" customWidth="1"/>
    <col min="6917" max="6917" width="13.5703125"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43" style="16" bestFit="1" customWidth="1"/>
    <col min="7173" max="7173" width="13.5703125"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43" style="16" bestFit="1" customWidth="1"/>
    <col min="7429" max="7429" width="13.5703125"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43" style="16" bestFit="1" customWidth="1"/>
    <col min="7685" max="7685" width="13.5703125"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43" style="16" bestFit="1" customWidth="1"/>
    <col min="7941" max="7941" width="13.5703125"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43" style="16" bestFit="1" customWidth="1"/>
    <col min="8197" max="8197" width="13.5703125"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43" style="16" bestFit="1" customWidth="1"/>
    <col min="8453" max="8453" width="13.5703125"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43" style="16" bestFit="1" customWidth="1"/>
    <col min="8709" max="8709" width="13.5703125"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43" style="16" bestFit="1" customWidth="1"/>
    <col min="8965" max="8965" width="13.5703125"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43" style="16" bestFit="1" customWidth="1"/>
    <col min="9221" max="9221" width="13.5703125"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43" style="16" bestFit="1" customWidth="1"/>
    <col min="9477" max="9477" width="13.5703125"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43" style="16" bestFit="1" customWidth="1"/>
    <col min="9733" max="9733" width="13.5703125"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43" style="16" bestFit="1" customWidth="1"/>
    <col min="9989" max="9989" width="13.5703125"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43" style="16" bestFit="1" customWidth="1"/>
    <col min="10245" max="10245" width="13.5703125"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43" style="16" bestFit="1" customWidth="1"/>
    <col min="10501" max="10501" width="13.5703125"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43" style="16" bestFit="1" customWidth="1"/>
    <col min="10757" max="10757" width="13.5703125"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43" style="16" bestFit="1" customWidth="1"/>
    <col min="11013" max="11013" width="13.5703125"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43" style="16" bestFit="1" customWidth="1"/>
    <col min="11269" max="11269" width="13.5703125"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43" style="16" bestFit="1" customWidth="1"/>
    <col min="11525" max="11525" width="13.5703125"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43" style="16" bestFit="1" customWidth="1"/>
    <col min="11781" max="11781" width="13.5703125"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43" style="16" bestFit="1" customWidth="1"/>
    <col min="12037" max="12037" width="13.5703125"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43" style="16" bestFit="1" customWidth="1"/>
    <col min="12293" max="12293" width="13.5703125"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43" style="16" bestFit="1" customWidth="1"/>
    <col min="12549" max="12549" width="13.5703125"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43" style="16" bestFit="1" customWidth="1"/>
    <col min="12805" max="12805" width="13.5703125"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43" style="16" bestFit="1" customWidth="1"/>
    <col min="13061" max="13061" width="13.5703125"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43" style="16" bestFit="1" customWidth="1"/>
    <col min="13317" max="13317" width="13.5703125"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43" style="16" bestFit="1" customWidth="1"/>
    <col min="13573" max="13573" width="13.5703125"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43" style="16" bestFit="1" customWidth="1"/>
    <col min="13829" max="13829" width="13.5703125"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43" style="16" bestFit="1" customWidth="1"/>
    <col min="14085" max="14085" width="13.5703125"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43" style="16" bestFit="1" customWidth="1"/>
    <col min="14341" max="14341" width="13.5703125"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43" style="16" bestFit="1" customWidth="1"/>
    <col min="14597" max="14597" width="13.5703125"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43" style="16" bestFit="1" customWidth="1"/>
    <col min="14853" max="14853" width="13.5703125"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43" style="16" bestFit="1" customWidth="1"/>
    <col min="15109" max="15109" width="13.5703125"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43" style="16" bestFit="1" customWidth="1"/>
    <col min="15365" max="15365" width="13.5703125"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43" style="16" bestFit="1" customWidth="1"/>
    <col min="15621" max="15621" width="13.5703125"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43" style="16" bestFit="1" customWidth="1"/>
    <col min="15877" max="15877" width="13.5703125"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43" style="16" bestFit="1" customWidth="1"/>
    <col min="16133" max="16133" width="13.5703125"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41</v>
      </c>
      <c r="C1" s="396"/>
      <c r="D1" s="396"/>
      <c r="E1" s="396"/>
      <c r="F1" s="4"/>
      <c r="G1" s="4"/>
      <c r="H1" s="4"/>
    </row>
    <row r="2" spans="1:9" s="1" customFormat="1" ht="13.5" thickBot="1">
      <c r="C2" s="5"/>
      <c r="F2" s="4"/>
      <c r="G2" s="4"/>
      <c r="H2" s="4"/>
    </row>
    <row r="3" spans="1:9" s="13" customFormat="1" ht="15">
      <c r="B3" s="25" t="s">
        <v>2923</v>
      </c>
      <c r="C3" s="397"/>
      <c r="D3" s="400"/>
      <c r="F3" s="14"/>
      <c r="G3" s="14"/>
      <c r="H3" s="14"/>
    </row>
    <row r="4" spans="1:9" s="13" customFormat="1" ht="15">
      <c r="B4" s="26" t="s">
        <v>3120</v>
      </c>
      <c r="C4" s="398"/>
      <c r="D4" s="401"/>
      <c r="F4" s="14"/>
      <c r="G4" s="14"/>
      <c r="H4" s="14"/>
    </row>
    <row r="5" spans="1:9" s="13" customFormat="1" ht="15">
      <c r="B5" s="26" t="s">
        <v>1003</v>
      </c>
      <c r="C5" s="398"/>
      <c r="D5" s="401"/>
      <c r="F5" s="14"/>
      <c r="G5" s="14"/>
      <c r="H5" s="14"/>
    </row>
    <row r="6" spans="1:9" s="13" customFormat="1" ht="15">
      <c r="B6" s="26" t="s">
        <v>3044</v>
      </c>
      <c r="C6" s="398"/>
      <c r="D6" s="401"/>
      <c r="F6" s="14"/>
      <c r="G6" s="14"/>
      <c r="H6" s="14"/>
    </row>
    <row r="7" spans="1:9" s="13" customFormat="1" ht="45.75" thickBot="1">
      <c r="B7" s="27" t="s">
        <v>3121</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1007</v>
      </c>
      <c r="C16" s="164" t="s">
        <v>129</v>
      </c>
      <c r="D16" s="16" t="s">
        <v>130</v>
      </c>
      <c r="E16" s="16" t="s">
        <v>131</v>
      </c>
      <c r="F16" s="18">
        <v>774000</v>
      </c>
      <c r="G16" s="18">
        <v>6867.7</v>
      </c>
      <c r="H16" s="18">
        <v>7.27</v>
      </c>
    </row>
    <row r="17" spans="2:8">
      <c r="B17" s="16" t="s">
        <v>1009</v>
      </c>
      <c r="C17" s="164" t="s">
        <v>129</v>
      </c>
      <c r="D17" s="16" t="s">
        <v>132</v>
      </c>
      <c r="E17" s="16" t="s">
        <v>133</v>
      </c>
      <c r="F17" s="18">
        <v>194000</v>
      </c>
      <c r="G17" s="18">
        <v>5117.62</v>
      </c>
      <c r="H17" s="18">
        <v>5.42</v>
      </c>
    </row>
    <row r="18" spans="2:8">
      <c r="B18" s="16" t="s">
        <v>2283</v>
      </c>
      <c r="C18" s="164" t="s">
        <v>129</v>
      </c>
      <c r="D18" s="16" t="s">
        <v>155</v>
      </c>
      <c r="E18" s="16" t="s">
        <v>156</v>
      </c>
      <c r="F18" s="18">
        <v>217500</v>
      </c>
      <c r="G18" s="18">
        <v>4181.4399999999996</v>
      </c>
      <c r="H18" s="18">
        <v>4.43</v>
      </c>
    </row>
    <row r="19" spans="2:8">
      <c r="B19" s="16" t="s">
        <v>277</v>
      </c>
      <c r="C19" s="164" t="s">
        <v>129</v>
      </c>
      <c r="D19" s="16" t="s">
        <v>130</v>
      </c>
      <c r="E19" s="16" t="s">
        <v>278</v>
      </c>
      <c r="F19" s="18">
        <v>742125</v>
      </c>
      <c r="G19" s="18">
        <v>3942.54</v>
      </c>
      <c r="H19" s="18">
        <v>4.17</v>
      </c>
    </row>
    <row r="20" spans="2:8">
      <c r="B20" s="16" t="s">
        <v>481</v>
      </c>
      <c r="C20" s="164" t="s">
        <v>129</v>
      </c>
      <c r="D20" s="16" t="s">
        <v>130</v>
      </c>
      <c r="E20" s="16" t="s">
        <v>482</v>
      </c>
      <c r="F20" s="18">
        <v>2485000</v>
      </c>
      <c r="G20" s="18">
        <v>3251.62</v>
      </c>
      <c r="H20" s="18">
        <v>3.44</v>
      </c>
    </row>
    <row r="21" spans="2:8">
      <c r="B21" s="16" t="s">
        <v>2284</v>
      </c>
      <c r="C21" s="164" t="s">
        <v>129</v>
      </c>
      <c r="D21" s="16" t="s">
        <v>151</v>
      </c>
      <c r="E21" s="16" t="s">
        <v>152</v>
      </c>
      <c r="F21" s="18">
        <v>415000</v>
      </c>
      <c r="G21" s="18">
        <v>3015.39</v>
      </c>
      <c r="H21" s="18">
        <v>3.19</v>
      </c>
    </row>
    <row r="22" spans="2:8">
      <c r="B22" s="16" t="s">
        <v>2043</v>
      </c>
      <c r="C22" s="164" t="s">
        <v>129</v>
      </c>
      <c r="D22" s="16" t="s">
        <v>267</v>
      </c>
      <c r="E22" s="16" t="s">
        <v>288</v>
      </c>
      <c r="F22" s="18">
        <v>1755000</v>
      </c>
      <c r="G22" s="18">
        <v>2878.2</v>
      </c>
      <c r="H22" s="18">
        <v>3.05</v>
      </c>
    </row>
    <row r="23" spans="2:8">
      <c r="B23" s="16" t="s">
        <v>2325</v>
      </c>
      <c r="C23" s="164" t="s">
        <v>129</v>
      </c>
      <c r="D23" s="16" t="s">
        <v>149</v>
      </c>
      <c r="E23" s="16" t="s">
        <v>493</v>
      </c>
      <c r="F23" s="18">
        <v>388000</v>
      </c>
      <c r="G23" s="18">
        <v>2874.5</v>
      </c>
      <c r="H23" s="18">
        <v>3.04</v>
      </c>
    </row>
    <row r="24" spans="2:8">
      <c r="B24" s="16" t="s">
        <v>2113</v>
      </c>
      <c r="C24" s="164" t="s">
        <v>129</v>
      </c>
      <c r="D24" s="16" t="s">
        <v>160</v>
      </c>
      <c r="E24" s="16" t="s">
        <v>161</v>
      </c>
      <c r="F24" s="18">
        <v>298977</v>
      </c>
      <c r="G24" s="18">
        <v>2670.01</v>
      </c>
      <c r="H24" s="18">
        <v>2.83</v>
      </c>
    </row>
    <row r="25" spans="2:8">
      <c r="B25" s="16" t="s">
        <v>1020</v>
      </c>
      <c r="C25" s="164" t="s">
        <v>129</v>
      </c>
      <c r="D25" s="16" t="s">
        <v>130</v>
      </c>
      <c r="E25" s="16" t="s">
        <v>145</v>
      </c>
      <c r="F25" s="18">
        <v>342500</v>
      </c>
      <c r="G25" s="18">
        <v>2573.89</v>
      </c>
      <c r="H25" s="18">
        <v>2.72</v>
      </c>
    </row>
    <row r="26" spans="2:8">
      <c r="B26" s="16" t="s">
        <v>2286</v>
      </c>
      <c r="C26" s="164" t="s">
        <v>129</v>
      </c>
      <c r="D26" s="16" t="s">
        <v>160</v>
      </c>
      <c r="E26" s="16" t="s">
        <v>465</v>
      </c>
      <c r="F26" s="18">
        <v>243500</v>
      </c>
      <c r="G26" s="18">
        <v>2528.63</v>
      </c>
      <c r="H26" s="18">
        <v>2.68</v>
      </c>
    </row>
    <row r="27" spans="2:8">
      <c r="B27" s="16" t="s">
        <v>1008</v>
      </c>
      <c r="C27" s="164" t="s">
        <v>129</v>
      </c>
      <c r="D27" s="16" t="s">
        <v>130</v>
      </c>
      <c r="E27" s="16" t="s">
        <v>134</v>
      </c>
      <c r="F27" s="18">
        <v>170000</v>
      </c>
      <c r="G27" s="18">
        <v>2526.37</v>
      </c>
      <c r="H27" s="18">
        <v>2.67</v>
      </c>
    </row>
    <row r="28" spans="2:8">
      <c r="B28" s="16" t="s">
        <v>2060</v>
      </c>
      <c r="C28" s="164" t="s">
        <v>129</v>
      </c>
      <c r="D28" s="16" t="s">
        <v>130</v>
      </c>
      <c r="E28" s="16" t="s">
        <v>409</v>
      </c>
      <c r="F28" s="18">
        <v>1965000</v>
      </c>
      <c r="G28" s="18">
        <v>2299.0500000000002</v>
      </c>
      <c r="H28" s="18">
        <v>2.4300000000000002</v>
      </c>
    </row>
    <row r="29" spans="2:8">
      <c r="B29" s="16" t="s">
        <v>1017</v>
      </c>
      <c r="C29" s="164" t="s">
        <v>129</v>
      </c>
      <c r="D29" s="16" t="s">
        <v>135</v>
      </c>
      <c r="E29" s="16" t="s">
        <v>137</v>
      </c>
      <c r="F29" s="18">
        <v>70522</v>
      </c>
      <c r="G29" s="18">
        <v>2264.5700000000002</v>
      </c>
      <c r="H29" s="18">
        <v>2.4</v>
      </c>
    </row>
    <row r="30" spans="2:8">
      <c r="B30" s="16" t="s">
        <v>1013</v>
      </c>
      <c r="C30" s="164" t="s">
        <v>129</v>
      </c>
      <c r="D30" s="16" t="s">
        <v>135</v>
      </c>
      <c r="E30" s="16" t="s">
        <v>136</v>
      </c>
      <c r="F30" s="18">
        <v>149570</v>
      </c>
      <c r="G30" s="18">
        <v>2233.0100000000002</v>
      </c>
      <c r="H30" s="18">
        <v>2.36</v>
      </c>
    </row>
    <row r="31" spans="2:8">
      <c r="B31" s="16" t="s">
        <v>2097</v>
      </c>
      <c r="C31" s="164" t="s">
        <v>129</v>
      </c>
      <c r="D31" s="16" t="s">
        <v>485</v>
      </c>
      <c r="E31" s="16" t="s">
        <v>486</v>
      </c>
      <c r="F31" s="18">
        <v>540000</v>
      </c>
      <c r="G31" s="18">
        <v>2106</v>
      </c>
      <c r="H31" s="18">
        <v>2.23</v>
      </c>
    </row>
    <row r="32" spans="2:8">
      <c r="B32" s="16" t="s">
        <v>2108</v>
      </c>
      <c r="C32" s="164" t="s">
        <v>129</v>
      </c>
      <c r="D32" s="16" t="s">
        <v>530</v>
      </c>
      <c r="E32" s="16" t="s">
        <v>531</v>
      </c>
      <c r="F32" s="18">
        <v>1314000</v>
      </c>
      <c r="G32" s="18">
        <v>2023.56</v>
      </c>
      <c r="H32" s="18">
        <v>2.14</v>
      </c>
    </row>
    <row r="33" spans="2:8">
      <c r="B33" s="16" t="s">
        <v>2130</v>
      </c>
      <c r="C33" s="164" t="s">
        <v>129</v>
      </c>
      <c r="D33" s="16" t="s">
        <v>173</v>
      </c>
      <c r="E33" s="16" t="s">
        <v>364</v>
      </c>
      <c r="F33" s="18">
        <v>116000</v>
      </c>
      <c r="G33" s="18">
        <v>1947.23</v>
      </c>
      <c r="H33" s="18">
        <v>2.06</v>
      </c>
    </row>
    <row r="34" spans="2:8">
      <c r="B34" s="16" t="s">
        <v>2322</v>
      </c>
      <c r="C34" s="164" t="s">
        <v>129</v>
      </c>
      <c r="D34" s="16" t="s">
        <v>485</v>
      </c>
      <c r="E34" s="16" t="s">
        <v>487</v>
      </c>
      <c r="F34" s="18">
        <v>378400</v>
      </c>
      <c r="G34" s="18">
        <v>1938.35</v>
      </c>
      <c r="H34" s="18">
        <v>2.0499999999999998</v>
      </c>
    </row>
    <row r="35" spans="2:8">
      <c r="B35" s="16" t="s">
        <v>2287</v>
      </c>
      <c r="C35" s="164" t="s">
        <v>129</v>
      </c>
      <c r="D35" s="16" t="s">
        <v>366</v>
      </c>
      <c r="E35" s="16" t="s">
        <v>367</v>
      </c>
      <c r="F35" s="18">
        <v>432000</v>
      </c>
      <c r="G35" s="18">
        <v>1896.48</v>
      </c>
      <c r="H35" s="18">
        <v>2.0099999999999998</v>
      </c>
    </row>
    <row r="36" spans="2:8">
      <c r="B36" s="16" t="s">
        <v>2083</v>
      </c>
      <c r="C36" s="164" t="s">
        <v>129</v>
      </c>
      <c r="D36" s="16" t="s">
        <v>267</v>
      </c>
      <c r="E36" s="16" t="s">
        <v>287</v>
      </c>
      <c r="F36" s="18">
        <v>825000</v>
      </c>
      <c r="G36" s="18">
        <v>1894.2</v>
      </c>
      <c r="H36" s="18">
        <v>2</v>
      </c>
    </row>
    <row r="37" spans="2:8">
      <c r="B37" s="16" t="s">
        <v>2350</v>
      </c>
      <c r="C37" s="164" t="s">
        <v>129</v>
      </c>
      <c r="D37" s="16" t="s">
        <v>149</v>
      </c>
      <c r="E37" s="16" t="s">
        <v>532</v>
      </c>
      <c r="F37" s="18">
        <v>68100</v>
      </c>
      <c r="G37" s="18">
        <v>1775.74</v>
      </c>
      <c r="H37" s="18">
        <v>1.88</v>
      </c>
    </row>
    <row r="38" spans="2:8">
      <c r="B38" s="16" t="s">
        <v>1037</v>
      </c>
      <c r="C38" s="164" t="s">
        <v>129</v>
      </c>
      <c r="D38" s="16" t="s">
        <v>135</v>
      </c>
      <c r="E38" s="16" t="s">
        <v>283</v>
      </c>
      <c r="F38" s="18">
        <v>188000</v>
      </c>
      <c r="G38" s="18">
        <v>1765.23</v>
      </c>
      <c r="H38" s="18">
        <v>1.87</v>
      </c>
    </row>
    <row r="39" spans="2:8">
      <c r="B39" s="16" t="s">
        <v>1042</v>
      </c>
      <c r="C39" s="164" t="s">
        <v>129</v>
      </c>
      <c r="D39" s="16" t="s">
        <v>173</v>
      </c>
      <c r="E39" s="16" t="s">
        <v>175</v>
      </c>
      <c r="F39" s="18">
        <v>75000</v>
      </c>
      <c r="G39" s="18">
        <v>1724.78</v>
      </c>
      <c r="H39" s="18">
        <v>1.83</v>
      </c>
    </row>
    <row r="40" spans="2:8">
      <c r="B40" s="16" t="s">
        <v>2323</v>
      </c>
      <c r="C40" s="164" t="s">
        <v>129</v>
      </c>
      <c r="D40" s="16" t="s">
        <v>153</v>
      </c>
      <c r="E40" s="16" t="s">
        <v>154</v>
      </c>
      <c r="F40" s="18">
        <v>66764</v>
      </c>
      <c r="G40" s="18">
        <v>1613.25</v>
      </c>
      <c r="H40" s="18">
        <v>1.71</v>
      </c>
    </row>
    <row r="41" spans="2:8">
      <c r="B41" s="16" t="s">
        <v>1027</v>
      </c>
      <c r="C41" s="164" t="s">
        <v>129</v>
      </c>
      <c r="D41" s="16" t="s">
        <v>200</v>
      </c>
      <c r="E41" s="16" t="s">
        <v>201</v>
      </c>
      <c r="F41" s="18">
        <v>47500</v>
      </c>
      <c r="G41" s="18">
        <v>1595.41</v>
      </c>
      <c r="H41" s="18">
        <v>1.69</v>
      </c>
    </row>
    <row r="42" spans="2:8">
      <c r="B42" s="16" t="s">
        <v>1015</v>
      </c>
      <c r="C42" s="164" t="s">
        <v>129</v>
      </c>
      <c r="D42" s="16" t="s">
        <v>143</v>
      </c>
      <c r="E42" s="16" t="s">
        <v>144</v>
      </c>
      <c r="F42" s="18">
        <v>65000</v>
      </c>
      <c r="G42" s="18">
        <v>1590.16</v>
      </c>
      <c r="H42" s="18">
        <v>1.68</v>
      </c>
    </row>
    <row r="43" spans="2:8">
      <c r="B43" s="16" t="s">
        <v>1044</v>
      </c>
      <c r="C43" s="164" t="s">
        <v>129</v>
      </c>
      <c r="D43" s="16" t="s">
        <v>225</v>
      </c>
      <c r="E43" s="16" t="s">
        <v>324</v>
      </c>
      <c r="F43" s="18">
        <v>36268</v>
      </c>
      <c r="G43" s="18">
        <v>1567.83</v>
      </c>
      <c r="H43" s="18">
        <v>1.66</v>
      </c>
    </row>
    <row r="44" spans="2:8">
      <c r="B44" s="16" t="s">
        <v>2044</v>
      </c>
      <c r="C44" s="164" t="s">
        <v>129</v>
      </c>
      <c r="D44" s="16" t="s">
        <v>135</v>
      </c>
      <c r="E44" s="16" t="s">
        <v>291</v>
      </c>
      <c r="F44" s="18">
        <v>143004</v>
      </c>
      <c r="G44" s="18">
        <v>1538.87</v>
      </c>
      <c r="H44" s="18">
        <v>1.63</v>
      </c>
    </row>
    <row r="45" spans="2:8">
      <c r="B45" s="16" t="s">
        <v>2462</v>
      </c>
      <c r="C45" s="164" t="s">
        <v>129</v>
      </c>
      <c r="D45" s="16" t="s">
        <v>485</v>
      </c>
      <c r="E45" s="16" t="s">
        <v>826</v>
      </c>
      <c r="F45" s="18">
        <v>136470</v>
      </c>
      <c r="G45" s="18">
        <v>1497.08</v>
      </c>
      <c r="H45" s="18">
        <v>1.58</v>
      </c>
    </row>
    <row r="46" spans="2:8">
      <c r="B46" s="16" t="s">
        <v>2041</v>
      </c>
      <c r="C46" s="164" t="s">
        <v>129</v>
      </c>
      <c r="D46" s="16" t="s">
        <v>200</v>
      </c>
      <c r="E46" s="16" t="s">
        <v>462</v>
      </c>
      <c r="F46" s="18">
        <v>310000</v>
      </c>
      <c r="G46" s="18">
        <v>1460.41</v>
      </c>
      <c r="H46" s="18">
        <v>1.55</v>
      </c>
    </row>
    <row r="47" spans="2:8">
      <c r="B47" s="16" t="s">
        <v>2059</v>
      </c>
      <c r="C47" s="164" t="s">
        <v>129</v>
      </c>
      <c r="D47" s="16" t="s">
        <v>149</v>
      </c>
      <c r="E47" s="16" t="s">
        <v>490</v>
      </c>
      <c r="F47" s="18">
        <v>120000</v>
      </c>
      <c r="G47" s="18">
        <v>1431.12</v>
      </c>
      <c r="H47" s="18">
        <v>1.51</v>
      </c>
    </row>
    <row r="48" spans="2:8">
      <c r="B48" s="16" t="s">
        <v>2368</v>
      </c>
      <c r="C48" s="164" t="s">
        <v>129</v>
      </c>
      <c r="D48" s="16" t="s">
        <v>130</v>
      </c>
      <c r="E48" s="16" t="s">
        <v>191</v>
      </c>
      <c r="F48" s="18">
        <v>1508000</v>
      </c>
      <c r="G48" s="18">
        <v>1422.8</v>
      </c>
      <c r="H48" s="18">
        <v>1.51</v>
      </c>
    </row>
    <row r="49" spans="2:8">
      <c r="B49" s="16" t="s">
        <v>2289</v>
      </c>
      <c r="C49" s="164" t="s">
        <v>129</v>
      </c>
      <c r="D49" s="16" t="s">
        <v>160</v>
      </c>
      <c r="E49" s="16" t="s">
        <v>170</v>
      </c>
      <c r="F49" s="18">
        <v>31656</v>
      </c>
      <c r="G49" s="18">
        <v>1343.81</v>
      </c>
      <c r="H49" s="18">
        <v>1.42</v>
      </c>
    </row>
    <row r="50" spans="2:8">
      <c r="B50" s="16" t="s">
        <v>2063</v>
      </c>
      <c r="C50" s="164" t="s">
        <v>129</v>
      </c>
      <c r="D50" s="16" t="s">
        <v>130</v>
      </c>
      <c r="E50" s="16" t="s">
        <v>427</v>
      </c>
      <c r="F50" s="18">
        <v>1010000</v>
      </c>
      <c r="G50" s="18">
        <v>1235.23</v>
      </c>
      <c r="H50" s="18">
        <v>1.31</v>
      </c>
    </row>
    <row r="51" spans="2:8">
      <c r="B51" s="16" t="s">
        <v>1052</v>
      </c>
      <c r="C51" s="164" t="s">
        <v>129</v>
      </c>
      <c r="D51" s="16" t="s">
        <v>149</v>
      </c>
      <c r="E51" s="16" t="s">
        <v>221</v>
      </c>
      <c r="F51" s="18">
        <v>220000</v>
      </c>
      <c r="G51" s="18">
        <v>1210.44</v>
      </c>
      <c r="H51" s="18">
        <v>1.28</v>
      </c>
    </row>
    <row r="52" spans="2:8">
      <c r="B52" s="16" t="s">
        <v>2058</v>
      </c>
      <c r="C52" s="164" t="s">
        <v>129</v>
      </c>
      <c r="D52" s="16" t="s">
        <v>153</v>
      </c>
      <c r="E52" s="16" t="s">
        <v>592</v>
      </c>
      <c r="F52" s="18">
        <v>1900000</v>
      </c>
      <c r="G52" s="18">
        <v>1117.2</v>
      </c>
      <c r="H52" s="18">
        <v>1.18</v>
      </c>
    </row>
    <row r="53" spans="2:8">
      <c r="B53" s="16" t="s">
        <v>2103</v>
      </c>
      <c r="C53" s="164" t="s">
        <v>129</v>
      </c>
      <c r="D53" s="16" t="s">
        <v>132</v>
      </c>
      <c r="E53" s="16" t="s">
        <v>371</v>
      </c>
      <c r="F53" s="18">
        <v>455000</v>
      </c>
      <c r="G53" s="18">
        <v>1108.1500000000001</v>
      </c>
      <c r="H53" s="18">
        <v>1.17</v>
      </c>
    </row>
    <row r="54" spans="2:8">
      <c r="B54" s="16" t="s">
        <v>2288</v>
      </c>
      <c r="C54" s="164" t="s">
        <v>129</v>
      </c>
      <c r="D54" s="16" t="s">
        <v>153</v>
      </c>
      <c r="E54" s="16" t="s">
        <v>494</v>
      </c>
      <c r="F54" s="18">
        <v>265889</v>
      </c>
      <c r="G54" s="18">
        <v>1081.5</v>
      </c>
      <c r="H54" s="18">
        <v>1.1399999999999999</v>
      </c>
    </row>
    <row r="55" spans="2:8">
      <c r="B55" s="16" t="s">
        <v>2292</v>
      </c>
      <c r="C55" s="164" t="s">
        <v>129</v>
      </c>
      <c r="D55" s="16" t="s">
        <v>178</v>
      </c>
      <c r="E55" s="16" t="s">
        <v>197</v>
      </c>
      <c r="F55" s="18">
        <v>28000</v>
      </c>
      <c r="G55" s="18">
        <v>960.15</v>
      </c>
      <c r="H55" s="18">
        <v>1.02</v>
      </c>
    </row>
    <row r="56" spans="2:8">
      <c r="B56" s="16" t="s">
        <v>2087</v>
      </c>
      <c r="C56" s="164" t="s">
        <v>129</v>
      </c>
      <c r="D56" s="16" t="s">
        <v>153</v>
      </c>
      <c r="E56" s="16" t="s">
        <v>558</v>
      </c>
      <c r="F56" s="18">
        <v>33000</v>
      </c>
      <c r="G56" s="18">
        <v>951.59</v>
      </c>
      <c r="H56" s="18">
        <v>1.01</v>
      </c>
    </row>
    <row r="57" spans="2:8">
      <c r="B57" s="16" t="s">
        <v>2298</v>
      </c>
      <c r="C57" s="164" t="s">
        <v>129</v>
      </c>
      <c r="D57" s="16" t="s">
        <v>151</v>
      </c>
      <c r="E57" s="16" t="s">
        <v>500</v>
      </c>
      <c r="F57" s="18">
        <v>272857</v>
      </c>
      <c r="G57" s="18">
        <v>944.9</v>
      </c>
      <c r="H57" s="18">
        <v>1</v>
      </c>
    </row>
    <row r="58" spans="2:8">
      <c r="B58" s="16" t="s">
        <v>2463</v>
      </c>
      <c r="C58" s="164" t="s">
        <v>129</v>
      </c>
      <c r="D58" s="16" t="s">
        <v>234</v>
      </c>
      <c r="E58" s="16" t="s">
        <v>827</v>
      </c>
      <c r="F58" s="18">
        <v>811496</v>
      </c>
      <c r="G58" s="18">
        <v>797.7</v>
      </c>
      <c r="H58" s="18">
        <v>0.84</v>
      </c>
    </row>
    <row r="59" spans="2:8">
      <c r="B59" s="16" t="s">
        <v>2052</v>
      </c>
      <c r="C59" s="164" t="s">
        <v>129</v>
      </c>
      <c r="D59" s="16" t="s">
        <v>143</v>
      </c>
      <c r="E59" s="16" t="s">
        <v>223</v>
      </c>
      <c r="F59" s="18">
        <v>800000</v>
      </c>
      <c r="G59" s="18">
        <v>549.20000000000005</v>
      </c>
      <c r="H59" s="18">
        <v>0.57999999999999996</v>
      </c>
    </row>
    <row r="60" spans="2:8">
      <c r="B60" s="16" t="s">
        <v>2057</v>
      </c>
      <c r="C60" s="164" t="s">
        <v>129</v>
      </c>
      <c r="D60" s="16" t="s">
        <v>160</v>
      </c>
      <c r="E60" s="16" t="s">
        <v>786</v>
      </c>
      <c r="F60" s="18">
        <v>136800</v>
      </c>
      <c r="G60" s="18">
        <v>517.38</v>
      </c>
      <c r="H60" s="18">
        <v>0.55000000000000004</v>
      </c>
    </row>
    <row r="61" spans="2:8">
      <c r="B61" s="16" t="s">
        <v>2293</v>
      </c>
      <c r="C61" s="164" t="s">
        <v>129</v>
      </c>
      <c r="D61" s="16" t="s">
        <v>267</v>
      </c>
      <c r="E61" s="16" t="s">
        <v>492</v>
      </c>
      <c r="F61" s="18">
        <v>588693</v>
      </c>
      <c r="G61" s="18">
        <v>479.49</v>
      </c>
      <c r="H61" s="18">
        <v>0.51</v>
      </c>
    </row>
    <row r="62" spans="2:8">
      <c r="B62" s="16" t="s">
        <v>2079</v>
      </c>
      <c r="C62" s="164" t="s">
        <v>129</v>
      </c>
      <c r="D62" s="16" t="s">
        <v>160</v>
      </c>
      <c r="E62" s="16" t="s">
        <v>620</v>
      </c>
      <c r="F62" s="18">
        <v>87000</v>
      </c>
      <c r="G62" s="18">
        <v>474.5</v>
      </c>
      <c r="H62" s="18">
        <v>0.5</v>
      </c>
    </row>
    <row r="63" spans="2:8">
      <c r="B63" s="16" t="s">
        <v>2328</v>
      </c>
      <c r="C63" s="164" t="s">
        <v>129</v>
      </c>
      <c r="D63" s="16" t="s">
        <v>143</v>
      </c>
      <c r="E63" s="16" t="s">
        <v>499</v>
      </c>
      <c r="F63" s="18">
        <v>122000</v>
      </c>
      <c r="G63" s="18">
        <v>426.94</v>
      </c>
      <c r="H63" s="18">
        <v>0.45</v>
      </c>
    </row>
    <row r="64" spans="2:8">
      <c r="B64" s="17" t="s">
        <v>207</v>
      </c>
      <c r="C64" s="233"/>
      <c r="D64" s="17"/>
      <c r="E64" s="17"/>
      <c r="F64" s="162"/>
      <c r="G64" s="162">
        <f>SUM(G13:G63)</f>
        <v>93211.219999999987</v>
      </c>
      <c r="H64" s="162">
        <f>SUM(H13:H63)</f>
        <v>98.65000000000002</v>
      </c>
    </row>
    <row r="65" spans="2:9">
      <c r="B65" s="17" t="s">
        <v>455</v>
      </c>
      <c r="C65" s="164"/>
    </row>
    <row r="66" spans="2:9">
      <c r="B66" s="16" t="s">
        <v>81</v>
      </c>
      <c r="C66" s="164" t="s">
        <v>129</v>
      </c>
      <c r="D66" s="16" t="s">
        <v>456</v>
      </c>
      <c r="E66" s="16" t="s">
        <v>457</v>
      </c>
      <c r="F66" s="18">
        <v>1601</v>
      </c>
      <c r="G66" s="18">
        <v>0.91</v>
      </c>
      <c r="H66" s="18">
        <v>0</v>
      </c>
      <c r="I66" s="16" t="s">
        <v>429</v>
      </c>
    </row>
    <row r="67" spans="2:9">
      <c r="B67" s="17" t="s">
        <v>993</v>
      </c>
      <c r="C67" s="234"/>
      <c r="D67" s="17"/>
      <c r="E67" s="17"/>
      <c r="F67" s="162"/>
      <c r="G67" s="162">
        <f>SUM(G66:G66)</f>
        <v>0.91</v>
      </c>
      <c r="H67" s="162">
        <f>SUM(H66:H66)</f>
        <v>0</v>
      </c>
    </row>
    <row r="68" spans="2:9">
      <c r="B68" s="17" t="s">
        <v>208</v>
      </c>
      <c r="C68" s="234"/>
      <c r="D68" s="17"/>
      <c r="E68" s="17"/>
      <c r="F68" s="162"/>
      <c r="G68" s="162">
        <v>702.13</v>
      </c>
      <c r="H68" s="162">
        <v>0.74</v>
      </c>
    </row>
    <row r="69" spans="2:9">
      <c r="B69" s="17" t="s">
        <v>112</v>
      </c>
      <c r="C69" s="234"/>
      <c r="D69" s="17"/>
      <c r="E69" s="17"/>
      <c r="F69" s="162"/>
      <c r="G69" s="162">
        <f>+G64+G67+G68</f>
        <v>93914.26</v>
      </c>
      <c r="H69" s="162">
        <f>+H64+H67+H68</f>
        <v>99.390000000000015</v>
      </c>
    </row>
    <row r="70" spans="2:9">
      <c r="B70" s="17" t="s">
        <v>113</v>
      </c>
      <c r="C70" s="234"/>
      <c r="D70" s="17"/>
      <c r="E70" s="17"/>
      <c r="F70" s="162"/>
      <c r="G70" s="162">
        <v>570.64774049999426</v>
      </c>
      <c r="H70" s="162">
        <v>0.60999999999999943</v>
      </c>
    </row>
    <row r="71" spans="2:9">
      <c r="B71" s="17" t="s">
        <v>114</v>
      </c>
      <c r="C71" s="234"/>
      <c r="D71" s="17"/>
      <c r="E71" s="17"/>
      <c r="F71" s="162"/>
      <c r="G71" s="162">
        <v>94484.907740499999</v>
      </c>
      <c r="H71" s="162">
        <v>100</v>
      </c>
    </row>
    <row r="72" spans="2:9">
      <c r="B72" s="16" t="s">
        <v>115</v>
      </c>
    </row>
    <row r="73" spans="2:9">
      <c r="B73" s="16" t="s">
        <v>116</v>
      </c>
    </row>
    <row r="74" spans="2:9">
      <c r="B74" s="16" t="s">
        <v>117</v>
      </c>
      <c r="C74" s="235">
        <v>44804</v>
      </c>
    </row>
    <row r="75" spans="2:9" ht="25.5">
      <c r="B75" s="236" t="s">
        <v>118</v>
      </c>
      <c r="C75" s="168" t="s">
        <v>119</v>
      </c>
    </row>
    <row r="76" spans="2:9">
      <c r="B76" s="17"/>
    </row>
    <row r="77" spans="2:9">
      <c r="B77" s="17" t="s">
        <v>120</v>
      </c>
    </row>
    <row r="78" spans="2:9">
      <c r="B78" s="17" t="s">
        <v>210</v>
      </c>
    </row>
    <row r="79" spans="2:9">
      <c r="B79" s="17" t="s">
        <v>121</v>
      </c>
    </row>
    <row r="80" spans="2:9">
      <c r="B80" s="17" t="s">
        <v>828</v>
      </c>
      <c r="C80" s="234"/>
    </row>
    <row r="81" spans="2:8">
      <c r="B81" s="17" t="s">
        <v>829</v>
      </c>
      <c r="C81" s="234"/>
    </row>
    <row r="82" spans="2:8">
      <c r="B82" s="17" t="s">
        <v>830</v>
      </c>
      <c r="C82" s="234"/>
    </row>
    <row r="83" spans="2:8">
      <c r="B83" s="17" t="s">
        <v>831</v>
      </c>
      <c r="C83" s="234"/>
    </row>
    <row r="84" spans="2:8">
      <c r="B84" s="17" t="s">
        <v>832</v>
      </c>
      <c r="C84" s="234"/>
    </row>
    <row r="85" spans="2:8">
      <c r="B85" s="17" t="s">
        <v>833</v>
      </c>
      <c r="C85" s="234"/>
    </row>
    <row r="86" spans="2:8">
      <c r="B86" s="17" t="s">
        <v>834</v>
      </c>
      <c r="C86" s="234"/>
    </row>
    <row r="87" spans="2:8">
      <c r="B87" s="17" t="s">
        <v>835</v>
      </c>
      <c r="C87" s="234"/>
    </row>
    <row r="88" spans="2:8">
      <c r="B88" s="284" t="s">
        <v>2003</v>
      </c>
      <c r="C88" s="234"/>
    </row>
    <row r="89" spans="2:8">
      <c r="B89" s="284" t="s">
        <v>122</v>
      </c>
    </row>
    <row r="90" spans="2:8">
      <c r="B90" s="284" t="s">
        <v>123</v>
      </c>
    </row>
    <row r="93" spans="2:8" ht="15">
      <c r="B93" s="169" t="s">
        <v>2472</v>
      </c>
      <c r="C93" s="170">
        <v>44804</v>
      </c>
      <c r="D93" s="161"/>
      <c r="E93" s="161"/>
      <c r="F93" s="178"/>
    </row>
    <row r="94" spans="2:8" ht="60">
      <c r="B94" s="285" t="s">
        <v>2473</v>
      </c>
      <c r="C94" s="285" t="s">
        <v>2474</v>
      </c>
      <c r="D94" s="127" t="s">
        <v>2475</v>
      </c>
      <c r="E94" s="285" t="s">
        <v>2476</v>
      </c>
      <c r="F94" s="285" t="s">
        <v>2477</v>
      </c>
    </row>
    <row r="95" spans="2:8" ht="15">
      <c r="B95" s="197" t="s">
        <v>119</v>
      </c>
      <c r="C95" s="196" t="s">
        <v>119</v>
      </c>
      <c r="D95" s="195" t="s">
        <v>119</v>
      </c>
      <c r="E95" s="195" t="s">
        <v>119</v>
      </c>
      <c r="F95" s="195" t="s">
        <v>119</v>
      </c>
    </row>
    <row r="96" spans="2:8" s="161" customFormat="1">
      <c r="B96" s="175" t="s">
        <v>2895</v>
      </c>
      <c r="C96" s="176"/>
      <c r="D96" s="176"/>
      <c r="E96" s="176"/>
      <c r="F96" s="177"/>
      <c r="G96" s="178"/>
      <c r="H96" s="178"/>
    </row>
    <row r="97" spans="2:8" s="161" customFormat="1">
      <c r="B97" s="175"/>
      <c r="C97" s="176"/>
      <c r="D97" s="176"/>
      <c r="E97" s="176"/>
      <c r="F97" s="177"/>
      <c r="G97" s="178"/>
      <c r="H97" s="178"/>
    </row>
    <row r="99" spans="2:8" ht="15">
      <c r="B99" s="286" t="s">
        <v>2491</v>
      </c>
      <c r="C99" s="287"/>
    </row>
    <row r="100" spans="2:8" ht="15.75">
      <c r="B100" s="288" t="s">
        <v>2489</v>
      </c>
      <c r="C100" s="128" t="s">
        <v>2871</v>
      </c>
    </row>
    <row r="101" spans="2:8" ht="15">
      <c r="B101" s="289" t="s">
        <v>2631</v>
      </c>
      <c r="C101" s="192">
        <v>62</v>
      </c>
    </row>
    <row r="102" spans="2:8" ht="15">
      <c r="B102" s="289" t="s">
        <v>2757</v>
      </c>
      <c r="C102" s="192">
        <v>134</v>
      </c>
    </row>
    <row r="105" spans="2:8" ht="15.75">
      <c r="B105" s="288" t="s">
        <v>2886</v>
      </c>
      <c r="C105" s="128" t="s">
        <v>2871</v>
      </c>
    </row>
    <row r="106" spans="2:8" ht="15">
      <c r="B106" s="289" t="s">
        <v>2631</v>
      </c>
      <c r="C106" s="192">
        <v>62</v>
      </c>
    </row>
    <row r="107" spans="2:8" ht="15">
      <c r="B107" s="289" t="s">
        <v>2757</v>
      </c>
      <c r="C107" s="192">
        <v>134</v>
      </c>
    </row>
    <row r="110" spans="2:8" ht="15.75">
      <c r="B110" s="290" t="s">
        <v>2862</v>
      </c>
      <c r="C110" s="291" t="s">
        <v>2863</v>
      </c>
    </row>
    <row r="111" spans="2:8" ht="15">
      <c r="B111" s="289" t="s">
        <v>2631</v>
      </c>
      <c r="C111" s="198">
        <v>52661160</v>
      </c>
    </row>
    <row r="112" spans="2:8" ht="15">
      <c r="B112" s="289" t="s">
        <v>2757</v>
      </c>
      <c r="C112" s="198">
        <v>48280650</v>
      </c>
    </row>
    <row r="113" spans="2:3" ht="15">
      <c r="C113" s="193">
        <f>SUM(C111:C112)</f>
        <v>100941810</v>
      </c>
    </row>
    <row r="116" spans="2:3" ht="15.75">
      <c r="B116" s="290" t="s">
        <v>2864</v>
      </c>
      <c r="C116" s="291" t="s">
        <v>2863</v>
      </c>
    </row>
    <row r="117" spans="2:3" ht="15">
      <c r="B117" s="289" t="s">
        <v>2631</v>
      </c>
      <c r="C117" s="292">
        <v>55527420.960000001</v>
      </c>
    </row>
    <row r="118" spans="2:3" ht="15">
      <c r="B118" s="289" t="s">
        <v>2757</v>
      </c>
      <c r="C118" s="292">
        <v>46709247.299999997</v>
      </c>
    </row>
    <row r="119" spans="2:3" ht="15">
      <c r="C119" s="193">
        <f>SUM(C117:C118)</f>
        <v>102236668.25999999</v>
      </c>
    </row>
    <row r="122" spans="2:3" ht="15">
      <c r="B122" s="293" t="s">
        <v>2887</v>
      </c>
      <c r="C122" s="185">
        <f>+C119-C113</f>
        <v>1294858.2599999905</v>
      </c>
    </row>
  </sheetData>
  <mergeCells count="3">
    <mergeCell ref="B1:E1"/>
    <mergeCell ref="C3:C7"/>
    <mergeCell ref="D3:D7"/>
  </mergeCells>
  <conditionalFormatting sqref="C111:C112">
    <cfRule type="expression" dxfId="526" priority="477">
      <formula>#REF!="Total"</formula>
    </cfRule>
  </conditionalFormatting>
  <conditionalFormatting sqref="C111:C112">
    <cfRule type="expression" dxfId="525" priority="476">
      <formula>#REF!="Total"</formula>
    </cfRule>
  </conditionalFormatting>
  <conditionalFormatting sqref="C111:C112">
    <cfRule type="expression" dxfId="524" priority="475">
      <formula>#REF!="Total"</formula>
    </cfRule>
  </conditionalFormatting>
  <conditionalFormatting sqref="C111:C112">
    <cfRule type="expression" dxfId="523" priority="473">
      <formula>#REF!="Total"</formula>
    </cfRule>
  </conditionalFormatting>
  <conditionalFormatting sqref="C111:C112">
    <cfRule type="expression" dxfId="522" priority="472">
      <formula>#REF!="Total"</formula>
    </cfRule>
  </conditionalFormatting>
  <conditionalFormatting sqref="C111:C112">
    <cfRule type="expression" dxfId="521" priority="471">
      <formula>#REF!="Total"</formula>
    </cfRule>
  </conditionalFormatting>
  <conditionalFormatting sqref="C111:C112">
    <cfRule type="expression" dxfId="520" priority="470">
      <formula>#REF!="Total"</formula>
    </cfRule>
  </conditionalFormatting>
  <conditionalFormatting sqref="C111:C112">
    <cfRule type="expression" dxfId="519" priority="469">
      <formula>#REF!="Total"</formula>
    </cfRule>
  </conditionalFormatting>
  <conditionalFormatting sqref="C111:C112">
    <cfRule type="expression" dxfId="518" priority="468">
      <formula>#REF!="Total"</formula>
    </cfRule>
  </conditionalFormatting>
  <conditionalFormatting sqref="C111:C112">
    <cfRule type="expression" dxfId="517" priority="467">
      <formula>#REF!="Total"</formula>
    </cfRule>
  </conditionalFormatting>
  <conditionalFormatting sqref="C111:C112">
    <cfRule type="expression" dxfId="516" priority="478">
      <formula>#REF!="Total"</formula>
    </cfRule>
  </conditionalFormatting>
  <conditionalFormatting sqref="C111:C112">
    <cfRule type="expression" dxfId="515" priority="479">
      <formula>#REF!="Total"</formula>
    </cfRule>
  </conditionalFormatting>
  <conditionalFormatting sqref="C111:C112">
    <cfRule type="expression" dxfId="514" priority="480">
      <formula>#REF!="Total"</formula>
    </cfRule>
  </conditionalFormatting>
  <conditionalFormatting sqref="C111:C112">
    <cfRule type="expression" dxfId="513" priority="481">
      <formula>#REF!="Total"</formula>
    </cfRule>
  </conditionalFormatting>
  <conditionalFormatting sqref="C111:C112">
    <cfRule type="expression" dxfId="512" priority="482">
      <formula>#REF!="Total"</formula>
    </cfRule>
  </conditionalFormatting>
  <conditionalFormatting sqref="C111:C112">
    <cfRule type="expression" dxfId="511" priority="462">
      <formula>#REF!="Total"</formula>
    </cfRule>
  </conditionalFormatting>
  <conditionalFormatting sqref="C111:C112">
    <cfRule type="expression" dxfId="510" priority="461">
      <formula>#REF!="Total"</formula>
    </cfRule>
  </conditionalFormatting>
  <conditionalFormatting sqref="C111:C112">
    <cfRule type="expression" dxfId="509" priority="483">
      <formula>#REF!="Total"</formula>
    </cfRule>
  </conditionalFormatting>
  <conditionalFormatting sqref="C111:C112">
    <cfRule type="expression" dxfId="508" priority="460">
      <formula>#REF!="Total"</formula>
    </cfRule>
  </conditionalFormatting>
  <conditionalFormatting sqref="C111:C112">
    <cfRule type="expression" dxfId="507" priority="484">
      <formula>#REF!="Total"</formula>
    </cfRule>
  </conditionalFormatting>
  <conditionalFormatting sqref="C111:C112">
    <cfRule type="expression" dxfId="506" priority="485">
      <formula>#REF!="Total"</formula>
    </cfRule>
  </conditionalFormatting>
  <conditionalFormatting sqref="C111:C112">
    <cfRule type="expression" dxfId="505" priority="486">
      <formula>#REF!="Total"</formula>
    </cfRule>
  </conditionalFormatting>
  <conditionalFormatting sqref="C111:C112">
    <cfRule type="expression" dxfId="504" priority="487">
      <formula>#REF!="Total"</formula>
    </cfRule>
  </conditionalFormatting>
  <conditionalFormatting sqref="C111:C112">
    <cfRule type="expression" dxfId="503" priority="488">
      <formula>#REF!="Total"</formula>
    </cfRule>
  </conditionalFormatting>
  <conditionalFormatting sqref="C111:C112">
    <cfRule type="expression" dxfId="502" priority="489">
      <formula>#REF!="Total"</formula>
    </cfRule>
  </conditionalFormatting>
  <conditionalFormatting sqref="C111:C112">
    <cfRule type="expression" dxfId="501" priority="490">
      <formula>#REF!="Total"</formula>
    </cfRule>
  </conditionalFormatting>
  <conditionalFormatting sqref="C111:C112">
    <cfRule type="expression" dxfId="500" priority="459">
      <formula>#REF!="Total"</formula>
    </cfRule>
  </conditionalFormatting>
  <conditionalFormatting sqref="C111:C112">
    <cfRule type="expression" dxfId="499" priority="491">
      <formula>#REF!="Total"</formula>
    </cfRule>
  </conditionalFormatting>
  <conditionalFormatting sqref="C111:C112">
    <cfRule type="expression" dxfId="498" priority="492">
      <formula>#REF!="Total"</formula>
    </cfRule>
  </conditionalFormatting>
  <conditionalFormatting sqref="C111:C112">
    <cfRule type="expression" dxfId="497" priority="493">
      <formula>#REF!="Total"</formula>
    </cfRule>
  </conditionalFormatting>
  <conditionalFormatting sqref="C111:C112">
    <cfRule type="expression" dxfId="496" priority="494">
      <formula>#REF!="Total"</formula>
    </cfRule>
  </conditionalFormatting>
  <conditionalFormatting sqref="C111:C112">
    <cfRule type="expression" dxfId="495" priority="495">
      <formula>#REF!="Total"</formula>
    </cfRule>
  </conditionalFormatting>
  <conditionalFormatting sqref="C111:C112">
    <cfRule type="expression" dxfId="494" priority="496">
      <formula>#REF!="Total"</formula>
    </cfRule>
  </conditionalFormatting>
  <conditionalFormatting sqref="C111:C112">
    <cfRule type="expression" dxfId="493" priority="497">
      <formula>#REF!="Total"</formula>
    </cfRule>
  </conditionalFormatting>
  <conditionalFormatting sqref="C111:C112">
    <cfRule type="expression" dxfId="492" priority="498">
      <formula>#REF!="Total"</formula>
    </cfRule>
  </conditionalFormatting>
  <conditionalFormatting sqref="C111:C112">
    <cfRule type="expression" dxfId="491" priority="499">
      <formula>#REF!="Total"</formula>
    </cfRule>
  </conditionalFormatting>
  <conditionalFormatting sqref="C111:C112">
    <cfRule type="expression" dxfId="490" priority="500">
      <formula>#REF!="Total"</formula>
    </cfRule>
  </conditionalFormatting>
  <conditionalFormatting sqref="C111:C112">
    <cfRule type="expression" dxfId="489" priority="501">
      <formula>#REF!="Total"</formula>
    </cfRule>
  </conditionalFormatting>
  <conditionalFormatting sqref="C111:C112">
    <cfRule type="expression" dxfId="488" priority="502">
      <formula>#REF!="Total"</formula>
    </cfRule>
  </conditionalFormatting>
  <conditionalFormatting sqref="C111:C112">
    <cfRule type="expression" dxfId="487" priority="503">
      <formula>#REF!="Total"</formula>
    </cfRule>
  </conditionalFormatting>
  <conditionalFormatting sqref="C111:C112">
    <cfRule type="expression" dxfId="486" priority="504">
      <formula>#REF!="Total"</formula>
    </cfRule>
  </conditionalFormatting>
  <conditionalFormatting sqref="C111:C112">
    <cfRule type="expression" dxfId="485" priority="505">
      <formula>#REF!="Total"</formula>
    </cfRule>
  </conditionalFormatting>
  <conditionalFormatting sqref="C111:C112">
    <cfRule type="expression" dxfId="484" priority="506">
      <formula>#REF!="Total"</formula>
    </cfRule>
  </conditionalFormatting>
  <conditionalFormatting sqref="C111:C112">
    <cfRule type="expression" dxfId="483" priority="507">
      <formula>#REF!="Total"</formula>
    </cfRule>
  </conditionalFormatting>
  <conditionalFormatting sqref="C111:C112">
    <cfRule type="expression" dxfId="482" priority="508">
      <formula>#REF!="Total"</formula>
    </cfRule>
  </conditionalFormatting>
  <conditionalFormatting sqref="C111:C112">
    <cfRule type="expression" dxfId="481" priority="509">
      <formula>#REF!="Total"</formula>
    </cfRule>
  </conditionalFormatting>
  <conditionalFormatting sqref="C111:C112">
    <cfRule type="expression" dxfId="480" priority="510">
      <formula>#REF!="Total"</formula>
    </cfRule>
  </conditionalFormatting>
  <conditionalFormatting sqref="C111:C112">
    <cfRule type="expression" dxfId="479" priority="511">
      <formula>#REF!="Total"</formula>
    </cfRule>
  </conditionalFormatting>
  <conditionalFormatting sqref="C111:C112">
    <cfRule type="expression" dxfId="478" priority="512">
      <formula>#REF!="Total"</formula>
    </cfRule>
  </conditionalFormatting>
  <conditionalFormatting sqref="C111:C112">
    <cfRule type="expression" dxfId="477" priority="513">
      <formula>#REF!="Total"</formula>
    </cfRule>
  </conditionalFormatting>
  <conditionalFormatting sqref="C111:C112">
    <cfRule type="expression" dxfId="476" priority="514">
      <formula>#REF!="Total"</formula>
    </cfRule>
  </conditionalFormatting>
  <conditionalFormatting sqref="C111:C112">
    <cfRule type="expression" dxfId="475" priority="515">
      <formula>#REF!="Total"</formula>
    </cfRule>
  </conditionalFormatting>
  <conditionalFormatting sqref="C111:C112">
    <cfRule type="expression" dxfId="474" priority="516">
      <formula>#REF!="Total"</formula>
    </cfRule>
  </conditionalFormatting>
  <conditionalFormatting sqref="C111:C112">
    <cfRule type="expression" dxfId="473" priority="517">
      <formula>#REF!="Total"</formula>
    </cfRule>
  </conditionalFormatting>
  <conditionalFormatting sqref="C111:C112">
    <cfRule type="expression" dxfId="472" priority="518">
      <formula>#REF!="Total"</formula>
    </cfRule>
  </conditionalFormatting>
  <conditionalFormatting sqref="C111:C112">
    <cfRule type="expression" dxfId="471" priority="519">
      <formula>#REF!="Total"</formula>
    </cfRule>
  </conditionalFormatting>
  <conditionalFormatting sqref="C111:C112">
    <cfRule type="expression" dxfId="470" priority="520">
      <formula>#REF!="Total"</formula>
    </cfRule>
  </conditionalFormatting>
  <conditionalFormatting sqref="C111:C112">
    <cfRule type="expression" dxfId="469" priority="521">
      <formula>#REF!="Total"</formula>
    </cfRule>
  </conditionalFormatting>
  <conditionalFormatting sqref="C111:C112">
    <cfRule type="expression" dxfId="468" priority="522">
      <formula>#REF!="Total"</formula>
    </cfRule>
  </conditionalFormatting>
  <conditionalFormatting sqref="C111:C112">
    <cfRule type="expression" dxfId="467" priority="523">
      <formula>#REF!="Total"</formula>
    </cfRule>
  </conditionalFormatting>
  <conditionalFormatting sqref="C111:C112">
    <cfRule type="expression" dxfId="466" priority="524">
      <formula>#REF!="Total"</formula>
    </cfRule>
  </conditionalFormatting>
  <conditionalFormatting sqref="C111:C112">
    <cfRule type="expression" dxfId="465" priority="458">
      <formula>#REF!="Total"</formula>
    </cfRule>
  </conditionalFormatting>
  <conditionalFormatting sqref="C111:C112">
    <cfRule type="expression" dxfId="464" priority="457">
      <formula>#REF!="Total"</formula>
    </cfRule>
  </conditionalFormatting>
  <conditionalFormatting sqref="C111:C112">
    <cfRule type="expression" dxfId="463" priority="525">
      <formula>#REF!="Total"</formula>
    </cfRule>
  </conditionalFormatting>
  <conditionalFormatting sqref="C111:C112">
    <cfRule type="expression" dxfId="462" priority="526">
      <formula>#REF!="Total"</formula>
    </cfRule>
  </conditionalFormatting>
  <conditionalFormatting sqref="C111:C112">
    <cfRule type="expression" dxfId="461" priority="455">
      <formula>#REF!="Total"</formula>
    </cfRule>
  </conditionalFormatting>
  <conditionalFormatting sqref="C111:C112">
    <cfRule type="expression" dxfId="460" priority="527">
      <formula>#REF!="Total"</formula>
    </cfRule>
  </conditionalFormatting>
  <conditionalFormatting sqref="C111:C112">
    <cfRule type="expression" dxfId="459" priority="416">
      <formula>#REF!="Total"</formula>
    </cfRule>
  </conditionalFormatting>
  <conditionalFormatting sqref="C111:C112">
    <cfRule type="expression" dxfId="458" priority="418">
      <formula>#REF!="Total"</formula>
    </cfRule>
  </conditionalFormatting>
  <conditionalFormatting sqref="C111:C112">
    <cfRule type="expression" dxfId="457" priority="419">
      <formula>#REF!="Total"</formula>
    </cfRule>
  </conditionalFormatting>
  <conditionalFormatting sqref="C111:C112">
    <cfRule type="expression" dxfId="456" priority="425">
      <formula>#REF!="Total"</formula>
    </cfRule>
  </conditionalFormatting>
  <conditionalFormatting sqref="C111:C112">
    <cfRule type="expression" dxfId="455" priority="429">
      <formula>#REF!="Total"</formula>
    </cfRule>
  </conditionalFormatting>
  <conditionalFormatting sqref="C111:C112">
    <cfRule type="expression" dxfId="454" priority="430">
      <formula>#REF!="Total"</formula>
    </cfRule>
  </conditionalFormatting>
  <conditionalFormatting sqref="C111:C112">
    <cfRule type="expression" dxfId="453" priority="451">
      <formula>#REF!="Total"</formula>
    </cfRule>
  </conditionalFormatting>
  <conditionalFormatting sqref="C111:C112">
    <cfRule type="expression" dxfId="452" priority="450">
      <formula>#REF!="Total"</formula>
    </cfRule>
  </conditionalFormatting>
  <conditionalFormatting sqref="C111:C112">
    <cfRule type="expression" dxfId="451" priority="449">
      <formula>#REF!="Total"</formula>
    </cfRule>
  </conditionalFormatting>
  <conditionalFormatting sqref="C111:C112">
    <cfRule type="expression" dxfId="450" priority="448">
      <formula>#REF!="Total"</formula>
    </cfRule>
  </conditionalFormatting>
  <conditionalFormatting sqref="C111:C112">
    <cfRule type="expression" dxfId="449" priority="447">
      <formula>#REF!="Total"</formula>
    </cfRule>
  </conditionalFormatting>
  <conditionalFormatting sqref="C111:C112">
    <cfRule type="expression" dxfId="448" priority="434">
      <formula>#REF!="Total"</formula>
    </cfRule>
  </conditionalFormatting>
  <conditionalFormatting sqref="C111:C112">
    <cfRule type="expression" dxfId="447" priority="435">
      <formula>#REF!="Total"</formula>
    </cfRule>
  </conditionalFormatting>
  <conditionalFormatting sqref="C111:C112">
    <cfRule type="expression" dxfId="446" priority="436">
      <formula>#REF!="Total"</formula>
    </cfRule>
  </conditionalFormatting>
  <conditionalFormatting sqref="C111:C112">
    <cfRule type="expression" dxfId="445" priority="446">
      <formula>#REF!="Total"</formula>
    </cfRule>
  </conditionalFormatting>
  <conditionalFormatting sqref="C111:C112">
    <cfRule type="expression" dxfId="444" priority="441">
      <formula>#REF!="Total"</formula>
    </cfRule>
  </conditionalFormatting>
  <conditionalFormatting sqref="C111:C112">
    <cfRule type="expression" dxfId="443" priority="442">
      <formula>#REF!="Total"</formula>
    </cfRule>
  </conditionalFormatting>
  <conditionalFormatting sqref="C111:C112">
    <cfRule type="expression" dxfId="442" priority="465">
      <formula>#REF!="Total"</formula>
    </cfRule>
  </conditionalFormatting>
  <conditionalFormatting sqref="C111:C112">
    <cfRule type="expression" dxfId="441" priority="466">
      <formula>#REF!="Total"</formula>
    </cfRule>
  </conditionalFormatting>
  <conditionalFormatting sqref="C111:C112">
    <cfRule type="expression" dxfId="440" priority="444">
      <formula>#REF!="Total"</formula>
    </cfRule>
  </conditionalFormatting>
  <conditionalFormatting sqref="C111:C112">
    <cfRule type="expression" dxfId="439" priority="445">
      <formula>#REF!="Total"</formula>
    </cfRule>
  </conditionalFormatting>
  <conditionalFormatting sqref="C111:C112">
    <cfRule type="expression" dxfId="438" priority="453">
      <formula>#REF!="Total"</formula>
    </cfRule>
  </conditionalFormatting>
  <conditionalFormatting sqref="C111:C112">
    <cfRule type="expression" dxfId="437" priority="454">
      <formula>#REF!="Total"</formula>
    </cfRule>
  </conditionalFormatting>
  <conditionalFormatting sqref="C111:C112">
    <cfRule type="expression" dxfId="436" priority="464">
      <formula>#REF!="Total"</formula>
    </cfRule>
  </conditionalFormatting>
  <conditionalFormatting sqref="C111:C112">
    <cfRule type="expression" dxfId="435" priority="443">
      <formula>#REF!="Total"</formula>
    </cfRule>
  </conditionalFormatting>
  <conditionalFormatting sqref="C111:C112">
    <cfRule type="expression" dxfId="434" priority="463">
      <formula>#REF!="Total"</formula>
    </cfRule>
  </conditionalFormatting>
  <conditionalFormatting sqref="C111:C112">
    <cfRule type="expression" dxfId="433" priority="452">
      <formula>#REF!="Total"</formula>
    </cfRule>
  </conditionalFormatting>
  <conditionalFormatting sqref="C111:C112">
    <cfRule type="expression" dxfId="432" priority="439">
      <formula>#REF!="Total"</formula>
    </cfRule>
  </conditionalFormatting>
  <conditionalFormatting sqref="C111:C112">
    <cfRule type="expression" dxfId="431" priority="474">
      <formula>#REF!="Total"</formula>
    </cfRule>
  </conditionalFormatting>
  <conditionalFormatting sqref="C111:C112">
    <cfRule type="expression" dxfId="430" priority="456">
      <formula>#REF!="Total"</formula>
    </cfRule>
  </conditionalFormatting>
  <conditionalFormatting sqref="C111:C112">
    <cfRule type="expression" dxfId="429" priority="438">
      <formula>#REF!="Total"</formula>
    </cfRule>
  </conditionalFormatting>
  <conditionalFormatting sqref="C111:C112">
    <cfRule type="expression" dxfId="428" priority="440">
      <formula>#REF!="Total"</formula>
    </cfRule>
  </conditionalFormatting>
  <conditionalFormatting sqref="C111:C112">
    <cfRule type="expression" dxfId="427" priority="437">
      <formula>#REF!="Total"</formula>
    </cfRule>
  </conditionalFormatting>
  <conditionalFormatting sqref="C111:C112">
    <cfRule type="expression" dxfId="426" priority="433">
      <formula>#REF!="Total"</formula>
    </cfRule>
  </conditionalFormatting>
  <conditionalFormatting sqref="C111:C112">
    <cfRule type="expression" dxfId="425" priority="432">
      <formula>$A111="Total"</formula>
    </cfRule>
  </conditionalFormatting>
  <conditionalFormatting sqref="C112">
    <cfRule type="expression" dxfId="424" priority="431">
      <formula>$A97="Total"</formula>
    </cfRule>
  </conditionalFormatting>
  <conditionalFormatting sqref="C111:C112">
    <cfRule type="expression" dxfId="423" priority="426">
      <formula>#REF!="Total"</formula>
    </cfRule>
  </conditionalFormatting>
  <conditionalFormatting sqref="C112">
    <cfRule type="expression" dxfId="422" priority="427">
      <formula>#REF!="Total"</formula>
    </cfRule>
  </conditionalFormatting>
  <conditionalFormatting sqref="C112">
    <cfRule type="expression" dxfId="421" priority="428">
      <formula>#REF!="Total"</formula>
    </cfRule>
  </conditionalFormatting>
  <conditionalFormatting sqref="C111:C112">
    <cfRule type="expression" dxfId="420" priority="423">
      <formula>$A110="Total"</formula>
    </cfRule>
  </conditionalFormatting>
  <conditionalFormatting sqref="C111:C112">
    <cfRule type="expression" dxfId="419" priority="422">
      <formula>#REF!="Total"</formula>
    </cfRule>
  </conditionalFormatting>
  <conditionalFormatting sqref="C111:C112">
    <cfRule type="expression" dxfId="418" priority="421">
      <formula>$A168="Total"</formula>
    </cfRule>
  </conditionalFormatting>
  <conditionalFormatting sqref="C111:C112">
    <cfRule type="expression" dxfId="417" priority="420">
      <formula>#REF!="Total"</formula>
    </cfRule>
  </conditionalFormatting>
  <conditionalFormatting sqref="C111:C112">
    <cfRule type="expression" dxfId="416" priority="417">
      <formula>#REF!="Total"</formula>
    </cfRule>
  </conditionalFormatting>
  <conditionalFormatting sqref="C111:C112">
    <cfRule type="expression" dxfId="415" priority="415">
      <formula>#REF!="Total"</formula>
    </cfRule>
  </conditionalFormatting>
  <conditionalFormatting sqref="C111:C112">
    <cfRule type="expression" dxfId="414" priority="414">
      <formula>$A140="Total"</formula>
    </cfRule>
  </conditionalFormatting>
  <conditionalFormatting sqref="C111:C112">
    <cfRule type="expression" dxfId="413" priority="413">
      <formula>$A109="Total"</formula>
    </cfRule>
  </conditionalFormatting>
  <conditionalFormatting sqref="C111:C112">
    <cfRule type="expression" dxfId="412" priority="412">
      <formula>$A108="Total"</formula>
    </cfRule>
  </conditionalFormatting>
  <conditionalFormatting sqref="C111:C112">
    <cfRule type="expression" dxfId="411" priority="411">
      <formula>$A109="Total"</formula>
    </cfRule>
  </conditionalFormatting>
  <conditionalFormatting sqref="C111:C112">
    <cfRule type="expression" dxfId="410" priority="410">
      <formula>$A108="Total"</formula>
    </cfRule>
  </conditionalFormatting>
  <conditionalFormatting sqref="C111:C112">
    <cfRule type="expression" dxfId="409" priority="409">
      <formula>$A105="Total"</formula>
    </cfRule>
  </conditionalFormatting>
  <conditionalFormatting sqref="C111:C112">
    <cfRule type="expression" dxfId="408" priority="408">
      <formula>#REF!="Total"</formula>
    </cfRule>
  </conditionalFormatting>
  <conditionalFormatting sqref="C111:C112">
    <cfRule type="expression" dxfId="407" priority="407">
      <formula>#REF!="Total"</formula>
    </cfRule>
  </conditionalFormatting>
  <conditionalFormatting sqref="C111:C112">
    <cfRule type="expression" dxfId="406" priority="406">
      <formula>#REF!="Total"</formula>
    </cfRule>
  </conditionalFormatting>
  <conditionalFormatting sqref="C111:C112">
    <cfRule type="expression" dxfId="405" priority="405">
      <formula>#REF!="Total"</formula>
    </cfRule>
  </conditionalFormatting>
  <conditionalFormatting sqref="C111:C112">
    <cfRule type="expression" dxfId="404" priority="404">
      <formula>$A122="Total"</formula>
    </cfRule>
  </conditionalFormatting>
  <conditionalFormatting sqref="C111:C112">
    <cfRule type="expression" dxfId="403" priority="403">
      <formula>#REF!="Total"</formula>
    </cfRule>
  </conditionalFormatting>
  <conditionalFormatting sqref="C111:C112">
    <cfRule type="expression" dxfId="402" priority="402">
      <formula>#REF!="Total"</formula>
    </cfRule>
  </conditionalFormatting>
  <conditionalFormatting sqref="C111:C112">
    <cfRule type="expression" dxfId="401" priority="401">
      <formula>#REF!="Total"</formula>
    </cfRule>
  </conditionalFormatting>
  <conditionalFormatting sqref="C111:C112">
    <cfRule type="expression" dxfId="400" priority="400">
      <formula>#REF!="Total"</formula>
    </cfRule>
  </conditionalFormatting>
  <conditionalFormatting sqref="C111:C112">
    <cfRule type="expression" dxfId="399" priority="399">
      <formula>#REF!="Total"</formula>
    </cfRule>
  </conditionalFormatting>
  <conditionalFormatting sqref="C111:C112">
    <cfRule type="expression" dxfId="398" priority="398">
      <formula>#REF!="Total"</formula>
    </cfRule>
  </conditionalFormatting>
  <conditionalFormatting sqref="C111:C112">
    <cfRule type="expression" dxfId="397" priority="397">
      <formula>#REF!="Total"</formula>
    </cfRule>
  </conditionalFormatting>
  <conditionalFormatting sqref="C111:C112">
    <cfRule type="expression" dxfId="396" priority="396">
      <formula>#REF!="Total"</formula>
    </cfRule>
  </conditionalFormatting>
  <conditionalFormatting sqref="C111:C112">
    <cfRule type="expression" dxfId="395" priority="395">
      <formula>#REF!="Total"</formula>
    </cfRule>
  </conditionalFormatting>
  <conditionalFormatting sqref="C111:C112">
    <cfRule type="expression" dxfId="394" priority="394">
      <formula>$A134="Total"</formula>
    </cfRule>
  </conditionalFormatting>
  <conditionalFormatting sqref="C111:C112">
    <cfRule type="expression" dxfId="393" priority="393">
      <formula>#REF!="Total"</formula>
    </cfRule>
  </conditionalFormatting>
  <conditionalFormatting sqref="C111:C112">
    <cfRule type="expression" dxfId="392" priority="392">
      <formula>#REF!="Total"</formula>
    </cfRule>
  </conditionalFormatting>
  <conditionalFormatting sqref="C111:C112">
    <cfRule type="expression" dxfId="391" priority="391">
      <formula>#REF!="Total"</formula>
    </cfRule>
  </conditionalFormatting>
  <conditionalFormatting sqref="C111:C112">
    <cfRule type="expression" dxfId="390" priority="390">
      <formula>#REF!="Total"</formula>
    </cfRule>
  </conditionalFormatting>
  <conditionalFormatting sqref="C111:C112">
    <cfRule type="expression" dxfId="389" priority="389">
      <formula>#REF!="Total"</formula>
    </cfRule>
  </conditionalFormatting>
  <conditionalFormatting sqref="C111:C112">
    <cfRule type="expression" dxfId="388" priority="388">
      <formula>#REF!="Total"</formula>
    </cfRule>
  </conditionalFormatting>
  <conditionalFormatting sqref="C111:C112">
    <cfRule type="expression" dxfId="387" priority="387">
      <formula>$A103="Total"</formula>
    </cfRule>
  </conditionalFormatting>
  <conditionalFormatting sqref="C111:C112">
    <cfRule type="expression" dxfId="386" priority="386">
      <formula>$A100="Total"</formula>
    </cfRule>
  </conditionalFormatting>
  <conditionalFormatting sqref="C111:C112">
    <cfRule type="expression" dxfId="385" priority="385">
      <formula>#REF!="Total"</formula>
    </cfRule>
  </conditionalFormatting>
  <conditionalFormatting sqref="C111:C112">
    <cfRule type="expression" dxfId="384" priority="384">
      <formula>#REF!="Total"</formula>
    </cfRule>
  </conditionalFormatting>
  <conditionalFormatting sqref="C111:C112">
    <cfRule type="expression" dxfId="383" priority="383">
      <formula>#REF!="Total"</formula>
    </cfRule>
  </conditionalFormatting>
  <conditionalFormatting sqref="C111:C112">
    <cfRule type="expression" dxfId="382" priority="382">
      <formula>#REF!="Total"</formula>
    </cfRule>
  </conditionalFormatting>
  <conditionalFormatting sqref="C111:C112">
    <cfRule type="expression" dxfId="381" priority="381">
      <formula>#REF!="Total"</formula>
    </cfRule>
  </conditionalFormatting>
  <conditionalFormatting sqref="C111:C112">
    <cfRule type="expression" dxfId="380" priority="380">
      <formula>#REF!="Total"</formula>
    </cfRule>
  </conditionalFormatting>
  <conditionalFormatting sqref="C111:C112">
    <cfRule type="expression" dxfId="379" priority="379">
      <formula>#REF!="Total"</formula>
    </cfRule>
  </conditionalFormatting>
  <conditionalFormatting sqref="C111:C112">
    <cfRule type="expression" dxfId="378" priority="378">
      <formula>#REF!="Total"</formula>
    </cfRule>
  </conditionalFormatting>
  <conditionalFormatting sqref="C111:C112">
    <cfRule type="expression" dxfId="377" priority="377">
      <formula>#REF!="Total"</formula>
    </cfRule>
  </conditionalFormatting>
  <conditionalFormatting sqref="C111:C112">
    <cfRule type="expression" dxfId="376" priority="376">
      <formula>#REF!="Total"</formula>
    </cfRule>
  </conditionalFormatting>
  <conditionalFormatting sqref="C111:C112">
    <cfRule type="expression" dxfId="375" priority="375">
      <formula>#REF!="Total"</formula>
    </cfRule>
  </conditionalFormatting>
  <conditionalFormatting sqref="C111:C112">
    <cfRule type="expression" dxfId="374" priority="374">
      <formula>$A109="Total"</formula>
    </cfRule>
  </conditionalFormatting>
  <conditionalFormatting sqref="C111:C112">
    <cfRule type="expression" dxfId="373" priority="373">
      <formula>$A108="Total"</formula>
    </cfRule>
  </conditionalFormatting>
  <conditionalFormatting sqref="C111:C112">
    <cfRule type="expression" dxfId="372" priority="372">
      <formula>#REF!="Total"</formula>
    </cfRule>
  </conditionalFormatting>
  <conditionalFormatting sqref="C111:C112">
    <cfRule type="expression" dxfId="371" priority="371">
      <formula>#REF!="Total"</formula>
    </cfRule>
  </conditionalFormatting>
  <conditionalFormatting sqref="C111:C112">
    <cfRule type="expression" dxfId="370" priority="370">
      <formula>#REF!="Total"</formula>
    </cfRule>
  </conditionalFormatting>
  <conditionalFormatting sqref="C111:C112">
    <cfRule type="expression" dxfId="369" priority="369">
      <formula>#REF!="Total"</formula>
    </cfRule>
  </conditionalFormatting>
  <conditionalFormatting sqref="C111:C112">
    <cfRule type="expression" dxfId="368" priority="368">
      <formula>#REF!="Total"</formula>
    </cfRule>
  </conditionalFormatting>
  <conditionalFormatting sqref="C111:C112">
    <cfRule type="expression" dxfId="367" priority="367">
      <formula>#REF!="Total"</formula>
    </cfRule>
  </conditionalFormatting>
  <conditionalFormatting sqref="C111:C112">
    <cfRule type="expression" dxfId="366" priority="366">
      <formula>$A121="Total"</formula>
    </cfRule>
  </conditionalFormatting>
  <conditionalFormatting sqref="C111:C112">
    <cfRule type="expression" dxfId="365" priority="365">
      <formula>#REF!="Total"</formula>
    </cfRule>
  </conditionalFormatting>
  <conditionalFormatting sqref="C111:C112">
    <cfRule type="expression" dxfId="364" priority="364">
      <formula>#REF!="Total"</formula>
    </cfRule>
  </conditionalFormatting>
  <conditionalFormatting sqref="C111:C112">
    <cfRule type="expression" dxfId="363" priority="363">
      <formula>$A169="Total"</formula>
    </cfRule>
  </conditionalFormatting>
  <conditionalFormatting sqref="C111:C112">
    <cfRule type="expression" dxfId="362" priority="362">
      <formula>#REF!="Total"</formula>
    </cfRule>
  </conditionalFormatting>
  <conditionalFormatting sqref="C111:C112">
    <cfRule type="expression" dxfId="361" priority="361">
      <formula>$A109="Total"</formula>
    </cfRule>
  </conditionalFormatting>
  <conditionalFormatting sqref="C111:C112">
    <cfRule type="expression" dxfId="360" priority="360">
      <formula>$A108="Total"</formula>
    </cfRule>
  </conditionalFormatting>
  <conditionalFormatting sqref="C111:C112">
    <cfRule type="expression" dxfId="359" priority="359">
      <formula>$A107="Total"</formula>
    </cfRule>
  </conditionalFormatting>
  <conditionalFormatting sqref="C111:C112">
    <cfRule type="expression" dxfId="358" priority="358">
      <formula>$A103="Total"</formula>
    </cfRule>
  </conditionalFormatting>
  <conditionalFormatting sqref="C111:C112">
    <cfRule type="expression" dxfId="357" priority="357">
      <formula>#REF!="Total"</formula>
    </cfRule>
  </conditionalFormatting>
  <conditionalFormatting sqref="C111:C112">
    <cfRule type="expression" dxfId="356" priority="356">
      <formula>#REF!="Total"</formula>
    </cfRule>
  </conditionalFormatting>
  <conditionalFormatting sqref="C111:C112">
    <cfRule type="expression" dxfId="355" priority="355">
      <formula>#REF!="Total"</formula>
    </cfRule>
  </conditionalFormatting>
  <conditionalFormatting sqref="C111:C112">
    <cfRule type="expression" dxfId="354" priority="354">
      <formula>$A109="Total"</formula>
    </cfRule>
  </conditionalFormatting>
  <conditionalFormatting sqref="C111:C112">
    <cfRule type="expression" dxfId="353" priority="353">
      <formula>$A108="Total"</formula>
    </cfRule>
  </conditionalFormatting>
  <conditionalFormatting sqref="C111:C112">
    <cfRule type="expression" dxfId="352" priority="352">
      <formula>$A105="Total"</formula>
    </cfRule>
  </conditionalFormatting>
  <conditionalFormatting sqref="C111:C112">
    <cfRule type="expression" dxfId="351" priority="351">
      <formula>#REF!="Total"</formula>
    </cfRule>
  </conditionalFormatting>
  <conditionalFormatting sqref="C111:C112">
    <cfRule type="expression" dxfId="350" priority="350">
      <formula>$A99="Total"</formula>
    </cfRule>
  </conditionalFormatting>
  <conditionalFormatting sqref="C111:C112">
    <cfRule type="expression" dxfId="349" priority="349">
      <formula>$A103="Total"</formula>
    </cfRule>
  </conditionalFormatting>
  <conditionalFormatting sqref="C111:C112">
    <cfRule type="expression" dxfId="348" priority="348">
      <formula>$A101="Total"</formula>
    </cfRule>
  </conditionalFormatting>
  <conditionalFormatting sqref="C111:C112">
    <cfRule type="expression" dxfId="347" priority="347">
      <formula>#REF!="Total"</formula>
    </cfRule>
  </conditionalFormatting>
  <conditionalFormatting sqref="C111:C112">
    <cfRule type="expression" dxfId="346" priority="346">
      <formula>#REF!="Total"</formula>
    </cfRule>
  </conditionalFormatting>
  <conditionalFormatting sqref="C111:C112">
    <cfRule type="expression" dxfId="345" priority="345">
      <formula>#REF!="Total"</formula>
    </cfRule>
  </conditionalFormatting>
  <conditionalFormatting sqref="C111:C112">
    <cfRule type="expression" dxfId="344" priority="344">
      <formula>$A119="Total"</formula>
    </cfRule>
  </conditionalFormatting>
  <conditionalFormatting sqref="C111:C112">
    <cfRule type="expression" dxfId="343" priority="343">
      <formula>#REF!="Total"</formula>
    </cfRule>
  </conditionalFormatting>
  <conditionalFormatting sqref="C111:C112">
    <cfRule type="expression" dxfId="342" priority="342">
      <formula>#REF!="Total"</formula>
    </cfRule>
  </conditionalFormatting>
  <conditionalFormatting sqref="C111:C112">
    <cfRule type="expression" dxfId="341" priority="341">
      <formula>#REF!="Total"</formula>
    </cfRule>
  </conditionalFormatting>
  <conditionalFormatting sqref="C111:C112">
    <cfRule type="expression" dxfId="340" priority="340">
      <formula>#REF!="Total"</formula>
    </cfRule>
  </conditionalFormatting>
  <conditionalFormatting sqref="C111:C112">
    <cfRule type="expression" dxfId="339" priority="339">
      <formula>#REF!="Total"</formula>
    </cfRule>
  </conditionalFormatting>
  <conditionalFormatting sqref="C111:C112">
    <cfRule type="expression" dxfId="338" priority="338">
      <formula>#REF!="Total"</formula>
    </cfRule>
  </conditionalFormatting>
  <conditionalFormatting sqref="C111:C112">
    <cfRule type="expression" dxfId="337" priority="337">
      <formula>#REF!="Total"</formula>
    </cfRule>
  </conditionalFormatting>
  <conditionalFormatting sqref="C111:C112">
    <cfRule type="expression" dxfId="336" priority="336">
      <formula>#REF!="Total"</formula>
    </cfRule>
  </conditionalFormatting>
  <conditionalFormatting sqref="C111:C112">
    <cfRule type="expression" dxfId="335" priority="335">
      <formula>#REF!="Total"</formula>
    </cfRule>
  </conditionalFormatting>
  <conditionalFormatting sqref="C111:C112">
    <cfRule type="expression" dxfId="334" priority="334">
      <formula>#REF!="Total"</formula>
    </cfRule>
  </conditionalFormatting>
  <conditionalFormatting sqref="C111:C112">
    <cfRule type="expression" dxfId="333" priority="333">
      <formula>#REF!="Total"</formula>
    </cfRule>
  </conditionalFormatting>
  <conditionalFormatting sqref="C111:C112">
    <cfRule type="expression" dxfId="332" priority="332">
      <formula>$A122="Total"</formula>
    </cfRule>
  </conditionalFormatting>
  <conditionalFormatting sqref="C111:C112">
    <cfRule type="expression" dxfId="331" priority="331">
      <formula>#REF!="Total"</formula>
    </cfRule>
  </conditionalFormatting>
  <conditionalFormatting sqref="C111:C112">
    <cfRule type="expression" dxfId="330" priority="330">
      <formula>#REF!="Total"</formula>
    </cfRule>
  </conditionalFormatting>
  <conditionalFormatting sqref="C111:C112">
    <cfRule type="expression" dxfId="329" priority="329">
      <formula>#REF!="Total"</formula>
    </cfRule>
  </conditionalFormatting>
  <conditionalFormatting sqref="C111:C112">
    <cfRule type="expression" dxfId="328" priority="328">
      <formula>#REF!="Total"</formula>
    </cfRule>
  </conditionalFormatting>
  <conditionalFormatting sqref="C111:C112">
    <cfRule type="expression" dxfId="327" priority="327">
      <formula>#REF!="Total"</formula>
    </cfRule>
  </conditionalFormatting>
  <conditionalFormatting sqref="C111:C112">
    <cfRule type="expression" dxfId="326" priority="326">
      <formula>$A113="Total"</formula>
    </cfRule>
  </conditionalFormatting>
  <conditionalFormatting sqref="C111:C112">
    <cfRule type="expression" dxfId="325" priority="325">
      <formula>#REF!="Total"</formula>
    </cfRule>
  </conditionalFormatting>
  <conditionalFormatting sqref="C111:C112">
    <cfRule type="expression" dxfId="324" priority="324">
      <formula>#REF!="Total"</formula>
    </cfRule>
  </conditionalFormatting>
  <conditionalFormatting sqref="C111:C112">
    <cfRule type="expression" dxfId="323" priority="323">
      <formula>$A135="Total"</formula>
    </cfRule>
  </conditionalFormatting>
  <conditionalFormatting sqref="C111:C112">
    <cfRule type="expression" dxfId="322" priority="322">
      <formula>#REF!="Total"</formula>
    </cfRule>
  </conditionalFormatting>
  <conditionalFormatting sqref="C111:C112">
    <cfRule type="expression" dxfId="321" priority="321">
      <formula>#REF!="Total"</formula>
    </cfRule>
  </conditionalFormatting>
  <conditionalFormatting sqref="C111:C112">
    <cfRule type="expression" dxfId="320" priority="320">
      <formula>#REF!="Total"</formula>
    </cfRule>
  </conditionalFormatting>
  <conditionalFormatting sqref="C111:C112">
    <cfRule type="expression" dxfId="319" priority="319">
      <formula>$A114="Total"</formula>
    </cfRule>
  </conditionalFormatting>
  <conditionalFormatting sqref="C111:C112">
    <cfRule type="expression" dxfId="318" priority="318">
      <formula>#REF!="Total"</formula>
    </cfRule>
  </conditionalFormatting>
  <conditionalFormatting sqref="C111:C112">
    <cfRule type="expression" dxfId="317" priority="317">
      <formula>#REF!="Total"</formula>
    </cfRule>
  </conditionalFormatting>
  <conditionalFormatting sqref="C111:C112">
    <cfRule type="expression" dxfId="316" priority="316">
      <formula>$A103="Total"</formula>
    </cfRule>
  </conditionalFormatting>
  <conditionalFormatting sqref="C111:C112">
    <cfRule type="expression" dxfId="315" priority="315">
      <formula>$A100="Total"</formula>
    </cfRule>
  </conditionalFormatting>
  <conditionalFormatting sqref="C111:C112">
    <cfRule type="expression" dxfId="314" priority="314">
      <formula>#REF!="Total"</formula>
    </cfRule>
  </conditionalFormatting>
  <conditionalFormatting sqref="C111:C112">
    <cfRule type="expression" dxfId="313" priority="313">
      <formula>#REF!="Total"</formula>
    </cfRule>
  </conditionalFormatting>
  <conditionalFormatting sqref="C111:C112">
    <cfRule type="expression" dxfId="312" priority="312">
      <formula>#REF!="Total"</formula>
    </cfRule>
  </conditionalFormatting>
  <conditionalFormatting sqref="C111:C112">
    <cfRule type="expression" dxfId="311" priority="311">
      <formula>#REF!="Total"</formula>
    </cfRule>
  </conditionalFormatting>
  <conditionalFormatting sqref="C111:C112">
    <cfRule type="expression" dxfId="310" priority="310">
      <formula>#REF!="Total"</formula>
    </cfRule>
  </conditionalFormatting>
  <conditionalFormatting sqref="C111:C112">
    <cfRule type="expression" dxfId="309" priority="309">
      <formula>#REF!="Total"</formula>
    </cfRule>
  </conditionalFormatting>
  <conditionalFormatting sqref="C111:C112">
    <cfRule type="expression" dxfId="308" priority="308">
      <formula>#REF!="Total"</formula>
    </cfRule>
  </conditionalFormatting>
  <conditionalFormatting sqref="C111:C112">
    <cfRule type="expression" dxfId="307" priority="307">
      <formula>#REF!="Total"</formula>
    </cfRule>
  </conditionalFormatting>
  <conditionalFormatting sqref="C111:C112">
    <cfRule type="expression" dxfId="306" priority="306">
      <formula>#REF!="Total"</formula>
    </cfRule>
  </conditionalFormatting>
  <conditionalFormatting sqref="C111:C112">
    <cfRule type="expression" dxfId="305" priority="305">
      <formula>$A168="Total"</formula>
    </cfRule>
  </conditionalFormatting>
  <conditionalFormatting sqref="C111:C112">
    <cfRule type="expression" dxfId="304" priority="304">
      <formula>#REF!="Total"</formula>
    </cfRule>
  </conditionalFormatting>
  <conditionalFormatting sqref="C111:C112">
    <cfRule type="expression" dxfId="303" priority="303">
      <formula>#REF!="Total"</formula>
    </cfRule>
  </conditionalFormatting>
  <conditionalFormatting sqref="C111:C112">
    <cfRule type="expression" dxfId="302" priority="302">
      <formula>$A109="Total"</formula>
    </cfRule>
  </conditionalFormatting>
  <conditionalFormatting sqref="C111:C112">
    <cfRule type="expression" dxfId="301" priority="301">
      <formula>$A108="Total"</formula>
    </cfRule>
  </conditionalFormatting>
  <conditionalFormatting sqref="C111:C112">
    <cfRule type="expression" dxfId="300" priority="300">
      <formula>#REF!="Total"</formula>
    </cfRule>
  </conditionalFormatting>
  <conditionalFormatting sqref="C111:C112">
    <cfRule type="expression" dxfId="299" priority="299">
      <formula>#REF!="Total"</formula>
    </cfRule>
  </conditionalFormatting>
  <conditionalFormatting sqref="C111:C112">
    <cfRule type="expression" dxfId="298" priority="298">
      <formula>#REF!="Total"</formula>
    </cfRule>
  </conditionalFormatting>
  <conditionalFormatting sqref="C111:C112">
    <cfRule type="expression" dxfId="297" priority="297">
      <formula>#REF!="Total"</formula>
    </cfRule>
  </conditionalFormatting>
  <conditionalFormatting sqref="C111:C112">
    <cfRule type="expression" dxfId="296" priority="296">
      <formula>#REF!="Total"</formula>
    </cfRule>
  </conditionalFormatting>
  <conditionalFormatting sqref="C111:C112">
    <cfRule type="expression" dxfId="295" priority="295">
      <formula>#REF!="Total"</formula>
    </cfRule>
  </conditionalFormatting>
  <conditionalFormatting sqref="C111:C112">
    <cfRule type="expression" dxfId="294" priority="294">
      <formula>$A118="Total"</formula>
    </cfRule>
  </conditionalFormatting>
  <conditionalFormatting sqref="C111:C112">
    <cfRule type="expression" dxfId="293" priority="293">
      <formula>#REF!="Total"</formula>
    </cfRule>
  </conditionalFormatting>
  <conditionalFormatting sqref="C111:C112">
    <cfRule type="expression" dxfId="292" priority="292">
      <formula>#REF!="Total"</formula>
    </cfRule>
  </conditionalFormatting>
  <conditionalFormatting sqref="C111:C112">
    <cfRule type="expression" dxfId="291" priority="291">
      <formula>$A169="Total"</formula>
    </cfRule>
  </conditionalFormatting>
  <conditionalFormatting sqref="C111:C112">
    <cfRule type="expression" dxfId="290" priority="290">
      <formula>#REF!="Total"</formula>
    </cfRule>
  </conditionalFormatting>
  <conditionalFormatting sqref="C111:C112">
    <cfRule type="expression" dxfId="289" priority="289">
      <formula>$A109="Total"</formula>
    </cfRule>
  </conditionalFormatting>
  <conditionalFormatting sqref="C111:C112">
    <cfRule type="expression" dxfId="288" priority="288">
      <formula>$A108="Total"</formula>
    </cfRule>
  </conditionalFormatting>
  <conditionalFormatting sqref="C111:C112">
    <cfRule type="expression" dxfId="287" priority="287">
      <formula>$A107="Total"</formula>
    </cfRule>
  </conditionalFormatting>
  <conditionalFormatting sqref="C111:C112">
    <cfRule type="expression" dxfId="286" priority="286">
      <formula>$A103="Total"</formula>
    </cfRule>
  </conditionalFormatting>
  <conditionalFormatting sqref="C111:C112">
    <cfRule type="expression" dxfId="285" priority="285">
      <formula>#REF!="Total"</formula>
    </cfRule>
  </conditionalFormatting>
  <conditionalFormatting sqref="C111:C112">
    <cfRule type="expression" dxfId="284" priority="284">
      <formula>#REF!="Total"</formula>
    </cfRule>
  </conditionalFormatting>
  <conditionalFormatting sqref="C111:C112">
    <cfRule type="expression" dxfId="283" priority="283">
      <formula>#REF!="Total"</formula>
    </cfRule>
  </conditionalFormatting>
  <conditionalFormatting sqref="C111:C112">
    <cfRule type="expression" dxfId="282" priority="282">
      <formula>$A141="Total"</formula>
    </cfRule>
  </conditionalFormatting>
  <conditionalFormatting sqref="C111:C112">
    <cfRule type="expression" dxfId="281" priority="281">
      <formula>$A110="Total"</formula>
    </cfRule>
  </conditionalFormatting>
  <conditionalFormatting sqref="C111:C112">
    <cfRule type="expression" dxfId="280" priority="280">
      <formula>$A109="Total"</formula>
    </cfRule>
  </conditionalFormatting>
  <conditionalFormatting sqref="C111:C112">
    <cfRule type="expression" dxfId="279" priority="279">
      <formula>$A108="Total"</formula>
    </cfRule>
  </conditionalFormatting>
  <conditionalFormatting sqref="C111:C112">
    <cfRule type="expression" dxfId="278" priority="278">
      <formula>$A110="Total"</formula>
    </cfRule>
  </conditionalFormatting>
  <conditionalFormatting sqref="C111:C112">
    <cfRule type="expression" dxfId="277" priority="277">
      <formula>$A109="Total"</formula>
    </cfRule>
  </conditionalFormatting>
  <conditionalFormatting sqref="C111:C112">
    <cfRule type="expression" dxfId="276" priority="276">
      <formula>$A108="Total"</formula>
    </cfRule>
  </conditionalFormatting>
  <conditionalFormatting sqref="C111:C112">
    <cfRule type="expression" dxfId="275" priority="275">
      <formula>$A105="Total"</formula>
    </cfRule>
  </conditionalFormatting>
  <conditionalFormatting sqref="C111:C112">
    <cfRule type="expression" dxfId="274" priority="274">
      <formula>#REF!="Total"</formula>
    </cfRule>
  </conditionalFormatting>
  <conditionalFormatting sqref="C111:C112">
    <cfRule type="expression" dxfId="273" priority="273">
      <formula>#REF!="Total"</formula>
    </cfRule>
  </conditionalFormatting>
  <conditionalFormatting sqref="C111:C112">
    <cfRule type="expression" dxfId="272" priority="272">
      <formula>#REF!="Total"</formula>
    </cfRule>
  </conditionalFormatting>
  <conditionalFormatting sqref="C111:C112">
    <cfRule type="expression" dxfId="271" priority="271">
      <formula>#REF!="Total"</formula>
    </cfRule>
  </conditionalFormatting>
  <conditionalFormatting sqref="C111:C112">
    <cfRule type="expression" dxfId="270" priority="270">
      <formula>$A123="Total"</formula>
    </cfRule>
  </conditionalFormatting>
  <conditionalFormatting sqref="C111:C112">
    <cfRule type="expression" dxfId="269" priority="269">
      <formula>#REF!="Total"</formula>
    </cfRule>
  </conditionalFormatting>
  <conditionalFormatting sqref="C111:C112">
    <cfRule type="expression" dxfId="268" priority="268">
      <formula>#REF!="Total"</formula>
    </cfRule>
  </conditionalFormatting>
  <conditionalFormatting sqref="C111:C112">
    <cfRule type="expression" dxfId="267" priority="267">
      <formula>#REF!="Total"</formula>
    </cfRule>
  </conditionalFormatting>
  <conditionalFormatting sqref="C111:C112">
    <cfRule type="expression" dxfId="266" priority="266">
      <formula>#REF!="Total"</formula>
    </cfRule>
  </conditionalFormatting>
  <conditionalFormatting sqref="C111:C112">
    <cfRule type="expression" dxfId="265" priority="265">
      <formula>#REF!="Total"</formula>
    </cfRule>
  </conditionalFormatting>
  <conditionalFormatting sqref="C111:C112">
    <cfRule type="expression" dxfId="264" priority="264">
      <formula>#REF!="Total"</formula>
    </cfRule>
  </conditionalFormatting>
  <conditionalFormatting sqref="C111:C112">
    <cfRule type="expression" dxfId="263" priority="263">
      <formula>#REF!="Total"</formula>
    </cfRule>
  </conditionalFormatting>
  <conditionalFormatting sqref="C111:C112">
    <cfRule type="expression" dxfId="262" priority="262">
      <formula>#REF!="Total"</formula>
    </cfRule>
  </conditionalFormatting>
  <conditionalFormatting sqref="C111:C112">
    <cfRule type="expression" dxfId="261" priority="261">
      <formula>#REF!="Total"</formula>
    </cfRule>
  </conditionalFormatting>
  <conditionalFormatting sqref="C111:C112">
    <cfRule type="expression" dxfId="260" priority="260">
      <formula>$A135="Total"</formula>
    </cfRule>
  </conditionalFormatting>
  <conditionalFormatting sqref="C111:C112">
    <cfRule type="expression" dxfId="259" priority="259">
      <formula>#REF!="Total"</formula>
    </cfRule>
  </conditionalFormatting>
  <conditionalFormatting sqref="C111:C112">
    <cfRule type="expression" dxfId="258" priority="258">
      <formula>#REF!="Total"</formula>
    </cfRule>
  </conditionalFormatting>
  <conditionalFormatting sqref="C111:C112">
    <cfRule type="expression" dxfId="257" priority="257">
      <formula>#REF!="Total"</formula>
    </cfRule>
  </conditionalFormatting>
  <conditionalFormatting sqref="C111:C112">
    <cfRule type="expression" dxfId="256" priority="256">
      <formula>#REF!="Total"</formula>
    </cfRule>
  </conditionalFormatting>
  <conditionalFormatting sqref="C111:C112">
    <cfRule type="expression" dxfId="255" priority="255">
      <formula>#REF!="Total"</formula>
    </cfRule>
  </conditionalFormatting>
  <conditionalFormatting sqref="C111:C112">
    <cfRule type="expression" dxfId="254" priority="254">
      <formula>#REF!="Total"</formula>
    </cfRule>
  </conditionalFormatting>
  <conditionalFormatting sqref="C111:C112">
    <cfRule type="expression" dxfId="253" priority="253">
      <formula>#REF!="Total"</formula>
    </cfRule>
  </conditionalFormatting>
  <conditionalFormatting sqref="C111:C112">
    <cfRule type="expression" dxfId="252" priority="252">
      <formula>#REF!="Total"</formula>
    </cfRule>
  </conditionalFormatting>
  <conditionalFormatting sqref="C111:C112">
    <cfRule type="expression" dxfId="251" priority="251">
      <formula>#REF!="Total"</formula>
    </cfRule>
  </conditionalFormatting>
  <conditionalFormatting sqref="C111:C112">
    <cfRule type="expression" dxfId="250" priority="250">
      <formula>#REF!="Total"</formula>
    </cfRule>
  </conditionalFormatting>
  <conditionalFormatting sqref="C111:C112">
    <cfRule type="expression" dxfId="249" priority="249">
      <formula>$A103="Total"</formula>
    </cfRule>
  </conditionalFormatting>
  <conditionalFormatting sqref="C111:C112">
    <cfRule type="expression" dxfId="248" priority="248">
      <formula>$A100="Total"</formula>
    </cfRule>
  </conditionalFormatting>
  <conditionalFormatting sqref="C111:C112">
    <cfRule type="expression" dxfId="247" priority="247">
      <formula>#REF!="Total"</formula>
    </cfRule>
  </conditionalFormatting>
  <conditionalFormatting sqref="C111:C112">
    <cfRule type="expression" dxfId="246" priority="246">
      <formula>#REF!="Total"</formula>
    </cfRule>
  </conditionalFormatting>
  <conditionalFormatting sqref="C111:C112">
    <cfRule type="expression" dxfId="245" priority="245">
      <formula>#REF!="Total"</formula>
    </cfRule>
  </conditionalFormatting>
  <conditionalFormatting sqref="C111:C112">
    <cfRule type="expression" dxfId="244" priority="244">
      <formula>#REF!="Total"</formula>
    </cfRule>
  </conditionalFormatting>
  <conditionalFormatting sqref="C111:C112">
    <cfRule type="expression" dxfId="243" priority="243">
      <formula>#REF!="Total"</formula>
    </cfRule>
  </conditionalFormatting>
  <conditionalFormatting sqref="C111:C112">
    <cfRule type="expression" dxfId="242" priority="242">
      <formula>#REF!="Total"</formula>
    </cfRule>
  </conditionalFormatting>
  <conditionalFormatting sqref="C111:C112">
    <cfRule type="expression" dxfId="241" priority="241">
      <formula>#REF!="Total"</formula>
    </cfRule>
  </conditionalFormatting>
  <conditionalFormatting sqref="C111:C112">
    <cfRule type="expression" dxfId="240" priority="240">
      <formula>#REF!="Total"</formula>
    </cfRule>
  </conditionalFormatting>
  <conditionalFormatting sqref="C111:C112">
    <cfRule type="expression" dxfId="239" priority="239">
      <formula>#REF!="Total"</formula>
    </cfRule>
  </conditionalFormatting>
  <conditionalFormatting sqref="C111:C112">
    <cfRule type="expression" dxfId="238" priority="238">
      <formula>$A169="Total"</formula>
    </cfRule>
  </conditionalFormatting>
  <conditionalFormatting sqref="C111:C112">
    <cfRule type="expression" dxfId="237" priority="237">
      <formula>#REF!="Total"</formula>
    </cfRule>
  </conditionalFormatting>
  <conditionalFormatting sqref="C111:C112">
    <cfRule type="expression" dxfId="236" priority="236">
      <formula>#REF!="Total"</formula>
    </cfRule>
  </conditionalFormatting>
  <conditionalFormatting sqref="C111:C112">
    <cfRule type="expression" dxfId="235" priority="235">
      <formula>$A110="Total"</formula>
    </cfRule>
  </conditionalFormatting>
  <conditionalFormatting sqref="C111:C112">
    <cfRule type="expression" dxfId="234" priority="234">
      <formula>$A109="Total"</formula>
    </cfRule>
  </conditionalFormatting>
  <conditionalFormatting sqref="C111:C112">
    <cfRule type="expression" dxfId="233" priority="233">
      <formula>$A108="Total"</formula>
    </cfRule>
  </conditionalFormatting>
  <conditionalFormatting sqref="C111:C112">
    <cfRule type="expression" dxfId="232" priority="232">
      <formula>#REF!="Total"</formula>
    </cfRule>
  </conditionalFormatting>
  <conditionalFormatting sqref="C111:C112">
    <cfRule type="expression" dxfId="231" priority="231">
      <formula>#REF!="Total"</formula>
    </cfRule>
  </conditionalFormatting>
  <conditionalFormatting sqref="C111:C112">
    <cfRule type="expression" dxfId="230" priority="230">
      <formula>#REF!="Total"</formula>
    </cfRule>
  </conditionalFormatting>
  <conditionalFormatting sqref="C111:C112">
    <cfRule type="expression" dxfId="229" priority="229">
      <formula>#REF!="Total"</formula>
    </cfRule>
  </conditionalFormatting>
  <conditionalFormatting sqref="C111:C112">
    <cfRule type="expression" dxfId="228" priority="228">
      <formula>#REF!="Total"</formula>
    </cfRule>
  </conditionalFormatting>
  <conditionalFormatting sqref="C111:C112">
    <cfRule type="expression" dxfId="227" priority="227">
      <formula>#REF!="Total"</formula>
    </cfRule>
  </conditionalFormatting>
  <conditionalFormatting sqref="C111:C112">
    <cfRule type="expression" dxfId="226" priority="226">
      <formula>$A122="Total"</formula>
    </cfRule>
  </conditionalFormatting>
  <conditionalFormatting sqref="C111:C112">
    <cfRule type="expression" dxfId="225" priority="225">
      <formula>#REF!="Total"</formula>
    </cfRule>
  </conditionalFormatting>
  <conditionalFormatting sqref="C111:C112">
    <cfRule type="expression" dxfId="224" priority="224">
      <formula>#REF!="Total"</formula>
    </cfRule>
  </conditionalFormatting>
  <conditionalFormatting sqref="C111:C112">
    <cfRule type="expression" dxfId="223" priority="223">
      <formula>$A170="Total"</formula>
    </cfRule>
  </conditionalFormatting>
  <conditionalFormatting sqref="C111:C112">
    <cfRule type="expression" dxfId="222" priority="222">
      <formula>#REF!="Total"</formula>
    </cfRule>
  </conditionalFormatting>
  <conditionalFormatting sqref="C111:C112">
    <cfRule type="expression" dxfId="221" priority="221">
      <formula>$A110="Total"</formula>
    </cfRule>
  </conditionalFormatting>
  <conditionalFormatting sqref="C111:C112">
    <cfRule type="expression" dxfId="220" priority="220">
      <formula>$A109="Total"</formula>
    </cfRule>
  </conditionalFormatting>
  <conditionalFormatting sqref="C111:C112">
    <cfRule type="expression" dxfId="219" priority="219">
      <formula>$A108="Total"</formula>
    </cfRule>
  </conditionalFormatting>
  <conditionalFormatting sqref="C111:C112">
    <cfRule type="expression" dxfId="218" priority="218">
      <formula>$A107="Total"</formula>
    </cfRule>
  </conditionalFormatting>
  <conditionalFormatting sqref="C111:C112">
    <cfRule type="expression" dxfId="217" priority="217">
      <formula>$A103="Total"</formula>
    </cfRule>
  </conditionalFormatting>
  <conditionalFormatting sqref="C111:C112">
    <cfRule type="expression" dxfId="216" priority="216">
      <formula>#REF!="Total"</formula>
    </cfRule>
  </conditionalFormatting>
  <conditionalFormatting sqref="C111:C112">
    <cfRule type="expression" dxfId="215" priority="215">
      <formula>#REF!="Total"</formula>
    </cfRule>
  </conditionalFormatting>
  <conditionalFormatting sqref="C111:C112">
    <cfRule type="expression" dxfId="214" priority="214">
      <formula>#REF!="Total"</formula>
    </cfRule>
  </conditionalFormatting>
  <conditionalFormatting sqref="C111:C112">
    <cfRule type="expression" dxfId="213" priority="213">
      <formula>$A110="Total"</formula>
    </cfRule>
  </conditionalFormatting>
  <conditionalFormatting sqref="C111:C112">
    <cfRule type="expression" dxfId="212" priority="212">
      <formula>$A109="Total"</formula>
    </cfRule>
  </conditionalFormatting>
  <conditionalFormatting sqref="C111:C112">
    <cfRule type="expression" dxfId="211" priority="211">
      <formula>$A108="Total"</formula>
    </cfRule>
  </conditionalFormatting>
  <conditionalFormatting sqref="C111:C112">
    <cfRule type="expression" dxfId="210" priority="210">
      <formula>$A105="Total"</formula>
    </cfRule>
  </conditionalFormatting>
  <conditionalFormatting sqref="C111:C112">
    <cfRule type="expression" dxfId="209" priority="209">
      <formula>#REF!="Total"</formula>
    </cfRule>
  </conditionalFormatting>
  <conditionalFormatting sqref="C111:C112">
    <cfRule type="expression" dxfId="208" priority="208">
      <formula>$A99="Total"</formula>
    </cfRule>
  </conditionalFormatting>
  <conditionalFormatting sqref="C111:C112">
    <cfRule type="expression" dxfId="207" priority="207">
      <formula>$A103="Total"</formula>
    </cfRule>
  </conditionalFormatting>
  <conditionalFormatting sqref="C111:C112">
    <cfRule type="expression" dxfId="206" priority="206">
      <formula>$A101="Total"</formula>
    </cfRule>
  </conditionalFormatting>
  <conditionalFormatting sqref="C111:C112">
    <cfRule type="expression" dxfId="205" priority="205">
      <formula>#REF!="Total"</formula>
    </cfRule>
  </conditionalFormatting>
  <conditionalFormatting sqref="C111:C112">
    <cfRule type="expression" dxfId="204" priority="204">
      <formula>#REF!="Total"</formula>
    </cfRule>
  </conditionalFormatting>
  <conditionalFormatting sqref="C111:C112">
    <cfRule type="expression" dxfId="203" priority="203">
      <formula>#REF!="Total"</formula>
    </cfRule>
  </conditionalFormatting>
  <conditionalFormatting sqref="C111:C112">
    <cfRule type="expression" dxfId="202" priority="202">
      <formula>$A120="Total"</formula>
    </cfRule>
  </conditionalFormatting>
  <conditionalFormatting sqref="C111:C112">
    <cfRule type="expression" dxfId="201" priority="201">
      <formula>#REF!="Total"</formula>
    </cfRule>
  </conditionalFormatting>
  <conditionalFormatting sqref="C111:C112">
    <cfRule type="expression" dxfId="200" priority="200">
      <formula>#REF!="Total"</formula>
    </cfRule>
  </conditionalFormatting>
  <conditionalFormatting sqref="C111:C112">
    <cfRule type="expression" dxfId="199" priority="199">
      <formula>#REF!="Total"</formula>
    </cfRule>
  </conditionalFormatting>
  <conditionalFormatting sqref="C111:C112">
    <cfRule type="expression" dxfId="198" priority="198">
      <formula>#REF!="Total"</formula>
    </cfRule>
  </conditionalFormatting>
  <conditionalFormatting sqref="C111:C112">
    <cfRule type="expression" dxfId="197" priority="197">
      <formula>#REF!="Total"</formula>
    </cfRule>
  </conditionalFormatting>
  <conditionalFormatting sqref="C111:C112">
    <cfRule type="expression" dxfId="196" priority="196">
      <formula>#REF!="Total"</formula>
    </cfRule>
  </conditionalFormatting>
  <conditionalFormatting sqref="C111:C112">
    <cfRule type="expression" dxfId="195" priority="195">
      <formula>#REF!="Total"</formula>
    </cfRule>
  </conditionalFormatting>
  <conditionalFormatting sqref="C111:C112">
    <cfRule type="expression" dxfId="194" priority="194">
      <formula>#REF!="Total"</formula>
    </cfRule>
  </conditionalFormatting>
  <conditionalFormatting sqref="C111:C112">
    <cfRule type="expression" dxfId="193" priority="193">
      <formula>#REF!="Total"</formula>
    </cfRule>
  </conditionalFormatting>
  <conditionalFormatting sqref="C111:C112">
    <cfRule type="expression" dxfId="192" priority="192">
      <formula>#REF!="Total"</formula>
    </cfRule>
  </conditionalFormatting>
  <conditionalFormatting sqref="C111:C112">
    <cfRule type="expression" dxfId="191" priority="191">
      <formula>#REF!="Total"</formula>
    </cfRule>
  </conditionalFormatting>
  <conditionalFormatting sqref="C111:C112">
    <cfRule type="expression" dxfId="190" priority="190">
      <formula>$A123="Total"</formula>
    </cfRule>
  </conditionalFormatting>
  <conditionalFormatting sqref="C111:C112">
    <cfRule type="expression" dxfId="189" priority="189">
      <formula>#REF!="Total"</formula>
    </cfRule>
  </conditionalFormatting>
  <conditionalFormatting sqref="C111:C112">
    <cfRule type="expression" dxfId="188" priority="188">
      <formula>#REF!="Total"</formula>
    </cfRule>
  </conditionalFormatting>
  <conditionalFormatting sqref="C111:C112">
    <cfRule type="expression" dxfId="187" priority="187">
      <formula>#REF!="Total"</formula>
    </cfRule>
  </conditionalFormatting>
  <conditionalFormatting sqref="C111:C112">
    <cfRule type="expression" dxfId="186" priority="186">
      <formula>#REF!="Total"</formula>
    </cfRule>
  </conditionalFormatting>
  <conditionalFormatting sqref="C111:C112">
    <cfRule type="expression" dxfId="185" priority="185">
      <formula>#REF!="Total"</formula>
    </cfRule>
  </conditionalFormatting>
  <conditionalFormatting sqref="C111:C112">
    <cfRule type="expression" dxfId="184" priority="184">
      <formula>$A114="Total"</formula>
    </cfRule>
  </conditionalFormatting>
  <conditionalFormatting sqref="C111:C112">
    <cfRule type="expression" dxfId="183" priority="183">
      <formula>#REF!="Total"</formula>
    </cfRule>
  </conditionalFormatting>
  <conditionalFormatting sqref="C111:C112">
    <cfRule type="expression" dxfId="182" priority="182">
      <formula>#REF!="Total"</formula>
    </cfRule>
  </conditionalFormatting>
  <conditionalFormatting sqref="C111:C112">
    <cfRule type="expression" dxfId="181" priority="181">
      <formula>#REF!="Total"</formula>
    </cfRule>
  </conditionalFormatting>
  <conditionalFormatting sqref="C111:C112">
    <cfRule type="expression" dxfId="180" priority="180">
      <formula>$A136="Total"</formula>
    </cfRule>
  </conditionalFormatting>
  <conditionalFormatting sqref="C111:C112">
    <cfRule type="expression" dxfId="179" priority="179">
      <formula>#REF!="Total"</formula>
    </cfRule>
  </conditionalFormatting>
  <conditionalFormatting sqref="C111:C112">
    <cfRule type="expression" dxfId="178" priority="178">
      <formula>#REF!="Total"</formula>
    </cfRule>
  </conditionalFormatting>
  <conditionalFormatting sqref="C111:C112">
    <cfRule type="expression" dxfId="177" priority="177">
      <formula>#REF!="Total"</formula>
    </cfRule>
  </conditionalFormatting>
  <conditionalFormatting sqref="C111:C112">
    <cfRule type="expression" dxfId="176" priority="176">
      <formula>#REF!="Total"</formula>
    </cfRule>
  </conditionalFormatting>
  <conditionalFormatting sqref="C111:C112">
    <cfRule type="expression" dxfId="175" priority="175">
      <formula>$A115="Total"</formula>
    </cfRule>
  </conditionalFormatting>
  <conditionalFormatting sqref="C111:C112">
    <cfRule type="expression" dxfId="174" priority="174">
      <formula>#REF!="Total"</formula>
    </cfRule>
  </conditionalFormatting>
  <conditionalFormatting sqref="C111:C112">
    <cfRule type="expression" dxfId="173" priority="173">
      <formula>#REF!="Total"</formula>
    </cfRule>
  </conditionalFormatting>
  <conditionalFormatting sqref="C111:C112">
    <cfRule type="expression" dxfId="172" priority="172">
      <formula>#REF!="Total"</formula>
    </cfRule>
  </conditionalFormatting>
  <conditionalFormatting sqref="C111:C112">
    <cfRule type="expression" dxfId="171" priority="171">
      <formula>$A103="Total"</formula>
    </cfRule>
  </conditionalFormatting>
  <conditionalFormatting sqref="C111:C112">
    <cfRule type="expression" dxfId="170" priority="170">
      <formula>$A100="Total"</formula>
    </cfRule>
  </conditionalFormatting>
  <conditionalFormatting sqref="C111:C112">
    <cfRule type="expression" dxfId="169" priority="169">
      <formula>#REF!="Total"</formula>
    </cfRule>
  </conditionalFormatting>
  <conditionalFormatting sqref="C111:C112">
    <cfRule type="expression" dxfId="168" priority="168">
      <formula>#REF!="Total"</formula>
    </cfRule>
  </conditionalFormatting>
  <conditionalFormatting sqref="C111:C112">
    <cfRule type="expression" dxfId="167" priority="167">
      <formula>#REF!="Total"</formula>
    </cfRule>
  </conditionalFormatting>
  <conditionalFormatting sqref="C111:C112">
    <cfRule type="expression" dxfId="166" priority="166">
      <formula>#REF!="Total"</formula>
    </cfRule>
  </conditionalFormatting>
  <conditionalFormatting sqref="C111:C112">
    <cfRule type="expression" dxfId="165" priority="165">
      <formula>#REF!="Total"</formula>
    </cfRule>
  </conditionalFormatting>
  <conditionalFormatting sqref="C111:C112">
    <cfRule type="expression" dxfId="164" priority="164">
      <formula>#REF!="Total"</formula>
    </cfRule>
  </conditionalFormatting>
  <conditionalFormatting sqref="C111:C112">
    <cfRule type="expression" dxfId="163" priority="163">
      <formula>#REF!="Total"</formula>
    </cfRule>
  </conditionalFormatting>
  <conditionalFormatting sqref="C111:C112">
    <cfRule type="expression" dxfId="162" priority="162">
      <formula>#REF!="Total"</formula>
    </cfRule>
  </conditionalFormatting>
  <conditionalFormatting sqref="C111:C112">
    <cfRule type="expression" dxfId="161" priority="161">
      <formula>#REF!="Total"</formula>
    </cfRule>
  </conditionalFormatting>
  <conditionalFormatting sqref="C111:C112">
    <cfRule type="expression" dxfId="160" priority="160">
      <formula>$A169="Total"</formula>
    </cfRule>
  </conditionalFormatting>
  <conditionalFormatting sqref="C111:C112">
    <cfRule type="expression" dxfId="159" priority="159">
      <formula>#REF!="Total"</formula>
    </cfRule>
  </conditionalFormatting>
  <conditionalFormatting sqref="C111:C112">
    <cfRule type="expression" dxfId="158" priority="158">
      <formula>#REF!="Total"</formula>
    </cfRule>
  </conditionalFormatting>
  <conditionalFormatting sqref="C111:C112">
    <cfRule type="expression" dxfId="157" priority="157">
      <formula>$A110="Total"</formula>
    </cfRule>
  </conditionalFormatting>
  <conditionalFormatting sqref="C111:C112">
    <cfRule type="expression" dxfId="156" priority="156">
      <formula>$A109="Total"</formula>
    </cfRule>
  </conditionalFormatting>
  <conditionalFormatting sqref="C111:C112">
    <cfRule type="expression" dxfId="155" priority="155">
      <formula>$A108="Total"</formula>
    </cfRule>
  </conditionalFormatting>
  <conditionalFormatting sqref="C111:C112">
    <cfRule type="expression" dxfId="154" priority="154">
      <formula>#REF!="Total"</formula>
    </cfRule>
  </conditionalFormatting>
  <conditionalFormatting sqref="C111:C112">
    <cfRule type="expression" dxfId="153" priority="153">
      <formula>#REF!="Total"</formula>
    </cfRule>
  </conditionalFormatting>
  <conditionalFormatting sqref="C111:C112">
    <cfRule type="expression" dxfId="152" priority="152">
      <formula>#REF!="Total"</formula>
    </cfRule>
  </conditionalFormatting>
  <conditionalFormatting sqref="C111:C112">
    <cfRule type="expression" dxfId="151" priority="151">
      <formula>#REF!="Total"</formula>
    </cfRule>
  </conditionalFormatting>
  <conditionalFormatting sqref="C111:C112">
    <cfRule type="expression" dxfId="150" priority="150">
      <formula>#REF!="Total"</formula>
    </cfRule>
  </conditionalFormatting>
  <conditionalFormatting sqref="C111:C112">
    <cfRule type="expression" dxfId="149" priority="149">
      <formula>#REF!="Total"</formula>
    </cfRule>
  </conditionalFormatting>
  <conditionalFormatting sqref="C111:C112">
    <cfRule type="expression" dxfId="148" priority="148">
      <formula>$A119="Total"</formula>
    </cfRule>
  </conditionalFormatting>
  <conditionalFormatting sqref="C111:C112">
    <cfRule type="expression" dxfId="147" priority="147">
      <formula>#REF!="Total"</formula>
    </cfRule>
  </conditionalFormatting>
  <conditionalFormatting sqref="C111:C112">
    <cfRule type="expression" dxfId="146" priority="146">
      <formula>#REF!="Total"</formula>
    </cfRule>
  </conditionalFormatting>
  <conditionalFormatting sqref="C111:C112">
    <cfRule type="expression" dxfId="145" priority="145">
      <formula>$A170="Total"</formula>
    </cfRule>
  </conditionalFormatting>
  <conditionalFormatting sqref="C111:C112">
    <cfRule type="expression" dxfId="144" priority="144">
      <formula>#REF!="Total"</formula>
    </cfRule>
  </conditionalFormatting>
  <conditionalFormatting sqref="C111:C112">
    <cfRule type="expression" dxfId="143" priority="143">
      <formula>$A110="Total"</formula>
    </cfRule>
  </conditionalFormatting>
  <conditionalFormatting sqref="C111:C112">
    <cfRule type="expression" dxfId="142" priority="142">
      <formula>$A109="Total"</formula>
    </cfRule>
  </conditionalFormatting>
  <conditionalFormatting sqref="C111:C112">
    <cfRule type="expression" dxfId="141" priority="141">
      <formula>$A108="Total"</formula>
    </cfRule>
  </conditionalFormatting>
  <conditionalFormatting sqref="C111:C112">
    <cfRule type="expression" dxfId="140" priority="140">
      <formula>$A107="Total"</formula>
    </cfRule>
  </conditionalFormatting>
  <conditionalFormatting sqref="C111:C112">
    <cfRule type="expression" dxfId="139" priority="139">
      <formula>$A103="Total"</formula>
    </cfRule>
  </conditionalFormatting>
  <conditionalFormatting sqref="C111:C112">
    <cfRule type="expression" dxfId="138" priority="138">
      <formula>#REF!="Total"</formula>
    </cfRule>
  </conditionalFormatting>
  <conditionalFormatting sqref="C111:C112">
    <cfRule type="expression" dxfId="137" priority="137">
      <formula>#REF!="Total"</formula>
    </cfRule>
  </conditionalFormatting>
  <conditionalFormatting sqref="C111:C112">
    <cfRule type="expression" dxfId="136" priority="136">
      <formula>#REF!="Total"</formula>
    </cfRule>
  </conditionalFormatting>
  <conditionalFormatting sqref="C112">
    <cfRule type="expression" dxfId="135" priority="135">
      <formula>$A142="Total"</formula>
    </cfRule>
  </conditionalFormatting>
  <conditionalFormatting sqref="C112">
    <cfRule type="expression" dxfId="134" priority="134">
      <formula>$A110="Total"</formula>
    </cfRule>
  </conditionalFormatting>
  <conditionalFormatting sqref="C112">
    <cfRule type="expression" dxfId="133" priority="133">
      <formula>$A109="Total"</formula>
    </cfRule>
  </conditionalFormatting>
  <conditionalFormatting sqref="C112">
    <cfRule type="expression" dxfId="132" priority="132">
      <formula>$A110="Total"</formula>
    </cfRule>
  </conditionalFormatting>
  <conditionalFormatting sqref="C112">
    <cfRule type="expression" dxfId="131" priority="131">
      <formula>$A109="Total"</formula>
    </cfRule>
  </conditionalFormatting>
  <conditionalFormatting sqref="C112">
    <cfRule type="expression" dxfId="130" priority="130">
      <formula>$A106="Total"</formula>
    </cfRule>
  </conditionalFormatting>
  <conditionalFormatting sqref="C112">
    <cfRule type="expression" dxfId="129" priority="129">
      <formula>#REF!="Total"</formula>
    </cfRule>
  </conditionalFormatting>
  <conditionalFormatting sqref="C112">
    <cfRule type="expression" dxfId="128" priority="128">
      <formula>#REF!="Total"</formula>
    </cfRule>
  </conditionalFormatting>
  <conditionalFormatting sqref="C112">
    <cfRule type="expression" dxfId="127" priority="127">
      <formula>#REF!="Total"</formula>
    </cfRule>
  </conditionalFormatting>
  <conditionalFormatting sqref="C112">
    <cfRule type="expression" dxfId="126" priority="126">
      <formula>#REF!="Total"</formula>
    </cfRule>
  </conditionalFormatting>
  <conditionalFormatting sqref="C112">
    <cfRule type="expression" dxfId="125" priority="125">
      <formula>$A124="Total"</formula>
    </cfRule>
  </conditionalFormatting>
  <conditionalFormatting sqref="C112">
    <cfRule type="expression" dxfId="124" priority="124">
      <formula>#REF!="Total"</formula>
    </cfRule>
  </conditionalFormatting>
  <conditionalFormatting sqref="C112">
    <cfRule type="expression" dxfId="123" priority="123">
      <formula>#REF!="Total"</formula>
    </cfRule>
  </conditionalFormatting>
  <conditionalFormatting sqref="C112">
    <cfRule type="expression" dxfId="122" priority="122">
      <formula>#REF!="Total"</formula>
    </cfRule>
  </conditionalFormatting>
  <conditionalFormatting sqref="C112">
    <cfRule type="expression" dxfId="121" priority="121">
      <formula>#REF!="Total"</formula>
    </cfRule>
  </conditionalFormatting>
  <conditionalFormatting sqref="C112">
    <cfRule type="expression" dxfId="120" priority="120">
      <formula>#REF!="Total"</formula>
    </cfRule>
  </conditionalFormatting>
  <conditionalFormatting sqref="C112">
    <cfRule type="expression" dxfId="119" priority="119">
      <formula>#REF!="Total"</formula>
    </cfRule>
  </conditionalFormatting>
  <conditionalFormatting sqref="C112">
    <cfRule type="expression" dxfId="118" priority="118">
      <formula>#REF!="Total"</formula>
    </cfRule>
  </conditionalFormatting>
  <conditionalFormatting sqref="C112">
    <cfRule type="expression" dxfId="117" priority="117">
      <formula>#REF!="Total"</formula>
    </cfRule>
  </conditionalFormatting>
  <conditionalFormatting sqref="C112">
    <cfRule type="expression" dxfId="116" priority="116">
      <formula>#REF!="Total"</formula>
    </cfRule>
  </conditionalFormatting>
  <conditionalFormatting sqref="C112">
    <cfRule type="expression" dxfId="115" priority="115">
      <formula>$A136="Total"</formula>
    </cfRule>
  </conditionalFormatting>
  <conditionalFormatting sqref="C112">
    <cfRule type="expression" dxfId="114" priority="114">
      <formula>#REF!="Total"</formula>
    </cfRule>
  </conditionalFormatting>
  <conditionalFormatting sqref="C112">
    <cfRule type="expression" dxfId="113" priority="113">
      <formula>#REF!="Total"</formula>
    </cfRule>
  </conditionalFormatting>
  <conditionalFormatting sqref="C112">
    <cfRule type="expression" dxfId="112" priority="112">
      <formula>#REF!="Total"</formula>
    </cfRule>
  </conditionalFormatting>
  <conditionalFormatting sqref="C112">
    <cfRule type="expression" dxfId="111" priority="111">
      <formula>#REF!="Total"</formula>
    </cfRule>
  </conditionalFormatting>
  <conditionalFormatting sqref="C112">
    <cfRule type="expression" dxfId="110" priority="110">
      <formula>#REF!="Total"</formula>
    </cfRule>
  </conditionalFormatting>
  <conditionalFormatting sqref="C112">
    <cfRule type="expression" dxfId="109" priority="109">
      <formula>#REF!="Total"</formula>
    </cfRule>
  </conditionalFormatting>
  <conditionalFormatting sqref="C112">
    <cfRule type="expression" dxfId="108" priority="108">
      <formula>#REF!="Total"</formula>
    </cfRule>
  </conditionalFormatting>
  <conditionalFormatting sqref="C112">
    <cfRule type="expression" dxfId="107" priority="107">
      <formula>$A104="Total"</formula>
    </cfRule>
  </conditionalFormatting>
  <conditionalFormatting sqref="C112">
    <cfRule type="expression" dxfId="106" priority="106">
      <formula>$A101="Total"</formula>
    </cfRule>
  </conditionalFormatting>
  <conditionalFormatting sqref="C112">
    <cfRule type="expression" dxfId="105" priority="105">
      <formula>#REF!="Total"</formula>
    </cfRule>
  </conditionalFormatting>
  <conditionalFormatting sqref="C112">
    <cfRule type="expression" dxfId="104" priority="104">
      <formula>#REF!="Total"</formula>
    </cfRule>
  </conditionalFormatting>
  <conditionalFormatting sqref="C112">
    <cfRule type="expression" dxfId="103" priority="103">
      <formula>#REF!="Total"</formula>
    </cfRule>
  </conditionalFormatting>
  <conditionalFormatting sqref="C112">
    <cfRule type="expression" dxfId="102" priority="102">
      <formula>#REF!="Total"</formula>
    </cfRule>
  </conditionalFormatting>
  <conditionalFormatting sqref="C112">
    <cfRule type="expression" dxfId="101" priority="101">
      <formula>#REF!="Total"</formula>
    </cfRule>
  </conditionalFormatting>
  <conditionalFormatting sqref="C112">
    <cfRule type="expression" dxfId="100" priority="100">
      <formula>#REF!="Total"</formula>
    </cfRule>
  </conditionalFormatting>
  <conditionalFormatting sqref="C112">
    <cfRule type="expression" dxfId="99" priority="99">
      <formula>#REF!="Total"</formula>
    </cfRule>
  </conditionalFormatting>
  <conditionalFormatting sqref="C112">
    <cfRule type="expression" dxfId="98" priority="98">
      <formula>#REF!="Total"</formula>
    </cfRule>
  </conditionalFormatting>
  <conditionalFormatting sqref="C112">
    <cfRule type="expression" dxfId="97" priority="97">
      <formula>#REF!="Total"</formula>
    </cfRule>
  </conditionalFormatting>
  <conditionalFormatting sqref="C112">
    <cfRule type="expression" dxfId="96" priority="96">
      <formula>$A170="Total"</formula>
    </cfRule>
  </conditionalFormatting>
  <conditionalFormatting sqref="C112">
    <cfRule type="expression" dxfId="95" priority="95">
      <formula>#REF!="Total"</formula>
    </cfRule>
  </conditionalFormatting>
  <conditionalFormatting sqref="C112">
    <cfRule type="expression" dxfId="94" priority="94">
      <formula>#REF!="Total"</formula>
    </cfRule>
  </conditionalFormatting>
  <conditionalFormatting sqref="C112">
    <cfRule type="expression" dxfId="93" priority="93">
      <formula>$A110="Total"</formula>
    </cfRule>
  </conditionalFormatting>
  <conditionalFormatting sqref="C112">
    <cfRule type="expression" dxfId="92" priority="92">
      <formula>$A109="Total"</formula>
    </cfRule>
  </conditionalFormatting>
  <conditionalFormatting sqref="C112">
    <cfRule type="expression" dxfId="91" priority="91">
      <formula>#REF!="Total"</formula>
    </cfRule>
  </conditionalFormatting>
  <conditionalFormatting sqref="C112">
    <cfRule type="expression" dxfId="90" priority="90">
      <formula>#REF!="Total"</formula>
    </cfRule>
  </conditionalFormatting>
  <conditionalFormatting sqref="C112">
    <cfRule type="expression" dxfId="89" priority="89">
      <formula>#REF!="Total"</formula>
    </cfRule>
  </conditionalFormatting>
  <conditionalFormatting sqref="C112">
    <cfRule type="expression" dxfId="88" priority="88">
      <formula>#REF!="Total"</formula>
    </cfRule>
  </conditionalFormatting>
  <conditionalFormatting sqref="C112">
    <cfRule type="expression" dxfId="87" priority="87">
      <formula>#REF!="Total"</formula>
    </cfRule>
  </conditionalFormatting>
  <conditionalFormatting sqref="C112">
    <cfRule type="expression" dxfId="86" priority="86">
      <formula>#REF!="Total"</formula>
    </cfRule>
  </conditionalFormatting>
  <conditionalFormatting sqref="C112">
    <cfRule type="expression" dxfId="85" priority="85">
      <formula>$A123="Total"</formula>
    </cfRule>
  </conditionalFormatting>
  <conditionalFormatting sqref="C112">
    <cfRule type="expression" dxfId="84" priority="84">
      <formula>#REF!="Total"</formula>
    </cfRule>
  </conditionalFormatting>
  <conditionalFormatting sqref="C112">
    <cfRule type="expression" dxfId="83" priority="83">
      <formula>#REF!="Total"</formula>
    </cfRule>
  </conditionalFormatting>
  <conditionalFormatting sqref="C112">
    <cfRule type="expression" dxfId="82" priority="82">
      <formula>$A171="Total"</formula>
    </cfRule>
  </conditionalFormatting>
  <conditionalFormatting sqref="C112">
    <cfRule type="expression" dxfId="81" priority="81">
      <formula>#REF!="Total"</formula>
    </cfRule>
  </conditionalFormatting>
  <conditionalFormatting sqref="C112">
    <cfRule type="expression" dxfId="80" priority="80">
      <formula>$A110="Total"</formula>
    </cfRule>
  </conditionalFormatting>
  <conditionalFormatting sqref="C112">
    <cfRule type="expression" dxfId="79" priority="79">
      <formula>$A109="Total"</formula>
    </cfRule>
  </conditionalFormatting>
  <conditionalFormatting sqref="C112">
    <cfRule type="expression" dxfId="78" priority="78">
      <formula>$A108="Total"</formula>
    </cfRule>
  </conditionalFormatting>
  <conditionalFormatting sqref="C112">
    <cfRule type="expression" dxfId="77" priority="77">
      <formula>$A104="Total"</formula>
    </cfRule>
  </conditionalFormatting>
  <conditionalFormatting sqref="C112">
    <cfRule type="expression" dxfId="76" priority="76">
      <formula>#REF!="Total"</formula>
    </cfRule>
  </conditionalFormatting>
  <conditionalFormatting sqref="C112">
    <cfRule type="expression" dxfId="75" priority="75">
      <formula>#REF!="Total"</formula>
    </cfRule>
  </conditionalFormatting>
  <conditionalFormatting sqref="C112">
    <cfRule type="expression" dxfId="74" priority="74">
      <formula>#REF!="Total"</formula>
    </cfRule>
  </conditionalFormatting>
  <conditionalFormatting sqref="C112">
    <cfRule type="expression" dxfId="73" priority="73">
      <formula>$A110="Total"</formula>
    </cfRule>
  </conditionalFormatting>
  <conditionalFormatting sqref="C112">
    <cfRule type="expression" dxfId="72" priority="72">
      <formula>$A109="Total"</formula>
    </cfRule>
  </conditionalFormatting>
  <conditionalFormatting sqref="C112">
    <cfRule type="expression" dxfId="71" priority="71">
      <formula>$A106="Total"</formula>
    </cfRule>
  </conditionalFormatting>
  <conditionalFormatting sqref="C112">
    <cfRule type="expression" dxfId="70" priority="70">
      <formula>#REF!="Total"</formula>
    </cfRule>
  </conditionalFormatting>
  <conditionalFormatting sqref="C112">
    <cfRule type="expression" dxfId="69" priority="69">
      <formula>$A100="Total"</formula>
    </cfRule>
  </conditionalFormatting>
  <conditionalFormatting sqref="C112">
    <cfRule type="expression" dxfId="68" priority="68">
      <formula>$A104="Total"</formula>
    </cfRule>
  </conditionalFormatting>
  <conditionalFormatting sqref="C112">
    <cfRule type="expression" dxfId="67" priority="67">
      <formula>$A102="Total"</formula>
    </cfRule>
  </conditionalFormatting>
  <conditionalFormatting sqref="C112">
    <cfRule type="expression" dxfId="66" priority="66">
      <formula>#REF!="Total"</formula>
    </cfRule>
  </conditionalFormatting>
  <conditionalFormatting sqref="C112">
    <cfRule type="expression" dxfId="65" priority="65">
      <formula>#REF!="Total"</formula>
    </cfRule>
  </conditionalFormatting>
  <conditionalFormatting sqref="C112">
    <cfRule type="expression" dxfId="64" priority="64">
      <formula>#REF!="Total"</formula>
    </cfRule>
  </conditionalFormatting>
  <conditionalFormatting sqref="C112">
    <cfRule type="expression" dxfId="63" priority="63">
      <formula>$A121="Total"</formula>
    </cfRule>
  </conditionalFormatting>
  <conditionalFormatting sqref="C112">
    <cfRule type="expression" dxfId="62" priority="62">
      <formula>#REF!="Total"</formula>
    </cfRule>
  </conditionalFormatting>
  <conditionalFormatting sqref="C112">
    <cfRule type="expression" dxfId="61" priority="61">
      <formula>#REF!="Total"</formula>
    </cfRule>
  </conditionalFormatting>
  <conditionalFormatting sqref="C112">
    <cfRule type="expression" dxfId="60" priority="60">
      <formula>#REF!="Total"</formula>
    </cfRule>
  </conditionalFormatting>
  <conditionalFormatting sqref="C112">
    <cfRule type="expression" dxfId="59" priority="59">
      <formula>#REF!="Total"</formula>
    </cfRule>
  </conditionalFormatting>
  <conditionalFormatting sqref="C112">
    <cfRule type="expression" dxfId="58" priority="58">
      <formula>#REF!="Total"</formula>
    </cfRule>
  </conditionalFormatting>
  <conditionalFormatting sqref="C112">
    <cfRule type="expression" dxfId="57" priority="57">
      <formula>#REF!="Total"</formula>
    </cfRule>
  </conditionalFormatting>
  <conditionalFormatting sqref="C112">
    <cfRule type="expression" dxfId="56" priority="56">
      <formula>#REF!="Total"</formula>
    </cfRule>
  </conditionalFormatting>
  <conditionalFormatting sqref="C112">
    <cfRule type="expression" dxfId="55" priority="55">
      <formula>#REF!="Total"</formula>
    </cfRule>
  </conditionalFormatting>
  <conditionalFormatting sqref="C112">
    <cfRule type="expression" dxfId="54" priority="54">
      <formula>#REF!="Total"</formula>
    </cfRule>
  </conditionalFormatting>
  <conditionalFormatting sqref="C112">
    <cfRule type="expression" dxfId="53" priority="53">
      <formula>#REF!="Total"</formula>
    </cfRule>
  </conditionalFormatting>
  <conditionalFormatting sqref="C112">
    <cfRule type="expression" dxfId="52" priority="52">
      <formula>#REF!="Total"</formula>
    </cfRule>
  </conditionalFormatting>
  <conditionalFormatting sqref="C112">
    <cfRule type="expression" dxfId="51" priority="51">
      <formula>$A124="Total"</formula>
    </cfRule>
  </conditionalFormatting>
  <conditionalFormatting sqref="C112">
    <cfRule type="expression" dxfId="50" priority="50">
      <formula>#REF!="Total"</formula>
    </cfRule>
  </conditionalFormatting>
  <conditionalFormatting sqref="C112">
    <cfRule type="expression" dxfId="49" priority="49">
      <formula>#REF!="Total"</formula>
    </cfRule>
  </conditionalFormatting>
  <conditionalFormatting sqref="C112">
    <cfRule type="expression" dxfId="48" priority="48">
      <formula>#REF!="Total"</formula>
    </cfRule>
  </conditionalFormatting>
  <conditionalFormatting sqref="C112">
    <cfRule type="expression" dxfId="47" priority="47">
      <formula>#REF!="Total"</formula>
    </cfRule>
  </conditionalFormatting>
  <conditionalFormatting sqref="C112">
    <cfRule type="expression" dxfId="46" priority="46">
      <formula>#REF!="Total"</formula>
    </cfRule>
  </conditionalFormatting>
  <conditionalFormatting sqref="C112">
    <cfRule type="expression" dxfId="45" priority="45">
      <formula>$A115="Total"</formula>
    </cfRule>
  </conditionalFormatting>
  <conditionalFormatting sqref="C112">
    <cfRule type="expression" dxfId="44" priority="44">
      <formula>$A97="Total"</formula>
    </cfRule>
  </conditionalFormatting>
  <conditionalFormatting sqref="C112">
    <cfRule type="expression" dxfId="43" priority="43">
      <formula>#REF!="Total"</formula>
    </cfRule>
  </conditionalFormatting>
  <conditionalFormatting sqref="C112">
    <cfRule type="expression" dxfId="42" priority="42">
      <formula>#REF!="Total"</formula>
    </cfRule>
  </conditionalFormatting>
  <conditionalFormatting sqref="C112">
    <cfRule type="expression" dxfId="41" priority="41">
      <formula>$A137="Total"</formula>
    </cfRule>
  </conditionalFormatting>
  <conditionalFormatting sqref="C112">
    <cfRule type="expression" dxfId="40" priority="40">
      <formula>#REF!="Total"</formula>
    </cfRule>
  </conditionalFormatting>
  <conditionalFormatting sqref="C112">
    <cfRule type="expression" dxfId="39" priority="39">
      <formula>#REF!="Total"</formula>
    </cfRule>
  </conditionalFormatting>
  <conditionalFormatting sqref="C112">
    <cfRule type="expression" dxfId="38" priority="38">
      <formula>#REF!="Total"</formula>
    </cfRule>
  </conditionalFormatting>
  <conditionalFormatting sqref="C112">
    <cfRule type="expression" dxfId="37" priority="37">
      <formula>$A116="Total"</formula>
    </cfRule>
  </conditionalFormatting>
  <conditionalFormatting sqref="C112">
    <cfRule type="expression" dxfId="36" priority="36">
      <formula>#REF!="Total"</formula>
    </cfRule>
  </conditionalFormatting>
  <conditionalFormatting sqref="C112">
    <cfRule type="expression" dxfId="35" priority="35">
      <formula>#REF!="Total"</formula>
    </cfRule>
  </conditionalFormatting>
  <conditionalFormatting sqref="C112">
    <cfRule type="expression" dxfId="34" priority="34">
      <formula>$A104="Total"</formula>
    </cfRule>
  </conditionalFormatting>
  <conditionalFormatting sqref="C112">
    <cfRule type="expression" dxfId="33" priority="33">
      <formula>$A101="Total"</formula>
    </cfRule>
  </conditionalFormatting>
  <conditionalFormatting sqref="C112">
    <cfRule type="expression" dxfId="32" priority="32">
      <formula>#REF!="Total"</formula>
    </cfRule>
  </conditionalFormatting>
  <conditionalFormatting sqref="C112">
    <cfRule type="expression" dxfId="31" priority="31">
      <formula>#REF!="Total"</formula>
    </cfRule>
  </conditionalFormatting>
  <conditionalFormatting sqref="C112">
    <cfRule type="expression" dxfId="30" priority="30">
      <formula>#REF!="Total"</formula>
    </cfRule>
  </conditionalFormatting>
  <conditionalFormatting sqref="C112">
    <cfRule type="expression" dxfId="29" priority="29">
      <formula>#REF!="Total"</formula>
    </cfRule>
  </conditionalFormatting>
  <conditionalFormatting sqref="C112">
    <cfRule type="expression" dxfId="28" priority="28">
      <formula>#REF!="Total"</formula>
    </cfRule>
  </conditionalFormatting>
  <conditionalFormatting sqref="C112">
    <cfRule type="expression" dxfId="27" priority="27">
      <formula>#REF!="Total"</formula>
    </cfRule>
  </conditionalFormatting>
  <conditionalFormatting sqref="C112">
    <cfRule type="expression" dxfId="26" priority="26">
      <formula>#REF!="Total"</formula>
    </cfRule>
  </conditionalFormatting>
  <conditionalFormatting sqref="C112">
    <cfRule type="expression" dxfId="25" priority="25">
      <formula>#REF!="Total"</formula>
    </cfRule>
  </conditionalFormatting>
  <conditionalFormatting sqref="C112">
    <cfRule type="expression" dxfId="24" priority="24">
      <formula>#REF!="Total"</formula>
    </cfRule>
  </conditionalFormatting>
  <conditionalFormatting sqref="C112">
    <cfRule type="expression" dxfId="23" priority="23">
      <formula>$A170="Total"</formula>
    </cfRule>
  </conditionalFormatting>
  <conditionalFormatting sqref="C112">
    <cfRule type="expression" dxfId="22" priority="22">
      <formula>#REF!="Total"</formula>
    </cfRule>
  </conditionalFormatting>
  <conditionalFormatting sqref="C112">
    <cfRule type="expression" dxfId="21" priority="21">
      <formula>#REF!="Total"</formula>
    </cfRule>
  </conditionalFormatting>
  <conditionalFormatting sqref="C112">
    <cfRule type="expression" dxfId="20" priority="20">
      <formula>$A110="Total"</formula>
    </cfRule>
  </conditionalFormatting>
  <conditionalFormatting sqref="C112">
    <cfRule type="expression" dxfId="19" priority="19">
      <formula>$A109="Total"</formula>
    </cfRule>
  </conditionalFormatting>
  <conditionalFormatting sqref="C112">
    <cfRule type="expression" dxfId="18" priority="18">
      <formula>#REF!="Total"</formula>
    </cfRule>
  </conditionalFormatting>
  <conditionalFormatting sqref="C112">
    <cfRule type="expression" dxfId="17" priority="17">
      <formula>#REF!="Total"</formula>
    </cfRule>
  </conditionalFormatting>
  <conditionalFormatting sqref="C112">
    <cfRule type="expression" dxfId="16" priority="16">
      <formula>#REF!="Total"</formula>
    </cfRule>
  </conditionalFormatting>
  <conditionalFormatting sqref="C112">
    <cfRule type="expression" dxfId="15" priority="15">
      <formula>#REF!="Total"</formula>
    </cfRule>
  </conditionalFormatting>
  <conditionalFormatting sqref="C112">
    <cfRule type="expression" dxfId="14" priority="14">
      <formula>#REF!="Total"</formula>
    </cfRule>
  </conditionalFormatting>
  <conditionalFormatting sqref="C112">
    <cfRule type="expression" dxfId="13" priority="13">
      <formula>#REF!="Total"</formula>
    </cfRule>
  </conditionalFormatting>
  <conditionalFormatting sqref="C112">
    <cfRule type="expression" dxfId="12" priority="12">
      <formula>$A120="Total"</formula>
    </cfRule>
  </conditionalFormatting>
  <conditionalFormatting sqref="C112">
    <cfRule type="expression" dxfId="11" priority="11">
      <formula>#REF!="Total"</formula>
    </cfRule>
  </conditionalFormatting>
  <conditionalFormatting sqref="C112">
    <cfRule type="expression" dxfId="10" priority="10">
      <formula>#REF!="Total"</formula>
    </cfRule>
  </conditionalFormatting>
  <conditionalFormatting sqref="C112">
    <cfRule type="expression" dxfId="9" priority="9">
      <formula>$A171="Total"</formula>
    </cfRule>
  </conditionalFormatting>
  <conditionalFormatting sqref="C112">
    <cfRule type="expression" dxfId="8" priority="8">
      <formula>#REF!="Total"</formula>
    </cfRule>
  </conditionalFormatting>
  <conditionalFormatting sqref="C112">
    <cfRule type="expression" dxfId="7" priority="7">
      <formula>$A110="Total"</formula>
    </cfRule>
  </conditionalFormatting>
  <conditionalFormatting sqref="C112">
    <cfRule type="expression" dxfId="6" priority="6">
      <formula>$A109="Total"</formula>
    </cfRule>
  </conditionalFormatting>
  <conditionalFormatting sqref="C112">
    <cfRule type="expression" dxfId="5" priority="5">
      <formula>$A108="Total"</formula>
    </cfRule>
  </conditionalFormatting>
  <conditionalFormatting sqref="C112">
    <cfRule type="expression" dxfId="4" priority="4">
      <formula>$A104="Total"</formula>
    </cfRule>
  </conditionalFormatting>
  <conditionalFormatting sqref="C112">
    <cfRule type="expression" dxfId="3" priority="3">
      <formula>#REF!="Total"</formula>
    </cfRule>
  </conditionalFormatting>
  <conditionalFormatting sqref="C112">
    <cfRule type="expression" dxfId="2" priority="2">
      <formula>#REF!="Total"</formula>
    </cfRule>
  </conditionalFormatting>
  <conditionalFormatting sqref="C112">
    <cfRule type="expression" dxfId="1" priority="1">
      <formula>#REF!="Total"</formula>
    </cfRule>
  </conditionalFormatting>
  <conditionalFormatting sqref="C111">
    <cfRule type="expression" dxfId="0" priority="424">
      <formula>#REF!="Total"</formula>
    </cfRule>
  </conditionalFormatting>
  <hyperlinks>
    <hyperlink ref="A1" location="Index!A1" display="Index" xr:uid="{161D5F0D-3A2F-4D2E-ABA6-FA3BA39ABD7D}"/>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C2AC5-191C-40AB-9B77-91C65171844A}">
  <dimension ref="A1:I75"/>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3.5703125" style="16" bestFit="1" customWidth="1"/>
    <col min="6" max="6" width="10.28515625" style="18" bestFit="1" customWidth="1"/>
    <col min="7" max="7" width="18.140625" style="18" bestFit="1" customWidth="1"/>
    <col min="8" max="8" width="9.140625" style="18"/>
    <col min="9" max="256" width="9.140625" style="16"/>
    <col min="257" max="257" width="5.42578125" style="16" bestFit="1" customWidth="1"/>
    <col min="258" max="258" width="82" style="16" bestFit="1" customWidth="1"/>
    <col min="259" max="259" width="13.140625" style="16" bestFit="1" customWidth="1"/>
    <col min="260" max="260" width="29.7109375" style="16" bestFit="1" customWidth="1"/>
    <col min="261" max="261" width="13.5703125" style="16" bestFit="1" customWidth="1"/>
    <col min="262" max="262" width="10.28515625" style="16" bestFit="1" customWidth="1"/>
    <col min="263" max="263" width="18.140625" style="16" bestFit="1" customWidth="1"/>
    <col min="264" max="512" width="9.140625" style="16"/>
    <col min="513" max="513" width="5.42578125" style="16" bestFit="1" customWidth="1"/>
    <col min="514" max="514" width="82" style="16" bestFit="1" customWidth="1"/>
    <col min="515" max="515" width="13.140625" style="16" bestFit="1" customWidth="1"/>
    <col min="516" max="516" width="29.7109375" style="16" bestFit="1" customWidth="1"/>
    <col min="517" max="517" width="13.5703125" style="16" bestFit="1" customWidth="1"/>
    <col min="518" max="518" width="10.28515625" style="16" bestFit="1" customWidth="1"/>
    <col min="519" max="519" width="18.140625" style="16" bestFit="1" customWidth="1"/>
    <col min="520" max="768" width="9.140625" style="16"/>
    <col min="769" max="769" width="5.42578125" style="16" bestFit="1" customWidth="1"/>
    <col min="770" max="770" width="82" style="16" bestFit="1" customWidth="1"/>
    <col min="771" max="771" width="13.140625" style="16" bestFit="1" customWidth="1"/>
    <col min="772" max="772" width="29.7109375" style="16" bestFit="1" customWidth="1"/>
    <col min="773" max="773" width="13.5703125" style="16" bestFit="1" customWidth="1"/>
    <col min="774" max="774" width="10.28515625" style="16" bestFit="1" customWidth="1"/>
    <col min="775" max="775" width="18.140625" style="16" bestFit="1" customWidth="1"/>
    <col min="776" max="1024" width="9.140625" style="16"/>
    <col min="1025" max="1025" width="5.42578125" style="16" bestFit="1" customWidth="1"/>
    <col min="1026" max="1026" width="82" style="16" bestFit="1" customWidth="1"/>
    <col min="1027" max="1027" width="13.140625" style="16" bestFit="1" customWidth="1"/>
    <col min="1028" max="1028" width="29.7109375" style="16" bestFit="1" customWidth="1"/>
    <col min="1029" max="1029" width="13.5703125" style="16" bestFit="1" customWidth="1"/>
    <col min="1030" max="1030" width="10.28515625" style="16" bestFit="1" customWidth="1"/>
    <col min="1031" max="1031" width="18.140625" style="16" bestFit="1" customWidth="1"/>
    <col min="1032" max="1280" width="9.140625" style="16"/>
    <col min="1281" max="1281" width="5.42578125" style="16" bestFit="1" customWidth="1"/>
    <col min="1282" max="1282" width="82" style="16" bestFit="1" customWidth="1"/>
    <col min="1283" max="1283" width="13.140625" style="16" bestFit="1" customWidth="1"/>
    <col min="1284" max="1284" width="29.7109375" style="16" bestFit="1" customWidth="1"/>
    <col min="1285" max="1285" width="13.5703125" style="16" bestFit="1" customWidth="1"/>
    <col min="1286" max="1286" width="10.28515625" style="16" bestFit="1" customWidth="1"/>
    <col min="1287" max="1287" width="18.140625" style="16" bestFit="1" customWidth="1"/>
    <col min="1288" max="1536" width="9.140625" style="16"/>
    <col min="1537" max="1537" width="5.42578125" style="16" bestFit="1" customWidth="1"/>
    <col min="1538" max="1538" width="82" style="16" bestFit="1" customWidth="1"/>
    <col min="1539" max="1539" width="13.140625" style="16" bestFit="1" customWidth="1"/>
    <col min="1540" max="1540" width="29.7109375" style="16" bestFit="1" customWidth="1"/>
    <col min="1541" max="1541" width="13.5703125" style="16" bestFit="1" customWidth="1"/>
    <col min="1542" max="1542" width="10.28515625" style="16" bestFit="1" customWidth="1"/>
    <col min="1543" max="1543" width="18.140625" style="16" bestFit="1" customWidth="1"/>
    <col min="1544" max="1792" width="9.140625" style="16"/>
    <col min="1793" max="1793" width="5.42578125" style="16" bestFit="1" customWidth="1"/>
    <col min="1794" max="1794" width="82" style="16" bestFit="1" customWidth="1"/>
    <col min="1795" max="1795" width="13.140625" style="16" bestFit="1" customWidth="1"/>
    <col min="1796" max="1796" width="29.7109375" style="16" bestFit="1" customWidth="1"/>
    <col min="1797" max="1797" width="13.5703125" style="16" bestFit="1" customWidth="1"/>
    <col min="1798" max="1798" width="10.28515625" style="16" bestFit="1" customWidth="1"/>
    <col min="1799" max="1799" width="18.140625" style="16" bestFit="1" customWidth="1"/>
    <col min="1800" max="2048" width="9.140625" style="16"/>
    <col min="2049" max="2049" width="5.42578125" style="16" bestFit="1" customWidth="1"/>
    <col min="2050" max="2050" width="82" style="16" bestFit="1" customWidth="1"/>
    <col min="2051" max="2051" width="13.140625" style="16" bestFit="1" customWidth="1"/>
    <col min="2052" max="2052" width="29.7109375" style="16" bestFit="1" customWidth="1"/>
    <col min="2053" max="2053" width="13.5703125" style="16" bestFit="1" customWidth="1"/>
    <col min="2054" max="2054" width="10.28515625" style="16" bestFit="1" customWidth="1"/>
    <col min="2055" max="2055" width="18.140625" style="16" bestFit="1" customWidth="1"/>
    <col min="2056" max="2304" width="9.140625" style="16"/>
    <col min="2305" max="2305" width="5.42578125" style="16" bestFit="1" customWidth="1"/>
    <col min="2306" max="2306" width="82" style="16" bestFit="1" customWidth="1"/>
    <col min="2307" max="2307" width="13.140625" style="16" bestFit="1" customWidth="1"/>
    <col min="2308" max="2308" width="29.7109375" style="16" bestFit="1" customWidth="1"/>
    <col min="2309" max="2309" width="13.5703125" style="16" bestFit="1" customWidth="1"/>
    <col min="2310" max="2310" width="10.28515625" style="16" bestFit="1" customWidth="1"/>
    <col min="2311" max="2311" width="18.140625" style="16" bestFit="1" customWidth="1"/>
    <col min="2312" max="2560" width="9.140625" style="16"/>
    <col min="2561" max="2561" width="5.42578125" style="16" bestFit="1" customWidth="1"/>
    <col min="2562" max="2562" width="82" style="16" bestFit="1" customWidth="1"/>
    <col min="2563" max="2563" width="13.140625" style="16" bestFit="1" customWidth="1"/>
    <col min="2564" max="2564" width="29.7109375" style="16" bestFit="1" customWidth="1"/>
    <col min="2565" max="2565" width="13.5703125" style="16" bestFit="1" customWidth="1"/>
    <col min="2566" max="2566" width="10.28515625" style="16" bestFit="1" customWidth="1"/>
    <col min="2567" max="2567" width="18.140625" style="16" bestFit="1" customWidth="1"/>
    <col min="2568" max="2816" width="9.140625" style="16"/>
    <col min="2817" max="2817" width="5.42578125" style="16" bestFit="1" customWidth="1"/>
    <col min="2818" max="2818" width="82" style="16" bestFit="1" customWidth="1"/>
    <col min="2819" max="2819" width="13.140625" style="16" bestFit="1" customWidth="1"/>
    <col min="2820" max="2820" width="29.7109375" style="16" bestFit="1" customWidth="1"/>
    <col min="2821" max="2821" width="13.5703125" style="16" bestFit="1" customWidth="1"/>
    <col min="2822" max="2822" width="10.28515625" style="16" bestFit="1" customWidth="1"/>
    <col min="2823" max="2823" width="18.140625" style="16" bestFit="1" customWidth="1"/>
    <col min="2824" max="3072" width="9.140625" style="16"/>
    <col min="3073" max="3073" width="5.42578125" style="16" bestFit="1" customWidth="1"/>
    <col min="3074" max="3074" width="82" style="16" bestFit="1" customWidth="1"/>
    <col min="3075" max="3075" width="13.140625" style="16" bestFit="1" customWidth="1"/>
    <col min="3076" max="3076" width="29.7109375" style="16" bestFit="1" customWidth="1"/>
    <col min="3077" max="3077" width="13.5703125" style="16" bestFit="1" customWidth="1"/>
    <col min="3078" max="3078" width="10.28515625" style="16" bestFit="1" customWidth="1"/>
    <col min="3079" max="3079" width="18.140625" style="16" bestFit="1" customWidth="1"/>
    <col min="3080" max="3328" width="9.140625" style="16"/>
    <col min="3329" max="3329" width="5.42578125" style="16" bestFit="1" customWidth="1"/>
    <col min="3330" max="3330" width="82" style="16" bestFit="1" customWidth="1"/>
    <col min="3331" max="3331" width="13.140625" style="16" bestFit="1" customWidth="1"/>
    <col min="3332" max="3332" width="29.7109375" style="16" bestFit="1" customWidth="1"/>
    <col min="3333" max="3333" width="13.5703125" style="16" bestFit="1" customWidth="1"/>
    <col min="3334" max="3334" width="10.28515625" style="16" bestFit="1" customWidth="1"/>
    <col min="3335" max="3335" width="18.140625" style="16" bestFit="1" customWidth="1"/>
    <col min="3336" max="3584" width="9.140625" style="16"/>
    <col min="3585" max="3585" width="5.42578125" style="16" bestFit="1" customWidth="1"/>
    <col min="3586" max="3586" width="82" style="16" bestFit="1" customWidth="1"/>
    <col min="3587" max="3587" width="13.140625" style="16" bestFit="1" customWidth="1"/>
    <col min="3588" max="3588" width="29.7109375" style="16" bestFit="1" customWidth="1"/>
    <col min="3589" max="3589" width="13.5703125" style="16" bestFit="1" customWidth="1"/>
    <col min="3590" max="3590" width="10.28515625" style="16" bestFit="1" customWidth="1"/>
    <col min="3591" max="3591" width="18.140625" style="16" bestFit="1" customWidth="1"/>
    <col min="3592" max="3840" width="9.140625" style="16"/>
    <col min="3841" max="3841" width="5.42578125" style="16" bestFit="1" customWidth="1"/>
    <col min="3842" max="3842" width="82" style="16" bestFit="1" customWidth="1"/>
    <col min="3843" max="3843" width="13.140625" style="16" bestFit="1" customWidth="1"/>
    <col min="3844" max="3844" width="29.7109375" style="16" bestFit="1" customWidth="1"/>
    <col min="3845" max="3845" width="13.5703125" style="16" bestFit="1" customWidth="1"/>
    <col min="3846" max="3846" width="10.28515625" style="16" bestFit="1" customWidth="1"/>
    <col min="3847" max="3847" width="18.140625" style="16" bestFit="1" customWidth="1"/>
    <col min="3848" max="4096" width="9.140625" style="16"/>
    <col min="4097" max="4097" width="5.42578125" style="16" bestFit="1" customWidth="1"/>
    <col min="4098" max="4098" width="82" style="16" bestFit="1" customWidth="1"/>
    <col min="4099" max="4099" width="13.140625" style="16" bestFit="1" customWidth="1"/>
    <col min="4100" max="4100" width="29.7109375" style="16" bestFit="1" customWidth="1"/>
    <col min="4101" max="4101" width="13.5703125" style="16" bestFit="1" customWidth="1"/>
    <col min="4102" max="4102" width="10.28515625" style="16" bestFit="1" customWidth="1"/>
    <col min="4103" max="4103" width="18.140625" style="16" bestFit="1" customWidth="1"/>
    <col min="4104" max="4352" width="9.140625" style="16"/>
    <col min="4353" max="4353" width="5.42578125" style="16" bestFit="1" customWidth="1"/>
    <col min="4354" max="4354" width="82" style="16" bestFit="1" customWidth="1"/>
    <col min="4355" max="4355" width="13.140625" style="16" bestFit="1" customWidth="1"/>
    <col min="4356" max="4356" width="29.7109375" style="16" bestFit="1" customWidth="1"/>
    <col min="4357" max="4357" width="13.5703125" style="16" bestFit="1" customWidth="1"/>
    <col min="4358" max="4358" width="10.28515625" style="16" bestFit="1" customWidth="1"/>
    <col min="4359" max="4359" width="18.140625" style="16" bestFit="1" customWidth="1"/>
    <col min="4360" max="4608" width="9.140625" style="16"/>
    <col min="4609" max="4609" width="5.42578125" style="16" bestFit="1" customWidth="1"/>
    <col min="4610" max="4610" width="82" style="16" bestFit="1" customWidth="1"/>
    <col min="4611" max="4611" width="13.140625" style="16" bestFit="1" customWidth="1"/>
    <col min="4612" max="4612" width="29.7109375" style="16" bestFit="1" customWidth="1"/>
    <col min="4613" max="4613" width="13.5703125" style="16" bestFit="1" customWidth="1"/>
    <col min="4614" max="4614" width="10.28515625" style="16" bestFit="1" customWidth="1"/>
    <col min="4615" max="4615" width="18.140625" style="16" bestFit="1" customWidth="1"/>
    <col min="4616" max="4864" width="9.140625" style="16"/>
    <col min="4865" max="4865" width="5.42578125" style="16" bestFit="1" customWidth="1"/>
    <col min="4866" max="4866" width="82" style="16" bestFit="1" customWidth="1"/>
    <col min="4867" max="4867" width="13.140625" style="16" bestFit="1" customWidth="1"/>
    <col min="4868" max="4868" width="29.7109375" style="16" bestFit="1" customWidth="1"/>
    <col min="4869" max="4869" width="13.5703125" style="16" bestFit="1" customWidth="1"/>
    <col min="4870" max="4870" width="10.28515625" style="16" bestFit="1" customWidth="1"/>
    <col min="4871" max="4871" width="18.140625" style="16" bestFit="1" customWidth="1"/>
    <col min="4872" max="5120" width="9.140625" style="16"/>
    <col min="5121" max="5121" width="5.42578125" style="16" bestFit="1" customWidth="1"/>
    <col min="5122" max="5122" width="82" style="16" bestFit="1" customWidth="1"/>
    <col min="5123" max="5123" width="13.140625" style="16" bestFit="1" customWidth="1"/>
    <col min="5124" max="5124" width="29.7109375" style="16" bestFit="1" customWidth="1"/>
    <col min="5125" max="5125" width="13.5703125" style="16" bestFit="1" customWidth="1"/>
    <col min="5126" max="5126" width="10.28515625" style="16" bestFit="1" customWidth="1"/>
    <col min="5127" max="5127" width="18.140625" style="16" bestFit="1" customWidth="1"/>
    <col min="5128" max="5376" width="9.140625" style="16"/>
    <col min="5377" max="5377" width="5.42578125" style="16" bestFit="1" customWidth="1"/>
    <col min="5378" max="5378" width="82" style="16" bestFit="1" customWidth="1"/>
    <col min="5379" max="5379" width="13.140625" style="16" bestFit="1" customWidth="1"/>
    <col min="5380" max="5380" width="29.7109375" style="16" bestFit="1" customWidth="1"/>
    <col min="5381" max="5381" width="13.5703125" style="16" bestFit="1" customWidth="1"/>
    <col min="5382" max="5382" width="10.28515625" style="16" bestFit="1" customWidth="1"/>
    <col min="5383" max="5383" width="18.140625" style="16" bestFit="1" customWidth="1"/>
    <col min="5384" max="5632" width="9.140625" style="16"/>
    <col min="5633" max="5633" width="5.42578125" style="16" bestFit="1" customWidth="1"/>
    <col min="5634" max="5634" width="82" style="16" bestFit="1" customWidth="1"/>
    <col min="5635" max="5635" width="13.140625" style="16" bestFit="1" customWidth="1"/>
    <col min="5636" max="5636" width="29.7109375" style="16" bestFit="1" customWidth="1"/>
    <col min="5637" max="5637" width="13.5703125" style="16" bestFit="1" customWidth="1"/>
    <col min="5638" max="5638" width="10.28515625" style="16" bestFit="1" customWidth="1"/>
    <col min="5639" max="5639" width="18.140625" style="16" bestFit="1" customWidth="1"/>
    <col min="5640" max="5888" width="9.140625" style="16"/>
    <col min="5889" max="5889" width="5.42578125" style="16" bestFit="1" customWidth="1"/>
    <col min="5890" max="5890" width="82" style="16" bestFit="1" customWidth="1"/>
    <col min="5891" max="5891" width="13.140625" style="16" bestFit="1" customWidth="1"/>
    <col min="5892" max="5892" width="29.7109375" style="16" bestFit="1" customWidth="1"/>
    <col min="5893" max="5893" width="13.5703125" style="16" bestFit="1" customWidth="1"/>
    <col min="5894" max="5894" width="10.28515625" style="16" bestFit="1" customWidth="1"/>
    <col min="5895" max="5895" width="18.140625" style="16" bestFit="1" customWidth="1"/>
    <col min="5896" max="6144" width="9.140625" style="16"/>
    <col min="6145" max="6145" width="5.42578125" style="16" bestFit="1" customWidth="1"/>
    <col min="6146" max="6146" width="82" style="16" bestFit="1" customWidth="1"/>
    <col min="6147" max="6147" width="13.140625" style="16" bestFit="1" customWidth="1"/>
    <col min="6148" max="6148" width="29.7109375" style="16" bestFit="1" customWidth="1"/>
    <col min="6149" max="6149" width="13.5703125" style="16" bestFit="1" customWidth="1"/>
    <col min="6150" max="6150" width="10.28515625" style="16" bestFit="1" customWidth="1"/>
    <col min="6151" max="6151" width="18.140625" style="16" bestFit="1" customWidth="1"/>
    <col min="6152" max="6400" width="9.140625" style="16"/>
    <col min="6401" max="6401" width="5.42578125" style="16" bestFit="1" customWidth="1"/>
    <col min="6402" max="6402" width="82" style="16" bestFit="1" customWidth="1"/>
    <col min="6403" max="6403" width="13.140625" style="16" bestFit="1" customWidth="1"/>
    <col min="6404" max="6404" width="29.7109375" style="16" bestFit="1" customWidth="1"/>
    <col min="6405" max="6405" width="13.5703125" style="16" bestFit="1" customWidth="1"/>
    <col min="6406" max="6406" width="10.28515625" style="16" bestFit="1" customWidth="1"/>
    <col min="6407" max="6407" width="18.140625" style="16" bestFit="1" customWidth="1"/>
    <col min="6408" max="6656" width="9.140625" style="16"/>
    <col min="6657" max="6657" width="5.42578125" style="16" bestFit="1" customWidth="1"/>
    <col min="6658" max="6658" width="82" style="16" bestFit="1" customWidth="1"/>
    <col min="6659" max="6659" width="13.140625" style="16" bestFit="1" customWidth="1"/>
    <col min="6660" max="6660" width="29.7109375" style="16" bestFit="1" customWidth="1"/>
    <col min="6661" max="6661" width="13.5703125" style="16" bestFit="1" customWidth="1"/>
    <col min="6662" max="6662" width="10.28515625" style="16" bestFit="1" customWidth="1"/>
    <col min="6663" max="6663" width="18.140625" style="16" bestFit="1" customWidth="1"/>
    <col min="6664" max="6912" width="9.140625" style="16"/>
    <col min="6913" max="6913" width="5.42578125" style="16" bestFit="1" customWidth="1"/>
    <col min="6914" max="6914" width="82" style="16" bestFit="1" customWidth="1"/>
    <col min="6915" max="6915" width="13.140625" style="16" bestFit="1" customWidth="1"/>
    <col min="6916" max="6916" width="29.7109375" style="16" bestFit="1" customWidth="1"/>
    <col min="6917" max="6917" width="13.5703125" style="16" bestFit="1" customWidth="1"/>
    <col min="6918" max="6918" width="10.28515625" style="16" bestFit="1" customWidth="1"/>
    <col min="6919" max="6919" width="18.140625" style="16" bestFit="1" customWidth="1"/>
    <col min="6920" max="7168" width="9.140625" style="16"/>
    <col min="7169" max="7169" width="5.42578125" style="16" bestFit="1" customWidth="1"/>
    <col min="7170" max="7170" width="82" style="16" bestFit="1" customWidth="1"/>
    <col min="7171" max="7171" width="13.140625" style="16" bestFit="1" customWidth="1"/>
    <col min="7172" max="7172" width="29.7109375" style="16" bestFit="1" customWidth="1"/>
    <col min="7173" max="7173" width="13.5703125" style="16" bestFit="1" customWidth="1"/>
    <col min="7174" max="7174" width="10.28515625" style="16" bestFit="1" customWidth="1"/>
    <col min="7175" max="7175" width="18.140625" style="16" bestFit="1" customWidth="1"/>
    <col min="7176" max="7424" width="9.140625" style="16"/>
    <col min="7425" max="7425" width="5.42578125" style="16" bestFit="1" customWidth="1"/>
    <col min="7426" max="7426" width="82" style="16" bestFit="1" customWidth="1"/>
    <col min="7427" max="7427" width="13.140625" style="16" bestFit="1" customWidth="1"/>
    <col min="7428" max="7428" width="29.7109375" style="16" bestFit="1" customWidth="1"/>
    <col min="7429" max="7429" width="13.5703125" style="16" bestFit="1" customWidth="1"/>
    <col min="7430" max="7430" width="10.28515625" style="16" bestFit="1" customWidth="1"/>
    <col min="7431" max="7431" width="18.140625" style="16" bestFit="1" customWidth="1"/>
    <col min="7432" max="7680" width="9.140625" style="16"/>
    <col min="7681" max="7681" width="5.42578125" style="16" bestFit="1" customWidth="1"/>
    <col min="7682" max="7682" width="82" style="16" bestFit="1" customWidth="1"/>
    <col min="7683" max="7683" width="13.140625" style="16" bestFit="1" customWidth="1"/>
    <col min="7684" max="7684" width="29.7109375" style="16" bestFit="1" customWidth="1"/>
    <col min="7685" max="7685" width="13.5703125" style="16" bestFit="1" customWidth="1"/>
    <col min="7686" max="7686" width="10.28515625" style="16" bestFit="1" customWidth="1"/>
    <col min="7687" max="7687" width="18.140625" style="16" bestFit="1" customWidth="1"/>
    <col min="7688" max="7936" width="9.140625" style="16"/>
    <col min="7937" max="7937" width="5.42578125" style="16" bestFit="1" customWidth="1"/>
    <col min="7938" max="7938" width="82" style="16" bestFit="1" customWidth="1"/>
    <col min="7939" max="7939" width="13.140625" style="16" bestFit="1" customWidth="1"/>
    <col min="7940" max="7940" width="29.7109375" style="16" bestFit="1" customWidth="1"/>
    <col min="7941" max="7941" width="13.5703125" style="16" bestFit="1" customWidth="1"/>
    <col min="7942" max="7942" width="10.28515625" style="16" bestFit="1" customWidth="1"/>
    <col min="7943" max="7943" width="18.140625" style="16" bestFit="1" customWidth="1"/>
    <col min="7944" max="8192" width="9.140625" style="16"/>
    <col min="8193" max="8193" width="5.42578125" style="16" bestFit="1" customWidth="1"/>
    <col min="8194" max="8194" width="82" style="16" bestFit="1" customWidth="1"/>
    <col min="8195" max="8195" width="13.140625" style="16" bestFit="1" customWidth="1"/>
    <col min="8196" max="8196" width="29.7109375" style="16" bestFit="1" customWidth="1"/>
    <col min="8197" max="8197" width="13.5703125" style="16" bestFit="1" customWidth="1"/>
    <col min="8198" max="8198" width="10.28515625" style="16" bestFit="1" customWidth="1"/>
    <col min="8199" max="8199" width="18.140625" style="16" bestFit="1" customWidth="1"/>
    <col min="8200" max="8448" width="9.140625" style="16"/>
    <col min="8449" max="8449" width="5.42578125" style="16" bestFit="1" customWidth="1"/>
    <col min="8450" max="8450" width="82" style="16" bestFit="1" customWidth="1"/>
    <col min="8451" max="8451" width="13.140625" style="16" bestFit="1" customWidth="1"/>
    <col min="8452" max="8452" width="29.7109375" style="16" bestFit="1" customWidth="1"/>
    <col min="8453" max="8453" width="13.5703125" style="16" bestFit="1" customWidth="1"/>
    <col min="8454" max="8454" width="10.28515625" style="16" bestFit="1" customWidth="1"/>
    <col min="8455" max="8455" width="18.140625" style="16" bestFit="1" customWidth="1"/>
    <col min="8456" max="8704" width="9.140625" style="16"/>
    <col min="8705" max="8705" width="5.42578125" style="16" bestFit="1" customWidth="1"/>
    <col min="8706" max="8706" width="82" style="16" bestFit="1" customWidth="1"/>
    <col min="8707" max="8707" width="13.140625" style="16" bestFit="1" customWidth="1"/>
    <col min="8708" max="8708" width="29.7109375" style="16" bestFit="1" customWidth="1"/>
    <col min="8709" max="8709" width="13.5703125" style="16" bestFit="1" customWidth="1"/>
    <col min="8710" max="8710" width="10.28515625" style="16" bestFit="1" customWidth="1"/>
    <col min="8711" max="8711" width="18.140625" style="16" bestFit="1" customWidth="1"/>
    <col min="8712" max="8960" width="9.140625" style="16"/>
    <col min="8961" max="8961" width="5.42578125" style="16" bestFit="1" customWidth="1"/>
    <col min="8962" max="8962" width="82" style="16" bestFit="1" customWidth="1"/>
    <col min="8963" max="8963" width="13.140625" style="16" bestFit="1" customWidth="1"/>
    <col min="8964" max="8964" width="29.7109375" style="16" bestFit="1" customWidth="1"/>
    <col min="8965" max="8965" width="13.5703125" style="16" bestFit="1" customWidth="1"/>
    <col min="8966" max="8966" width="10.28515625" style="16" bestFit="1" customWidth="1"/>
    <col min="8967" max="8967" width="18.140625" style="16" bestFit="1" customWidth="1"/>
    <col min="8968" max="9216" width="9.140625" style="16"/>
    <col min="9217" max="9217" width="5.42578125" style="16" bestFit="1" customWidth="1"/>
    <col min="9218" max="9218" width="82" style="16" bestFit="1" customWidth="1"/>
    <col min="9219" max="9219" width="13.140625" style="16" bestFit="1" customWidth="1"/>
    <col min="9220" max="9220" width="29.7109375" style="16" bestFit="1" customWidth="1"/>
    <col min="9221" max="9221" width="13.5703125" style="16" bestFit="1" customWidth="1"/>
    <col min="9222" max="9222" width="10.28515625" style="16" bestFit="1" customWidth="1"/>
    <col min="9223" max="9223" width="18.140625" style="16" bestFit="1" customWidth="1"/>
    <col min="9224" max="9472" width="9.140625" style="16"/>
    <col min="9473" max="9473" width="5.42578125" style="16" bestFit="1" customWidth="1"/>
    <col min="9474" max="9474" width="82" style="16" bestFit="1" customWidth="1"/>
    <col min="9475" max="9475" width="13.140625" style="16" bestFit="1" customWidth="1"/>
    <col min="9476" max="9476" width="29.7109375" style="16" bestFit="1" customWidth="1"/>
    <col min="9477" max="9477" width="13.5703125" style="16" bestFit="1" customWidth="1"/>
    <col min="9478" max="9478" width="10.28515625" style="16" bestFit="1" customWidth="1"/>
    <col min="9479" max="9479" width="18.140625" style="16" bestFit="1" customWidth="1"/>
    <col min="9480" max="9728" width="9.140625" style="16"/>
    <col min="9729" max="9729" width="5.42578125" style="16" bestFit="1" customWidth="1"/>
    <col min="9730" max="9730" width="82" style="16" bestFit="1" customWidth="1"/>
    <col min="9731" max="9731" width="13.140625" style="16" bestFit="1" customWidth="1"/>
    <col min="9732" max="9732" width="29.7109375" style="16" bestFit="1" customWidth="1"/>
    <col min="9733" max="9733" width="13.5703125" style="16" bestFit="1" customWidth="1"/>
    <col min="9734" max="9734" width="10.28515625" style="16" bestFit="1" customWidth="1"/>
    <col min="9735" max="9735" width="18.140625" style="16" bestFit="1" customWidth="1"/>
    <col min="9736" max="9984" width="9.140625" style="16"/>
    <col min="9985" max="9985" width="5.42578125" style="16" bestFit="1" customWidth="1"/>
    <col min="9986" max="9986" width="82" style="16" bestFit="1" customWidth="1"/>
    <col min="9987" max="9987" width="13.140625" style="16" bestFit="1" customWidth="1"/>
    <col min="9988" max="9988" width="29.7109375" style="16" bestFit="1" customWidth="1"/>
    <col min="9989" max="9989" width="13.5703125" style="16" bestFit="1" customWidth="1"/>
    <col min="9990" max="9990" width="10.28515625" style="16" bestFit="1" customWidth="1"/>
    <col min="9991" max="9991" width="18.140625" style="16" bestFit="1" customWidth="1"/>
    <col min="9992" max="10240" width="9.140625" style="16"/>
    <col min="10241" max="10241" width="5.42578125" style="16" bestFit="1" customWidth="1"/>
    <col min="10242" max="10242" width="82" style="16" bestFit="1" customWidth="1"/>
    <col min="10243" max="10243" width="13.140625" style="16" bestFit="1" customWidth="1"/>
    <col min="10244" max="10244" width="29.7109375" style="16" bestFit="1" customWidth="1"/>
    <col min="10245" max="10245" width="13.5703125" style="16" bestFit="1" customWidth="1"/>
    <col min="10246" max="10246" width="10.28515625" style="16" bestFit="1" customWidth="1"/>
    <col min="10247" max="10247" width="18.140625" style="16" bestFit="1" customWidth="1"/>
    <col min="10248" max="10496" width="9.140625" style="16"/>
    <col min="10497" max="10497" width="5.42578125" style="16" bestFit="1" customWidth="1"/>
    <col min="10498" max="10498" width="82" style="16" bestFit="1" customWidth="1"/>
    <col min="10499" max="10499" width="13.140625" style="16" bestFit="1" customWidth="1"/>
    <col min="10500" max="10500" width="29.7109375" style="16" bestFit="1" customWidth="1"/>
    <col min="10501" max="10501" width="13.5703125" style="16" bestFit="1" customWidth="1"/>
    <col min="10502" max="10502" width="10.28515625" style="16" bestFit="1" customWidth="1"/>
    <col min="10503" max="10503" width="18.140625" style="16" bestFit="1" customWidth="1"/>
    <col min="10504" max="10752" width="9.140625" style="16"/>
    <col min="10753" max="10753" width="5.42578125" style="16" bestFit="1" customWidth="1"/>
    <col min="10754" max="10754" width="82" style="16" bestFit="1" customWidth="1"/>
    <col min="10755" max="10755" width="13.140625" style="16" bestFit="1" customWidth="1"/>
    <col min="10756" max="10756" width="29.7109375" style="16" bestFit="1" customWidth="1"/>
    <col min="10757" max="10757" width="13.5703125" style="16" bestFit="1" customWidth="1"/>
    <col min="10758" max="10758" width="10.28515625" style="16" bestFit="1" customWidth="1"/>
    <col min="10759" max="10759" width="18.140625" style="16" bestFit="1" customWidth="1"/>
    <col min="10760" max="11008" width="9.140625" style="16"/>
    <col min="11009" max="11009" width="5.42578125" style="16" bestFit="1" customWidth="1"/>
    <col min="11010" max="11010" width="82" style="16" bestFit="1" customWidth="1"/>
    <col min="11011" max="11011" width="13.140625" style="16" bestFit="1" customWidth="1"/>
    <col min="11012" max="11012" width="29.7109375" style="16" bestFit="1" customWidth="1"/>
    <col min="11013" max="11013" width="13.5703125" style="16" bestFit="1" customWidth="1"/>
    <col min="11014" max="11014" width="10.28515625" style="16" bestFit="1" customWidth="1"/>
    <col min="11015" max="11015" width="18.140625" style="16" bestFit="1" customWidth="1"/>
    <col min="11016" max="11264" width="9.140625" style="16"/>
    <col min="11265" max="11265" width="5.42578125" style="16" bestFit="1" customWidth="1"/>
    <col min="11266" max="11266" width="82" style="16" bestFit="1" customWidth="1"/>
    <col min="11267" max="11267" width="13.140625" style="16" bestFit="1" customWidth="1"/>
    <col min="11268" max="11268" width="29.7109375" style="16" bestFit="1" customWidth="1"/>
    <col min="11269" max="11269" width="13.5703125" style="16" bestFit="1" customWidth="1"/>
    <col min="11270" max="11270" width="10.28515625" style="16" bestFit="1" customWidth="1"/>
    <col min="11271" max="11271" width="18.140625" style="16" bestFit="1" customWidth="1"/>
    <col min="11272" max="11520" width="9.140625" style="16"/>
    <col min="11521" max="11521" width="5.42578125" style="16" bestFit="1" customWidth="1"/>
    <col min="11522" max="11522" width="82" style="16" bestFit="1" customWidth="1"/>
    <col min="11523" max="11523" width="13.140625" style="16" bestFit="1" customWidth="1"/>
    <col min="11524" max="11524" width="29.7109375" style="16" bestFit="1" customWidth="1"/>
    <col min="11525" max="11525" width="13.5703125" style="16" bestFit="1" customWidth="1"/>
    <col min="11526" max="11526" width="10.28515625" style="16" bestFit="1" customWidth="1"/>
    <col min="11527" max="11527" width="18.140625" style="16" bestFit="1" customWidth="1"/>
    <col min="11528" max="11776" width="9.140625" style="16"/>
    <col min="11777" max="11777" width="5.42578125" style="16" bestFit="1" customWidth="1"/>
    <col min="11778" max="11778" width="82" style="16" bestFit="1" customWidth="1"/>
    <col min="11779" max="11779" width="13.140625" style="16" bestFit="1" customWidth="1"/>
    <col min="11780" max="11780" width="29.7109375" style="16" bestFit="1" customWidth="1"/>
    <col min="11781" max="11781" width="13.5703125" style="16" bestFit="1" customWidth="1"/>
    <col min="11782" max="11782" width="10.28515625" style="16" bestFit="1" customWidth="1"/>
    <col min="11783" max="11783" width="18.140625" style="16" bestFit="1" customWidth="1"/>
    <col min="11784" max="12032" width="9.140625" style="16"/>
    <col min="12033" max="12033" width="5.42578125" style="16" bestFit="1" customWidth="1"/>
    <col min="12034" max="12034" width="82" style="16" bestFit="1" customWidth="1"/>
    <col min="12035" max="12035" width="13.140625" style="16" bestFit="1" customWidth="1"/>
    <col min="12036" max="12036" width="29.7109375" style="16" bestFit="1" customWidth="1"/>
    <col min="12037" max="12037" width="13.5703125" style="16" bestFit="1" customWidth="1"/>
    <col min="12038" max="12038" width="10.28515625" style="16" bestFit="1" customWidth="1"/>
    <col min="12039" max="12039" width="18.140625" style="16" bestFit="1" customWidth="1"/>
    <col min="12040" max="12288" width="9.140625" style="16"/>
    <col min="12289" max="12289" width="5.42578125" style="16" bestFit="1" customWidth="1"/>
    <col min="12290" max="12290" width="82" style="16" bestFit="1" customWidth="1"/>
    <col min="12291" max="12291" width="13.140625" style="16" bestFit="1" customWidth="1"/>
    <col min="12292" max="12292" width="29.7109375" style="16" bestFit="1" customWidth="1"/>
    <col min="12293" max="12293" width="13.5703125" style="16" bestFit="1" customWidth="1"/>
    <col min="12294" max="12294" width="10.28515625" style="16" bestFit="1" customWidth="1"/>
    <col min="12295" max="12295" width="18.140625" style="16" bestFit="1" customWidth="1"/>
    <col min="12296" max="12544" width="9.140625" style="16"/>
    <col min="12545" max="12545" width="5.42578125" style="16" bestFit="1" customWidth="1"/>
    <col min="12546" max="12546" width="82" style="16" bestFit="1" customWidth="1"/>
    <col min="12547" max="12547" width="13.140625" style="16" bestFit="1" customWidth="1"/>
    <col min="12548" max="12548" width="29.7109375" style="16" bestFit="1" customWidth="1"/>
    <col min="12549" max="12549" width="13.5703125" style="16" bestFit="1" customWidth="1"/>
    <col min="12550" max="12550" width="10.28515625" style="16" bestFit="1" customWidth="1"/>
    <col min="12551" max="12551" width="18.140625" style="16" bestFit="1" customWidth="1"/>
    <col min="12552" max="12800" width="9.140625" style="16"/>
    <col min="12801" max="12801" width="5.42578125" style="16" bestFit="1" customWidth="1"/>
    <col min="12802" max="12802" width="82" style="16" bestFit="1" customWidth="1"/>
    <col min="12803" max="12803" width="13.140625" style="16" bestFit="1" customWidth="1"/>
    <col min="12804" max="12804" width="29.7109375" style="16" bestFit="1" customWidth="1"/>
    <col min="12805" max="12805" width="13.5703125" style="16" bestFit="1" customWidth="1"/>
    <col min="12806" max="12806" width="10.28515625" style="16" bestFit="1" customWidth="1"/>
    <col min="12807" max="12807" width="18.140625" style="16" bestFit="1" customWidth="1"/>
    <col min="12808" max="13056" width="9.140625" style="16"/>
    <col min="13057" max="13057" width="5.42578125" style="16" bestFit="1" customWidth="1"/>
    <col min="13058" max="13058" width="82" style="16" bestFit="1" customWidth="1"/>
    <col min="13059" max="13059" width="13.140625" style="16" bestFit="1" customWidth="1"/>
    <col min="13060" max="13060" width="29.7109375" style="16" bestFit="1" customWidth="1"/>
    <col min="13061" max="13061" width="13.5703125" style="16" bestFit="1" customWidth="1"/>
    <col min="13062" max="13062" width="10.28515625" style="16" bestFit="1" customWidth="1"/>
    <col min="13063" max="13063" width="18.140625" style="16" bestFit="1" customWidth="1"/>
    <col min="13064" max="13312" width="9.140625" style="16"/>
    <col min="13313" max="13313" width="5.42578125" style="16" bestFit="1" customWidth="1"/>
    <col min="13314" max="13314" width="82" style="16" bestFit="1" customWidth="1"/>
    <col min="13315" max="13315" width="13.140625" style="16" bestFit="1" customWidth="1"/>
    <col min="13316" max="13316" width="29.7109375" style="16" bestFit="1" customWidth="1"/>
    <col min="13317" max="13317" width="13.5703125" style="16" bestFit="1" customWidth="1"/>
    <col min="13318" max="13318" width="10.28515625" style="16" bestFit="1" customWidth="1"/>
    <col min="13319" max="13319" width="18.140625" style="16" bestFit="1" customWidth="1"/>
    <col min="13320" max="13568" width="9.140625" style="16"/>
    <col min="13569" max="13569" width="5.42578125" style="16" bestFit="1" customWidth="1"/>
    <col min="13570" max="13570" width="82" style="16" bestFit="1" customWidth="1"/>
    <col min="13571" max="13571" width="13.140625" style="16" bestFit="1" customWidth="1"/>
    <col min="13572" max="13572" width="29.7109375" style="16" bestFit="1" customWidth="1"/>
    <col min="13573" max="13573" width="13.5703125" style="16" bestFit="1" customWidth="1"/>
    <col min="13574" max="13574" width="10.28515625" style="16" bestFit="1" customWidth="1"/>
    <col min="13575" max="13575" width="18.140625" style="16" bestFit="1" customWidth="1"/>
    <col min="13576" max="13824" width="9.140625" style="16"/>
    <col min="13825" max="13825" width="5.42578125" style="16" bestFit="1" customWidth="1"/>
    <col min="13826" max="13826" width="82" style="16" bestFit="1" customWidth="1"/>
    <col min="13827" max="13827" width="13.140625" style="16" bestFit="1" customWidth="1"/>
    <col min="13828" max="13828" width="29.7109375" style="16" bestFit="1" customWidth="1"/>
    <col min="13829" max="13829" width="13.5703125" style="16" bestFit="1" customWidth="1"/>
    <col min="13830" max="13830" width="10.28515625" style="16" bestFit="1" customWidth="1"/>
    <col min="13831" max="13831" width="18.140625" style="16" bestFit="1" customWidth="1"/>
    <col min="13832" max="14080" width="9.140625" style="16"/>
    <col min="14081" max="14081" width="5.42578125" style="16" bestFit="1" customWidth="1"/>
    <col min="14082" max="14082" width="82" style="16" bestFit="1" customWidth="1"/>
    <col min="14083" max="14083" width="13.140625" style="16" bestFit="1" customWidth="1"/>
    <col min="14084" max="14084" width="29.7109375" style="16" bestFit="1" customWidth="1"/>
    <col min="14085" max="14085" width="13.5703125" style="16" bestFit="1" customWidth="1"/>
    <col min="14086" max="14086" width="10.28515625" style="16" bestFit="1" customWidth="1"/>
    <col min="14087" max="14087" width="18.140625" style="16" bestFit="1" customWidth="1"/>
    <col min="14088" max="14336" width="9.140625" style="16"/>
    <col min="14337" max="14337" width="5.42578125" style="16" bestFit="1" customWidth="1"/>
    <col min="14338" max="14338" width="82" style="16" bestFit="1" customWidth="1"/>
    <col min="14339" max="14339" width="13.140625" style="16" bestFit="1" customWidth="1"/>
    <col min="14340" max="14340" width="29.7109375" style="16" bestFit="1" customWidth="1"/>
    <col min="14341" max="14341" width="13.5703125" style="16" bestFit="1" customWidth="1"/>
    <col min="14342" max="14342" width="10.28515625" style="16" bestFit="1" customWidth="1"/>
    <col min="14343" max="14343" width="18.140625" style="16" bestFit="1" customWidth="1"/>
    <col min="14344" max="14592" width="9.140625" style="16"/>
    <col min="14593" max="14593" width="5.42578125" style="16" bestFit="1" customWidth="1"/>
    <col min="14594" max="14594" width="82" style="16" bestFit="1" customWidth="1"/>
    <col min="14595" max="14595" width="13.140625" style="16" bestFit="1" customWidth="1"/>
    <col min="14596" max="14596" width="29.7109375" style="16" bestFit="1" customWidth="1"/>
    <col min="14597" max="14597" width="13.5703125" style="16" bestFit="1" customWidth="1"/>
    <col min="14598" max="14598" width="10.28515625" style="16" bestFit="1" customWidth="1"/>
    <col min="14599" max="14599" width="18.140625" style="16" bestFit="1" customWidth="1"/>
    <col min="14600" max="14848" width="9.140625" style="16"/>
    <col min="14849" max="14849" width="5.42578125" style="16" bestFit="1" customWidth="1"/>
    <col min="14850" max="14850" width="82" style="16" bestFit="1" customWidth="1"/>
    <col min="14851" max="14851" width="13.140625" style="16" bestFit="1" customWidth="1"/>
    <col min="14852" max="14852" width="29.7109375" style="16" bestFit="1" customWidth="1"/>
    <col min="14853" max="14853" width="13.5703125" style="16" bestFit="1" customWidth="1"/>
    <col min="14854" max="14854" width="10.28515625" style="16" bestFit="1" customWidth="1"/>
    <col min="14855" max="14855" width="18.140625" style="16" bestFit="1" customWidth="1"/>
    <col min="14856" max="15104" width="9.140625" style="16"/>
    <col min="15105" max="15105" width="5.42578125" style="16" bestFit="1" customWidth="1"/>
    <col min="15106" max="15106" width="82" style="16" bestFit="1" customWidth="1"/>
    <col min="15107" max="15107" width="13.140625" style="16" bestFit="1" customWidth="1"/>
    <col min="15108" max="15108" width="29.7109375" style="16" bestFit="1" customWidth="1"/>
    <col min="15109" max="15109" width="13.5703125" style="16" bestFit="1" customWidth="1"/>
    <col min="15110" max="15110" width="10.28515625" style="16" bestFit="1" customWidth="1"/>
    <col min="15111" max="15111" width="18.140625" style="16" bestFit="1" customWidth="1"/>
    <col min="15112" max="15360" width="9.140625" style="16"/>
    <col min="15361" max="15361" width="5.42578125" style="16" bestFit="1" customWidth="1"/>
    <col min="15362" max="15362" width="82" style="16" bestFit="1" customWidth="1"/>
    <col min="15363" max="15363" width="13.140625" style="16" bestFit="1" customWidth="1"/>
    <col min="15364" max="15364" width="29.7109375" style="16" bestFit="1" customWidth="1"/>
    <col min="15365" max="15365" width="13.5703125" style="16" bestFit="1" customWidth="1"/>
    <col min="15366" max="15366" width="10.28515625" style="16" bestFit="1" customWidth="1"/>
    <col min="15367" max="15367" width="18.140625" style="16" bestFit="1" customWidth="1"/>
    <col min="15368" max="15616" width="9.140625" style="16"/>
    <col min="15617" max="15617" width="5.42578125" style="16" bestFit="1" customWidth="1"/>
    <col min="15618" max="15618" width="82" style="16" bestFit="1" customWidth="1"/>
    <col min="15619" max="15619" width="13.140625" style="16" bestFit="1" customWidth="1"/>
    <col min="15620" max="15620" width="29.7109375" style="16" bestFit="1" customWidth="1"/>
    <col min="15621" max="15621" width="13.5703125" style="16" bestFit="1" customWidth="1"/>
    <col min="15622" max="15622" width="10.28515625" style="16" bestFit="1" customWidth="1"/>
    <col min="15623" max="15623" width="18.140625" style="16" bestFit="1" customWidth="1"/>
    <col min="15624" max="15872" width="9.140625" style="16"/>
    <col min="15873" max="15873" width="5.42578125" style="16" bestFit="1" customWidth="1"/>
    <col min="15874" max="15874" width="82" style="16" bestFit="1" customWidth="1"/>
    <col min="15875" max="15875" width="13.140625" style="16" bestFit="1" customWidth="1"/>
    <col min="15876" max="15876" width="29.7109375" style="16" bestFit="1" customWidth="1"/>
    <col min="15877" max="15877" width="13.5703125" style="16" bestFit="1" customWidth="1"/>
    <col min="15878" max="15878" width="10.28515625" style="16" bestFit="1" customWidth="1"/>
    <col min="15879" max="15879" width="18.140625" style="16" bestFit="1" customWidth="1"/>
    <col min="15880" max="16128" width="9.140625" style="16"/>
    <col min="16129" max="16129" width="5.42578125" style="16" bestFit="1" customWidth="1"/>
    <col min="16130" max="16130" width="82" style="16" bestFit="1" customWidth="1"/>
    <col min="16131" max="16131" width="13.140625" style="16" bestFit="1" customWidth="1"/>
    <col min="16132" max="16132" width="29.7109375" style="16" bestFit="1" customWidth="1"/>
    <col min="16133" max="16133" width="13.5703125" style="16" bestFit="1" customWidth="1"/>
    <col min="16134" max="16134" width="10.28515625" style="16" bestFit="1" customWidth="1"/>
    <col min="16135" max="16135" width="18.140625" style="16" bestFit="1" customWidth="1"/>
    <col min="16136" max="16384" width="9.140625" style="16"/>
  </cols>
  <sheetData>
    <row r="1" spans="1:9" s="1" customFormat="1">
      <c r="A1" s="3" t="s">
        <v>0</v>
      </c>
      <c r="B1" s="396" t="s">
        <v>85</v>
      </c>
      <c r="C1" s="396"/>
      <c r="D1" s="396"/>
      <c r="E1" s="396"/>
      <c r="F1" s="4"/>
      <c r="G1" s="4"/>
      <c r="H1" s="4"/>
    </row>
    <row r="2" spans="1:9" s="1" customFormat="1" ht="13.5" thickBot="1">
      <c r="C2" s="5"/>
      <c r="F2" s="4"/>
      <c r="G2" s="4"/>
      <c r="H2" s="4"/>
    </row>
    <row r="3" spans="1:9" s="13" customFormat="1" ht="15" customHeight="1">
      <c r="B3" s="25" t="s">
        <v>3122</v>
      </c>
      <c r="C3" s="397"/>
      <c r="D3" s="400"/>
      <c r="F3" s="14"/>
      <c r="G3" s="14"/>
      <c r="H3" s="14"/>
    </row>
    <row r="4" spans="1:9" s="13" customFormat="1" ht="15" customHeight="1">
      <c r="B4" s="26" t="s">
        <v>3123</v>
      </c>
      <c r="C4" s="398"/>
      <c r="D4" s="401"/>
      <c r="F4" s="14"/>
      <c r="G4" s="14"/>
      <c r="H4" s="14"/>
    </row>
    <row r="5" spans="1:9" s="13" customFormat="1" ht="15" customHeight="1">
      <c r="B5" s="26" t="s">
        <v>1003</v>
      </c>
      <c r="C5" s="398"/>
      <c r="D5" s="401"/>
      <c r="F5" s="14"/>
      <c r="G5" s="14"/>
      <c r="H5" s="14"/>
    </row>
    <row r="6" spans="1:9" s="13" customFormat="1" ht="15" customHeight="1">
      <c r="B6" s="26" t="s">
        <v>3124</v>
      </c>
      <c r="C6" s="398"/>
      <c r="D6" s="401"/>
      <c r="F6" s="14"/>
      <c r="G6" s="14"/>
      <c r="H6" s="14"/>
    </row>
    <row r="7" spans="1:9" s="13" customFormat="1" ht="15" customHeight="1" thickBot="1">
      <c r="B7" s="27" t="s">
        <v>3125</v>
      </c>
      <c r="C7" s="399"/>
      <c r="D7" s="402"/>
      <c r="F7" s="14"/>
      <c r="G7" s="14"/>
      <c r="H7" s="14"/>
    </row>
    <row r="8" spans="1:9" s="13" customFormat="1">
      <c r="C8" s="15" t="s">
        <v>1005</v>
      </c>
      <c r="D8" s="15" t="s">
        <v>1006</v>
      </c>
      <c r="F8" s="14"/>
      <c r="G8" s="14"/>
      <c r="H8" s="14"/>
    </row>
    <row r="11" spans="1:9">
      <c r="B11" s="16" t="s">
        <v>100</v>
      </c>
    </row>
    <row r="13" spans="1:9">
      <c r="B13" s="230" t="s">
        <v>101</v>
      </c>
      <c r="C13" s="231" t="s">
        <v>124</v>
      </c>
      <c r="D13" s="230" t="s">
        <v>125</v>
      </c>
      <c r="E13" s="230" t="s">
        <v>103</v>
      </c>
      <c r="F13" s="232" t="s">
        <v>104</v>
      </c>
      <c r="G13" s="232" t="s">
        <v>105</v>
      </c>
      <c r="H13" s="232" t="s">
        <v>106</v>
      </c>
      <c r="I13" s="17" t="s">
        <v>126</v>
      </c>
    </row>
    <row r="14" spans="1:9">
      <c r="B14" s="17" t="s">
        <v>127</v>
      </c>
      <c r="C14" s="164"/>
    </row>
    <row r="15" spans="1:9">
      <c r="B15" s="17" t="s">
        <v>128</v>
      </c>
      <c r="C15" s="164"/>
    </row>
    <row r="16" spans="1:9">
      <c r="B16" s="16" t="s">
        <v>2122</v>
      </c>
      <c r="C16" s="164" t="s">
        <v>129</v>
      </c>
      <c r="D16" s="16" t="s">
        <v>200</v>
      </c>
      <c r="E16" s="16" t="s">
        <v>281</v>
      </c>
      <c r="F16" s="18">
        <v>33518</v>
      </c>
      <c r="G16" s="18">
        <v>438.65</v>
      </c>
      <c r="H16" s="18">
        <v>9.8699999999999992</v>
      </c>
    </row>
    <row r="17" spans="2:8">
      <c r="B17" s="16" t="s">
        <v>1007</v>
      </c>
      <c r="C17" s="164" t="s">
        <v>129</v>
      </c>
      <c r="D17" s="16" t="s">
        <v>130</v>
      </c>
      <c r="E17" s="16" t="s">
        <v>131</v>
      </c>
      <c r="F17" s="18">
        <v>38673</v>
      </c>
      <c r="G17" s="18">
        <v>343.15</v>
      </c>
      <c r="H17" s="18">
        <v>7.72</v>
      </c>
    </row>
    <row r="18" spans="2:8">
      <c r="B18" s="16" t="s">
        <v>2464</v>
      </c>
      <c r="C18" s="164" t="s">
        <v>129</v>
      </c>
      <c r="D18" s="16" t="s">
        <v>248</v>
      </c>
      <c r="E18" s="16" t="s">
        <v>399</v>
      </c>
      <c r="F18" s="18">
        <v>153669</v>
      </c>
      <c r="G18" s="18">
        <v>339.76</v>
      </c>
      <c r="H18" s="18">
        <v>7.65</v>
      </c>
    </row>
    <row r="19" spans="2:8">
      <c r="B19" s="16" t="s">
        <v>2140</v>
      </c>
      <c r="C19" s="164" t="s">
        <v>129</v>
      </c>
      <c r="D19" s="16" t="s">
        <v>369</v>
      </c>
      <c r="E19" s="16" t="s">
        <v>370</v>
      </c>
      <c r="F19" s="18">
        <v>138497</v>
      </c>
      <c r="G19" s="18">
        <v>325.19</v>
      </c>
      <c r="H19" s="18">
        <v>7.32</v>
      </c>
    </row>
    <row r="20" spans="2:8">
      <c r="B20" s="16" t="s">
        <v>400</v>
      </c>
      <c r="C20" s="164" t="s">
        <v>129</v>
      </c>
      <c r="D20" s="16" t="s">
        <v>130</v>
      </c>
      <c r="E20" s="16" t="s">
        <v>401</v>
      </c>
      <c r="F20" s="18">
        <v>112766</v>
      </c>
      <c r="G20" s="18">
        <v>271.88</v>
      </c>
      <c r="H20" s="18">
        <v>6.12</v>
      </c>
    </row>
    <row r="21" spans="2:8">
      <c r="B21" s="16" t="s">
        <v>2284</v>
      </c>
      <c r="C21" s="164" t="s">
        <v>129</v>
      </c>
      <c r="D21" s="16" t="s">
        <v>151</v>
      </c>
      <c r="E21" s="16" t="s">
        <v>152</v>
      </c>
      <c r="F21" s="18">
        <v>37346</v>
      </c>
      <c r="G21" s="18">
        <v>271.36</v>
      </c>
      <c r="H21" s="18">
        <v>6.11</v>
      </c>
    </row>
    <row r="22" spans="2:8">
      <c r="B22" s="16" t="s">
        <v>1019</v>
      </c>
      <c r="C22" s="164" t="s">
        <v>129</v>
      </c>
      <c r="D22" s="16" t="s">
        <v>130</v>
      </c>
      <c r="E22" s="16" t="s">
        <v>138</v>
      </c>
      <c r="F22" s="18">
        <v>12574</v>
      </c>
      <c r="G22" s="18">
        <v>240.85</v>
      </c>
      <c r="H22" s="18">
        <v>5.42</v>
      </c>
    </row>
    <row r="23" spans="2:8">
      <c r="B23" s="16" t="s">
        <v>1009</v>
      </c>
      <c r="C23" s="164" t="s">
        <v>129</v>
      </c>
      <c r="D23" s="16" t="s">
        <v>132</v>
      </c>
      <c r="E23" s="16" t="s">
        <v>133</v>
      </c>
      <c r="F23" s="18">
        <v>9129</v>
      </c>
      <c r="G23" s="18">
        <v>240.82</v>
      </c>
      <c r="H23" s="18">
        <v>5.42</v>
      </c>
    </row>
    <row r="24" spans="2:8">
      <c r="B24" s="16" t="s">
        <v>2066</v>
      </c>
      <c r="C24" s="164" t="s">
        <v>129</v>
      </c>
      <c r="D24" s="16" t="s">
        <v>130</v>
      </c>
      <c r="E24" s="16" t="s">
        <v>402</v>
      </c>
      <c r="F24" s="18">
        <v>83165</v>
      </c>
      <c r="G24" s="18">
        <v>231.61</v>
      </c>
      <c r="H24" s="18">
        <v>5.21</v>
      </c>
    </row>
    <row r="25" spans="2:8">
      <c r="B25" s="16" t="s">
        <v>2465</v>
      </c>
      <c r="C25" s="164" t="s">
        <v>129</v>
      </c>
      <c r="D25" s="16" t="s">
        <v>200</v>
      </c>
      <c r="E25" s="16" t="s">
        <v>403</v>
      </c>
      <c r="F25" s="18">
        <v>18468</v>
      </c>
      <c r="G25" s="18">
        <v>182.02</v>
      </c>
      <c r="H25" s="18">
        <v>4.0999999999999996</v>
      </c>
    </row>
    <row r="26" spans="2:8">
      <c r="B26" s="16" t="s">
        <v>2048</v>
      </c>
      <c r="C26" s="164" t="s">
        <v>129</v>
      </c>
      <c r="D26" s="16" t="s">
        <v>132</v>
      </c>
      <c r="E26" s="16" t="s">
        <v>404</v>
      </c>
      <c r="F26" s="18">
        <v>213667</v>
      </c>
      <c r="G26" s="18">
        <v>152.77000000000001</v>
      </c>
      <c r="H26" s="18">
        <v>3.44</v>
      </c>
    </row>
    <row r="27" spans="2:8">
      <c r="B27" s="16" t="s">
        <v>1027</v>
      </c>
      <c r="C27" s="164" t="s">
        <v>129</v>
      </c>
      <c r="D27" s="16" t="s">
        <v>200</v>
      </c>
      <c r="E27" s="16" t="s">
        <v>201</v>
      </c>
      <c r="F27" s="18">
        <v>4396</v>
      </c>
      <c r="G27" s="18">
        <v>147.65</v>
      </c>
      <c r="H27" s="18">
        <v>3.32</v>
      </c>
    </row>
    <row r="28" spans="2:8">
      <c r="B28" s="16" t="s">
        <v>2080</v>
      </c>
      <c r="C28" s="164" t="s">
        <v>129</v>
      </c>
      <c r="D28" s="16" t="s">
        <v>146</v>
      </c>
      <c r="E28" s="16" t="s">
        <v>405</v>
      </c>
      <c r="F28" s="18">
        <v>768</v>
      </c>
      <c r="G28" s="18">
        <v>134.71</v>
      </c>
      <c r="H28" s="18">
        <v>3.03</v>
      </c>
    </row>
    <row r="29" spans="2:8">
      <c r="B29" s="16" t="s">
        <v>2332</v>
      </c>
      <c r="C29" s="164" t="s">
        <v>129</v>
      </c>
      <c r="D29" s="16" t="s">
        <v>146</v>
      </c>
      <c r="E29" s="16" t="s">
        <v>220</v>
      </c>
      <c r="F29" s="18">
        <v>5522</v>
      </c>
      <c r="G29" s="18">
        <v>125.01</v>
      </c>
      <c r="H29" s="18">
        <v>2.81</v>
      </c>
    </row>
    <row r="30" spans="2:8">
      <c r="B30" s="16" t="s">
        <v>2466</v>
      </c>
      <c r="C30" s="164" t="s">
        <v>129</v>
      </c>
      <c r="D30" s="16" t="s">
        <v>130</v>
      </c>
      <c r="E30" s="16" t="s">
        <v>406</v>
      </c>
      <c r="F30" s="18">
        <v>732024</v>
      </c>
      <c r="G30" s="18">
        <v>120.42</v>
      </c>
      <c r="H30" s="18">
        <v>2.71</v>
      </c>
    </row>
    <row r="31" spans="2:8">
      <c r="B31" s="16" t="s">
        <v>2073</v>
      </c>
      <c r="C31" s="164" t="s">
        <v>129</v>
      </c>
      <c r="D31" s="16" t="s">
        <v>160</v>
      </c>
      <c r="E31" s="16" t="s">
        <v>407</v>
      </c>
      <c r="F31" s="18">
        <v>37428</v>
      </c>
      <c r="G31" s="18">
        <v>115.99</v>
      </c>
      <c r="H31" s="18">
        <v>2.61</v>
      </c>
    </row>
    <row r="32" spans="2:8">
      <c r="B32" s="16" t="s">
        <v>2043</v>
      </c>
      <c r="C32" s="164" t="s">
        <v>129</v>
      </c>
      <c r="D32" s="16" t="s">
        <v>267</v>
      </c>
      <c r="E32" s="16" t="s">
        <v>288</v>
      </c>
      <c r="F32" s="18">
        <v>68548</v>
      </c>
      <c r="G32" s="18">
        <v>112.42</v>
      </c>
      <c r="H32" s="18">
        <v>2.5299999999999998</v>
      </c>
    </row>
    <row r="33" spans="2:8">
      <c r="B33" s="16" t="s">
        <v>1015</v>
      </c>
      <c r="C33" s="164" t="s">
        <v>129</v>
      </c>
      <c r="D33" s="16" t="s">
        <v>143</v>
      </c>
      <c r="E33" s="16" t="s">
        <v>144</v>
      </c>
      <c r="F33" s="18">
        <v>4586</v>
      </c>
      <c r="G33" s="18">
        <v>112.19</v>
      </c>
      <c r="H33" s="18">
        <v>2.52</v>
      </c>
    </row>
    <row r="34" spans="2:8">
      <c r="B34" s="16" t="s">
        <v>2070</v>
      </c>
      <c r="C34" s="164" t="s">
        <v>129</v>
      </c>
      <c r="D34" s="16" t="s">
        <v>183</v>
      </c>
      <c r="E34" s="16" t="s">
        <v>408</v>
      </c>
      <c r="F34" s="18">
        <v>4500</v>
      </c>
      <c r="G34" s="18">
        <v>103.28</v>
      </c>
      <c r="H34" s="18">
        <v>2.3199999999999998</v>
      </c>
    </row>
    <row r="35" spans="2:8">
      <c r="B35" s="16" t="s">
        <v>1008</v>
      </c>
      <c r="C35" s="164" t="s">
        <v>129</v>
      </c>
      <c r="D35" s="16" t="s">
        <v>130</v>
      </c>
      <c r="E35" s="16" t="s">
        <v>134</v>
      </c>
      <c r="F35" s="18">
        <v>4338</v>
      </c>
      <c r="G35" s="18">
        <v>64.47</v>
      </c>
      <c r="H35" s="18">
        <v>1.45</v>
      </c>
    </row>
    <row r="36" spans="2:8">
      <c r="B36" s="16" t="s">
        <v>2060</v>
      </c>
      <c r="C36" s="164" t="s">
        <v>129</v>
      </c>
      <c r="D36" s="16" t="s">
        <v>130</v>
      </c>
      <c r="E36" s="16" t="s">
        <v>409</v>
      </c>
      <c r="F36" s="18">
        <v>42319</v>
      </c>
      <c r="G36" s="18">
        <v>49.51</v>
      </c>
      <c r="H36" s="18">
        <v>1.1100000000000001</v>
      </c>
    </row>
    <row r="37" spans="2:8">
      <c r="B37" s="16" t="s">
        <v>2467</v>
      </c>
      <c r="C37" s="164" t="s">
        <v>129</v>
      </c>
      <c r="D37" s="16" t="s">
        <v>240</v>
      </c>
      <c r="E37" s="16" t="s">
        <v>410</v>
      </c>
      <c r="F37" s="18">
        <v>849</v>
      </c>
      <c r="G37" s="18">
        <v>46.26</v>
      </c>
      <c r="H37" s="18">
        <v>1.04</v>
      </c>
    </row>
    <row r="38" spans="2:8">
      <c r="B38" s="16" t="s">
        <v>2357</v>
      </c>
      <c r="C38" s="164" t="s">
        <v>129</v>
      </c>
      <c r="D38" s="16" t="s">
        <v>234</v>
      </c>
      <c r="E38" s="16" t="s">
        <v>411</v>
      </c>
      <c r="F38" s="18">
        <v>89</v>
      </c>
      <c r="G38" s="18">
        <v>45.43</v>
      </c>
      <c r="H38" s="18">
        <v>1.02</v>
      </c>
    </row>
    <row r="39" spans="2:8">
      <c r="B39" s="16" t="s">
        <v>2042</v>
      </c>
      <c r="C39" s="164" t="s">
        <v>129</v>
      </c>
      <c r="D39" s="16" t="s">
        <v>263</v>
      </c>
      <c r="E39" s="16" t="s">
        <v>412</v>
      </c>
      <c r="F39" s="18">
        <v>17334</v>
      </c>
      <c r="G39" s="18">
        <v>44.56</v>
      </c>
      <c r="H39" s="18">
        <v>1</v>
      </c>
    </row>
    <row r="40" spans="2:8">
      <c r="B40" s="16" t="s">
        <v>2107</v>
      </c>
      <c r="C40" s="164" t="s">
        <v>129</v>
      </c>
      <c r="D40" s="16" t="s">
        <v>143</v>
      </c>
      <c r="E40" s="16" t="s">
        <v>413</v>
      </c>
      <c r="F40" s="18">
        <v>14932</v>
      </c>
      <c r="G40" s="18">
        <v>30.7</v>
      </c>
      <c r="H40" s="18">
        <v>0.69</v>
      </c>
    </row>
    <row r="41" spans="2:8">
      <c r="B41" s="16" t="s">
        <v>2113</v>
      </c>
      <c r="C41" s="164" t="s">
        <v>129</v>
      </c>
      <c r="D41" s="16" t="s">
        <v>160</v>
      </c>
      <c r="E41" s="16" t="s">
        <v>161</v>
      </c>
      <c r="F41" s="18">
        <v>2849</v>
      </c>
      <c r="G41" s="18">
        <v>25.44</v>
      </c>
      <c r="H41" s="18">
        <v>0.56999999999999995</v>
      </c>
    </row>
    <row r="42" spans="2:8">
      <c r="B42" s="16" t="s">
        <v>1010</v>
      </c>
      <c r="C42" s="164" t="s">
        <v>129</v>
      </c>
      <c r="D42" s="16" t="s">
        <v>139</v>
      </c>
      <c r="E42" s="16" t="s">
        <v>140</v>
      </c>
      <c r="F42" s="18">
        <v>6329</v>
      </c>
      <c r="G42" s="18">
        <v>20.28</v>
      </c>
      <c r="H42" s="18">
        <v>0.46</v>
      </c>
    </row>
    <row r="43" spans="2:8">
      <c r="B43" s="16" t="s">
        <v>1031</v>
      </c>
      <c r="C43" s="164" t="s">
        <v>129</v>
      </c>
      <c r="D43" s="16" t="s">
        <v>200</v>
      </c>
      <c r="E43" s="16" t="s">
        <v>308</v>
      </c>
      <c r="F43" s="18">
        <v>496</v>
      </c>
      <c r="G43" s="18">
        <v>14.07</v>
      </c>
      <c r="H43" s="18">
        <v>0.32</v>
      </c>
    </row>
    <row r="44" spans="2:8">
      <c r="B44" s="16" t="s">
        <v>2083</v>
      </c>
      <c r="C44" s="164" t="s">
        <v>129</v>
      </c>
      <c r="D44" s="16" t="s">
        <v>267</v>
      </c>
      <c r="E44" s="16" t="s">
        <v>287</v>
      </c>
      <c r="F44" s="18">
        <v>5721</v>
      </c>
      <c r="G44" s="18">
        <v>13.14</v>
      </c>
      <c r="H44" s="18">
        <v>0.3</v>
      </c>
    </row>
    <row r="45" spans="2:8">
      <c r="B45" s="16" t="s">
        <v>2427</v>
      </c>
      <c r="C45" s="164" t="s">
        <v>129</v>
      </c>
      <c r="D45" s="16" t="s">
        <v>160</v>
      </c>
      <c r="E45" s="16" t="s">
        <v>414</v>
      </c>
      <c r="F45" s="18">
        <v>102</v>
      </c>
      <c r="G45" s="18">
        <v>1.49</v>
      </c>
      <c r="H45" s="18">
        <v>0.03</v>
      </c>
    </row>
    <row r="46" spans="2:8">
      <c r="B46" s="17" t="s">
        <v>207</v>
      </c>
      <c r="C46" s="233"/>
      <c r="D46" s="17"/>
      <c r="E46" s="17"/>
      <c r="F46" s="162"/>
      <c r="G46" s="162">
        <f>SUM(G13:G45)</f>
        <v>4365.0800000000008</v>
      </c>
      <c r="H46" s="162">
        <f>SUM(H13:H45)</f>
        <v>98.219999999999956</v>
      </c>
    </row>
    <row r="47" spans="2:8">
      <c r="B47" s="230" t="s">
        <v>101</v>
      </c>
      <c r="C47" s="231" t="s">
        <v>124</v>
      </c>
      <c r="D47" s="230" t="s">
        <v>102</v>
      </c>
      <c r="E47" s="230" t="s">
        <v>103</v>
      </c>
      <c r="F47" s="232" t="s">
        <v>104</v>
      </c>
      <c r="G47" s="232" t="s">
        <v>105</v>
      </c>
      <c r="H47" s="232" t="s">
        <v>106</v>
      </c>
    </row>
    <row r="48" spans="2:8">
      <c r="B48" s="17" t="s">
        <v>107</v>
      </c>
      <c r="C48" s="164"/>
    </row>
    <row r="49" spans="2:8">
      <c r="B49" s="17" t="s">
        <v>128</v>
      </c>
      <c r="C49" s="164"/>
    </row>
    <row r="50" spans="2:8">
      <c r="B50" s="17" t="s">
        <v>415</v>
      </c>
      <c r="C50" s="164"/>
    </row>
    <row r="51" spans="2:8">
      <c r="B51" s="16" t="s">
        <v>2409</v>
      </c>
      <c r="C51" s="164">
        <v>7.02</v>
      </c>
      <c r="D51" s="16" t="s">
        <v>340</v>
      </c>
      <c r="E51" s="16" t="s">
        <v>416</v>
      </c>
      <c r="F51" s="18">
        <v>8627</v>
      </c>
      <c r="G51" s="18">
        <v>2.44</v>
      </c>
      <c r="H51" s="18">
        <v>0.05</v>
      </c>
    </row>
    <row r="52" spans="2:8">
      <c r="B52" s="17" t="s">
        <v>355</v>
      </c>
      <c r="C52" s="233"/>
      <c r="D52" s="17"/>
      <c r="E52" s="17"/>
      <c r="F52" s="162"/>
      <c r="G52" s="162">
        <f>SUM(G47:G51)</f>
        <v>2.44</v>
      </c>
      <c r="H52" s="162">
        <f>SUM(H47:H51)</f>
        <v>0.05</v>
      </c>
    </row>
    <row r="53" spans="2:8">
      <c r="B53" s="17" t="s">
        <v>359</v>
      </c>
      <c r="C53" s="234"/>
      <c r="D53" s="17"/>
      <c r="E53" s="17"/>
      <c r="F53" s="162"/>
      <c r="G53" s="162">
        <v>160</v>
      </c>
      <c r="H53" s="162">
        <v>3.6</v>
      </c>
    </row>
    <row r="54" spans="2:8">
      <c r="B54" s="17" t="s">
        <v>112</v>
      </c>
      <c r="C54" s="234"/>
      <c r="D54" s="17"/>
      <c r="E54" s="17"/>
      <c r="F54" s="162"/>
      <c r="G54" s="162">
        <v>4527.5200000000004</v>
      </c>
      <c r="H54" s="162">
        <v>101.89</v>
      </c>
    </row>
    <row r="55" spans="2:8">
      <c r="B55" s="17" t="s">
        <v>209</v>
      </c>
      <c r="C55" s="234"/>
      <c r="D55" s="17"/>
      <c r="E55" s="17"/>
      <c r="F55" s="162"/>
      <c r="G55" s="162">
        <v>-83.867003780000232</v>
      </c>
      <c r="H55" s="162">
        <v>-1.8900000000000006</v>
      </c>
    </row>
    <row r="56" spans="2:8">
      <c r="B56" s="17" t="s">
        <v>114</v>
      </c>
      <c r="C56" s="234"/>
      <c r="D56" s="17"/>
      <c r="E56" s="17"/>
      <c r="F56" s="162"/>
      <c r="G56" s="162">
        <v>4443.6529962200002</v>
      </c>
      <c r="H56" s="162">
        <v>100</v>
      </c>
    </row>
    <row r="57" spans="2:8">
      <c r="B57" s="16" t="s">
        <v>115</v>
      </c>
    </row>
    <row r="58" spans="2:8">
      <c r="B58" s="16" t="s">
        <v>116</v>
      </c>
    </row>
    <row r="59" spans="2:8">
      <c r="B59" s="16" t="s">
        <v>117</v>
      </c>
      <c r="C59" s="235">
        <v>44804</v>
      </c>
    </row>
    <row r="60" spans="2:8" ht="25.5">
      <c r="B60" s="236" t="s">
        <v>118</v>
      </c>
      <c r="C60" s="168" t="s">
        <v>119</v>
      </c>
    </row>
    <row r="61" spans="2:8">
      <c r="B61" s="17"/>
    </row>
    <row r="62" spans="2:8">
      <c r="B62" s="17" t="s">
        <v>120</v>
      </c>
    </row>
    <row r="63" spans="2:8">
      <c r="B63" s="17" t="s">
        <v>210</v>
      </c>
    </row>
    <row r="64" spans="2:8">
      <c r="B64" s="17" t="s">
        <v>121</v>
      </c>
    </row>
    <row r="65" spans="2:3">
      <c r="B65" s="17" t="s">
        <v>417</v>
      </c>
      <c r="C65" s="234"/>
    </row>
    <row r="66" spans="2:3">
      <c r="B66" s="17" t="s">
        <v>418</v>
      </c>
      <c r="C66" s="234"/>
    </row>
    <row r="67" spans="2:3">
      <c r="B67" s="17" t="s">
        <v>419</v>
      </c>
      <c r="C67" s="234"/>
    </row>
    <row r="68" spans="2:3">
      <c r="B68" s="17" t="s">
        <v>420</v>
      </c>
      <c r="C68" s="234"/>
    </row>
    <row r="69" spans="2:3">
      <c r="B69" s="17" t="s">
        <v>421</v>
      </c>
      <c r="C69" s="234"/>
    </row>
    <row r="70" spans="2:3">
      <c r="B70" s="17" t="s">
        <v>422</v>
      </c>
      <c r="C70" s="234"/>
    </row>
    <row r="71" spans="2:3">
      <c r="B71" s="17" t="s">
        <v>423</v>
      </c>
      <c r="C71" s="234"/>
    </row>
    <row r="72" spans="2:3">
      <c r="B72" s="17" t="s">
        <v>424</v>
      </c>
      <c r="C72" s="234"/>
    </row>
    <row r="73" spans="2:3">
      <c r="B73" s="284" t="s">
        <v>2942</v>
      </c>
      <c r="C73" s="234"/>
    </row>
    <row r="74" spans="2:3">
      <c r="B74" s="284" t="s">
        <v>122</v>
      </c>
    </row>
    <row r="75" spans="2:3">
      <c r="B75" s="284" t="s">
        <v>123</v>
      </c>
    </row>
  </sheetData>
  <mergeCells count="3">
    <mergeCell ref="B1:E1"/>
    <mergeCell ref="C3:C7"/>
    <mergeCell ref="D3:D7"/>
  </mergeCells>
  <hyperlinks>
    <hyperlink ref="A1" location="Index!A1" display="Index" xr:uid="{58FF0E4F-08EA-4007-9800-7CAEFFD4FFCF}"/>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53C5-94E0-4B07-BA3D-275F5494929F}">
  <dimension ref="A1:I82"/>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91</v>
      </c>
      <c r="C1" s="396"/>
      <c r="D1" s="396"/>
      <c r="E1" s="396"/>
      <c r="F1" s="4"/>
      <c r="G1" s="4"/>
      <c r="H1" s="4"/>
    </row>
    <row r="2" spans="1:9" s="1" customFormat="1" ht="13.5" thickBot="1">
      <c r="C2" s="5"/>
      <c r="F2" s="4"/>
      <c r="G2" s="4"/>
      <c r="H2" s="4"/>
    </row>
    <row r="3" spans="1:9" s="13" customFormat="1" ht="15">
      <c r="B3" s="25" t="s">
        <v>3126</v>
      </c>
      <c r="C3" s="421"/>
      <c r="D3" s="400"/>
      <c r="F3" s="14"/>
      <c r="G3" s="14"/>
      <c r="H3" s="14"/>
    </row>
    <row r="4" spans="1:9" s="13" customFormat="1" ht="30">
      <c r="B4" s="26" t="s">
        <v>1002</v>
      </c>
      <c r="C4" s="422"/>
      <c r="D4" s="401"/>
      <c r="F4" s="14"/>
      <c r="G4" s="14"/>
      <c r="H4" s="14"/>
    </row>
    <row r="5" spans="1:9" s="13" customFormat="1" ht="15">
      <c r="B5" s="26" t="s">
        <v>1003</v>
      </c>
      <c r="C5" s="422"/>
      <c r="D5" s="401"/>
      <c r="F5" s="14"/>
      <c r="G5" s="14"/>
      <c r="H5" s="14"/>
    </row>
    <row r="6" spans="1:9" s="13" customFormat="1" ht="45.75" thickBot="1">
      <c r="B6" s="27" t="s">
        <v>3127</v>
      </c>
      <c r="C6" s="423"/>
      <c r="D6" s="402"/>
      <c r="F6" s="14"/>
      <c r="G6" s="14"/>
      <c r="H6" s="14"/>
    </row>
    <row r="7" spans="1:9" s="13" customFormat="1">
      <c r="C7" s="15" t="s">
        <v>1005</v>
      </c>
      <c r="D7" s="15" t="s">
        <v>1006</v>
      </c>
      <c r="F7" s="14"/>
      <c r="G7" s="14"/>
      <c r="H7" s="14"/>
    </row>
    <row r="10" spans="1:9">
      <c r="B10" s="16" t="s">
        <v>100</v>
      </c>
    </row>
    <row r="12" spans="1:9">
      <c r="B12" s="230" t="s">
        <v>101</v>
      </c>
      <c r="C12" s="231" t="s">
        <v>124</v>
      </c>
      <c r="D12" s="230" t="s">
        <v>125</v>
      </c>
      <c r="E12" s="230" t="s">
        <v>103</v>
      </c>
      <c r="F12" s="232" t="s">
        <v>104</v>
      </c>
      <c r="G12" s="232" t="s">
        <v>105</v>
      </c>
      <c r="H12" s="232" t="s">
        <v>106</v>
      </c>
      <c r="I12" s="17" t="s">
        <v>126</v>
      </c>
    </row>
    <row r="13" spans="1:9">
      <c r="B13" s="17" t="s">
        <v>127</v>
      </c>
      <c r="C13" s="164"/>
    </row>
    <row r="14" spans="1:9">
      <c r="B14" s="17" t="s">
        <v>128</v>
      </c>
      <c r="C14" s="164"/>
    </row>
    <row r="15" spans="1:9">
      <c r="B15" s="16" t="s">
        <v>1007</v>
      </c>
      <c r="C15" s="164" t="s">
        <v>129</v>
      </c>
      <c r="D15" s="16" t="s">
        <v>130</v>
      </c>
      <c r="E15" s="16" t="s">
        <v>131</v>
      </c>
      <c r="F15" s="18">
        <v>1280000</v>
      </c>
      <c r="G15" s="18">
        <v>11357.44</v>
      </c>
      <c r="H15" s="18">
        <v>8.7799999999999994</v>
      </c>
    </row>
    <row r="16" spans="1:9">
      <c r="B16" s="16" t="s">
        <v>1008</v>
      </c>
      <c r="C16" s="164" t="s">
        <v>129</v>
      </c>
      <c r="D16" s="16" t="s">
        <v>130</v>
      </c>
      <c r="E16" s="16" t="s">
        <v>134</v>
      </c>
      <c r="F16" s="18">
        <v>526300</v>
      </c>
      <c r="G16" s="18">
        <v>7821.34</v>
      </c>
      <c r="H16" s="18">
        <v>6.05</v>
      </c>
    </row>
    <row r="17" spans="2:8">
      <c r="B17" s="16" t="s">
        <v>1009</v>
      </c>
      <c r="C17" s="164" t="s">
        <v>129</v>
      </c>
      <c r="D17" s="16" t="s">
        <v>132</v>
      </c>
      <c r="E17" s="16" t="s">
        <v>133</v>
      </c>
      <c r="F17" s="18">
        <v>268000</v>
      </c>
      <c r="G17" s="18">
        <v>7069.71</v>
      </c>
      <c r="H17" s="18">
        <v>5.47</v>
      </c>
    </row>
    <row r="18" spans="2:8">
      <c r="B18" s="16" t="s">
        <v>1010</v>
      </c>
      <c r="C18" s="164" t="s">
        <v>129</v>
      </c>
      <c r="D18" s="16" t="s">
        <v>139</v>
      </c>
      <c r="E18" s="16" t="s">
        <v>140</v>
      </c>
      <c r="F18" s="18">
        <v>1640000</v>
      </c>
      <c r="G18" s="18">
        <v>5256.2</v>
      </c>
      <c r="H18" s="18">
        <v>4.07</v>
      </c>
    </row>
    <row r="19" spans="2:8">
      <c r="B19" s="16" t="s">
        <v>1011</v>
      </c>
      <c r="C19" s="164" t="s">
        <v>129</v>
      </c>
      <c r="D19" s="16" t="s">
        <v>143</v>
      </c>
      <c r="E19" s="16" t="s">
        <v>297</v>
      </c>
      <c r="F19" s="18">
        <v>531800</v>
      </c>
      <c r="G19" s="18">
        <v>4904.26</v>
      </c>
      <c r="H19" s="18">
        <v>3.79</v>
      </c>
    </row>
    <row r="20" spans="2:8">
      <c r="B20" s="16" t="s">
        <v>1013</v>
      </c>
      <c r="C20" s="164" t="s">
        <v>129</v>
      </c>
      <c r="D20" s="16" t="s">
        <v>135</v>
      </c>
      <c r="E20" s="16" t="s">
        <v>136</v>
      </c>
      <c r="F20" s="18">
        <v>241000</v>
      </c>
      <c r="G20" s="18">
        <v>3598.01</v>
      </c>
      <c r="H20" s="18">
        <v>2.78</v>
      </c>
    </row>
    <row r="21" spans="2:8">
      <c r="B21" s="16" t="s">
        <v>1012</v>
      </c>
      <c r="C21" s="164" t="s">
        <v>129</v>
      </c>
      <c r="D21" s="16" t="s">
        <v>141</v>
      </c>
      <c r="E21" s="16" t="s">
        <v>142</v>
      </c>
      <c r="F21" s="18">
        <v>138000</v>
      </c>
      <c r="G21" s="18">
        <v>3594.42</v>
      </c>
      <c r="H21" s="18">
        <v>2.78</v>
      </c>
    </row>
    <row r="22" spans="2:8">
      <c r="B22" s="16" t="s">
        <v>1014</v>
      </c>
      <c r="C22" s="164" t="s">
        <v>129</v>
      </c>
      <c r="D22" s="16" t="s">
        <v>237</v>
      </c>
      <c r="E22" s="16" t="s">
        <v>298</v>
      </c>
      <c r="F22" s="18">
        <v>564000</v>
      </c>
      <c r="G22" s="18">
        <v>3475.93</v>
      </c>
      <c r="H22" s="18">
        <v>2.69</v>
      </c>
    </row>
    <row r="23" spans="2:8">
      <c r="B23" s="16" t="s">
        <v>1015</v>
      </c>
      <c r="C23" s="164" t="s">
        <v>129</v>
      </c>
      <c r="D23" s="16" t="s">
        <v>143</v>
      </c>
      <c r="E23" s="16" t="s">
        <v>144</v>
      </c>
      <c r="F23" s="18">
        <v>125000</v>
      </c>
      <c r="G23" s="18">
        <v>3058</v>
      </c>
      <c r="H23" s="18">
        <v>2.37</v>
      </c>
    </row>
    <row r="24" spans="2:8">
      <c r="B24" s="16" t="s">
        <v>1017</v>
      </c>
      <c r="C24" s="164" t="s">
        <v>129</v>
      </c>
      <c r="D24" s="16" t="s">
        <v>135</v>
      </c>
      <c r="E24" s="16" t="s">
        <v>137</v>
      </c>
      <c r="F24" s="18">
        <v>94500</v>
      </c>
      <c r="G24" s="18">
        <v>3034.54</v>
      </c>
      <c r="H24" s="18">
        <v>2.35</v>
      </c>
    </row>
    <row r="25" spans="2:8">
      <c r="B25" s="16" t="s">
        <v>1016</v>
      </c>
      <c r="C25" s="164" t="s">
        <v>129</v>
      </c>
      <c r="D25" s="16" t="s">
        <v>165</v>
      </c>
      <c r="E25" s="16" t="s">
        <v>227</v>
      </c>
      <c r="F25" s="18">
        <v>289000</v>
      </c>
      <c r="G25" s="18">
        <v>3025.54</v>
      </c>
      <c r="H25" s="18">
        <v>2.34</v>
      </c>
    </row>
    <row r="26" spans="2:8">
      <c r="B26" s="16" t="s">
        <v>1023</v>
      </c>
      <c r="C26" s="164" t="s">
        <v>129</v>
      </c>
      <c r="D26" s="16" t="s">
        <v>183</v>
      </c>
      <c r="E26" s="16" t="s">
        <v>299</v>
      </c>
      <c r="F26" s="18">
        <v>982800</v>
      </c>
      <c r="G26" s="18">
        <v>3012.28</v>
      </c>
      <c r="H26" s="18">
        <v>2.33</v>
      </c>
    </row>
    <row r="27" spans="2:8">
      <c r="B27" s="16" t="s">
        <v>1034</v>
      </c>
      <c r="C27" s="164" t="s">
        <v>129</v>
      </c>
      <c r="D27" s="16" t="s">
        <v>141</v>
      </c>
      <c r="E27" s="16" t="s">
        <v>190</v>
      </c>
      <c r="F27" s="18">
        <v>373000</v>
      </c>
      <c r="G27" s="18">
        <v>2957.7</v>
      </c>
      <c r="H27" s="18">
        <v>2.29</v>
      </c>
    </row>
    <row r="28" spans="2:8">
      <c r="B28" s="16" t="s">
        <v>1021</v>
      </c>
      <c r="C28" s="164" t="s">
        <v>129</v>
      </c>
      <c r="D28" s="16" t="s">
        <v>149</v>
      </c>
      <c r="E28" s="16" t="s">
        <v>300</v>
      </c>
      <c r="F28" s="18">
        <v>114800</v>
      </c>
      <c r="G28" s="18">
        <v>2835.73</v>
      </c>
      <c r="H28" s="18">
        <v>2.19</v>
      </c>
    </row>
    <row r="29" spans="2:8">
      <c r="B29" s="16" t="s">
        <v>1036</v>
      </c>
      <c r="C29" s="164" t="s">
        <v>129</v>
      </c>
      <c r="D29" s="16" t="s">
        <v>185</v>
      </c>
      <c r="E29" s="16" t="s">
        <v>193</v>
      </c>
      <c r="F29" s="18">
        <v>463000</v>
      </c>
      <c r="G29" s="18">
        <v>2663.18</v>
      </c>
      <c r="H29" s="18">
        <v>2.06</v>
      </c>
    </row>
    <row r="30" spans="2:8">
      <c r="B30" s="16" t="s">
        <v>1020</v>
      </c>
      <c r="C30" s="164" t="s">
        <v>129</v>
      </c>
      <c r="D30" s="16" t="s">
        <v>130</v>
      </c>
      <c r="E30" s="16" t="s">
        <v>145</v>
      </c>
      <c r="F30" s="18">
        <v>353000</v>
      </c>
      <c r="G30" s="18">
        <v>2652.8</v>
      </c>
      <c r="H30" s="18">
        <v>2.0499999999999998</v>
      </c>
    </row>
    <row r="31" spans="2:8">
      <c r="B31" s="16" t="s">
        <v>1022</v>
      </c>
      <c r="C31" s="164" t="s">
        <v>129</v>
      </c>
      <c r="D31" s="16" t="s">
        <v>173</v>
      </c>
      <c r="E31" s="16" t="s">
        <v>301</v>
      </c>
      <c r="F31" s="18">
        <v>635000</v>
      </c>
      <c r="G31" s="18">
        <v>2611.44</v>
      </c>
      <c r="H31" s="18">
        <v>2.02</v>
      </c>
    </row>
    <row r="32" spans="2:8">
      <c r="B32" s="16" t="s">
        <v>1019</v>
      </c>
      <c r="C32" s="164" t="s">
        <v>129</v>
      </c>
      <c r="D32" s="16" t="s">
        <v>130</v>
      </c>
      <c r="E32" s="16" t="s">
        <v>138</v>
      </c>
      <c r="F32" s="18">
        <v>136000</v>
      </c>
      <c r="G32" s="18">
        <v>2605.0100000000002</v>
      </c>
      <c r="H32" s="18">
        <v>2.0099999999999998</v>
      </c>
    </row>
    <row r="33" spans="2:8">
      <c r="B33" s="16" t="s">
        <v>1018</v>
      </c>
      <c r="C33" s="164" t="s">
        <v>129</v>
      </c>
      <c r="D33" s="16" t="s">
        <v>141</v>
      </c>
      <c r="E33" s="16" t="s">
        <v>302</v>
      </c>
      <c r="F33" s="18">
        <v>50800</v>
      </c>
      <c r="G33" s="18">
        <v>2534.46</v>
      </c>
      <c r="H33" s="18">
        <v>1.96</v>
      </c>
    </row>
    <row r="34" spans="2:8">
      <c r="B34" s="16" t="s">
        <v>1025</v>
      </c>
      <c r="C34" s="164" t="s">
        <v>129</v>
      </c>
      <c r="D34" s="16" t="s">
        <v>141</v>
      </c>
      <c r="E34" s="16" t="s">
        <v>280</v>
      </c>
      <c r="F34" s="18">
        <v>73500</v>
      </c>
      <c r="G34" s="18">
        <v>2492.83</v>
      </c>
      <c r="H34" s="18">
        <v>1.93</v>
      </c>
    </row>
    <row r="35" spans="2:8">
      <c r="B35" s="16" t="s">
        <v>1027</v>
      </c>
      <c r="C35" s="164" t="s">
        <v>129</v>
      </c>
      <c r="D35" s="16" t="s">
        <v>200</v>
      </c>
      <c r="E35" s="16" t="s">
        <v>201</v>
      </c>
      <c r="F35" s="18">
        <v>74000</v>
      </c>
      <c r="G35" s="18">
        <v>2485.48</v>
      </c>
      <c r="H35" s="18">
        <v>1.92</v>
      </c>
    </row>
    <row r="36" spans="2:8">
      <c r="B36" s="16" t="s">
        <v>1024</v>
      </c>
      <c r="C36" s="164" t="s">
        <v>129</v>
      </c>
      <c r="D36" s="16" t="s">
        <v>171</v>
      </c>
      <c r="E36" s="16" t="s">
        <v>172</v>
      </c>
      <c r="F36" s="18">
        <v>303649</v>
      </c>
      <c r="G36" s="18">
        <v>2458.4899999999998</v>
      </c>
      <c r="H36" s="18">
        <v>1.9</v>
      </c>
    </row>
    <row r="37" spans="2:8">
      <c r="B37" s="16" t="s">
        <v>1026</v>
      </c>
      <c r="C37" s="164" t="s">
        <v>129</v>
      </c>
      <c r="D37" s="16" t="s">
        <v>141</v>
      </c>
      <c r="E37" s="16" t="s">
        <v>303</v>
      </c>
      <c r="F37" s="18">
        <v>151000</v>
      </c>
      <c r="G37" s="18">
        <v>2101.17</v>
      </c>
      <c r="H37" s="18">
        <v>1.63</v>
      </c>
    </row>
    <row r="38" spans="2:8">
      <c r="B38" s="16" t="s">
        <v>1028</v>
      </c>
      <c r="C38" s="164" t="s">
        <v>129</v>
      </c>
      <c r="D38" s="16" t="s">
        <v>198</v>
      </c>
      <c r="E38" s="16" t="s">
        <v>199</v>
      </c>
      <c r="F38" s="18">
        <v>8800</v>
      </c>
      <c r="G38" s="18">
        <v>2051.66</v>
      </c>
      <c r="H38" s="18">
        <v>1.59</v>
      </c>
    </row>
    <row r="39" spans="2:8">
      <c r="B39" s="16" t="s">
        <v>1029</v>
      </c>
      <c r="C39" s="164" t="s">
        <v>129</v>
      </c>
      <c r="D39" s="16" t="s">
        <v>141</v>
      </c>
      <c r="E39" s="16" t="s">
        <v>304</v>
      </c>
      <c r="F39" s="18">
        <v>46400</v>
      </c>
      <c r="G39" s="18">
        <v>1904.12</v>
      </c>
      <c r="H39" s="18">
        <v>1.47</v>
      </c>
    </row>
    <row r="40" spans="2:8">
      <c r="B40" s="16" t="s">
        <v>1037</v>
      </c>
      <c r="C40" s="164" t="s">
        <v>129</v>
      </c>
      <c r="D40" s="16" t="s">
        <v>135</v>
      </c>
      <c r="E40" s="16" t="s">
        <v>283</v>
      </c>
      <c r="F40" s="18">
        <v>198000</v>
      </c>
      <c r="G40" s="18">
        <v>1859.12</v>
      </c>
      <c r="H40" s="18">
        <v>1.44</v>
      </c>
    </row>
    <row r="41" spans="2:8">
      <c r="B41" s="16" t="s">
        <v>1030</v>
      </c>
      <c r="C41" s="164" t="s">
        <v>129</v>
      </c>
      <c r="D41" s="16" t="s">
        <v>165</v>
      </c>
      <c r="E41" s="16" t="s">
        <v>166</v>
      </c>
      <c r="F41" s="18">
        <v>226781</v>
      </c>
      <c r="G41" s="18">
        <v>1841.12</v>
      </c>
      <c r="H41" s="18">
        <v>1.42</v>
      </c>
    </row>
    <row r="42" spans="2:8">
      <c r="B42" s="16" t="s">
        <v>1032</v>
      </c>
      <c r="C42" s="164" t="s">
        <v>129</v>
      </c>
      <c r="D42" s="16" t="s">
        <v>141</v>
      </c>
      <c r="E42" s="16" t="s">
        <v>305</v>
      </c>
      <c r="F42" s="18">
        <v>150000</v>
      </c>
      <c r="G42" s="18">
        <v>1747.43</v>
      </c>
      <c r="H42" s="18">
        <v>1.35</v>
      </c>
    </row>
    <row r="43" spans="2:8">
      <c r="B43" s="16" t="s">
        <v>1035</v>
      </c>
      <c r="C43" s="164" t="s">
        <v>129</v>
      </c>
      <c r="D43" s="16" t="s">
        <v>185</v>
      </c>
      <c r="E43" s="16" t="s">
        <v>306</v>
      </c>
      <c r="F43" s="18">
        <v>130500</v>
      </c>
      <c r="G43" s="18">
        <v>1734.48</v>
      </c>
      <c r="H43" s="18">
        <v>1.34</v>
      </c>
    </row>
    <row r="44" spans="2:8">
      <c r="B44" s="16" t="s">
        <v>1038</v>
      </c>
      <c r="C44" s="164" t="s">
        <v>129</v>
      </c>
      <c r="D44" s="16" t="s">
        <v>162</v>
      </c>
      <c r="E44" s="16" t="s">
        <v>307</v>
      </c>
      <c r="F44" s="18">
        <v>38660</v>
      </c>
      <c r="G44" s="18">
        <v>1679.51</v>
      </c>
      <c r="H44" s="18">
        <v>1.3</v>
      </c>
    </row>
    <row r="45" spans="2:8">
      <c r="B45" s="16" t="s">
        <v>1031</v>
      </c>
      <c r="C45" s="164" t="s">
        <v>129</v>
      </c>
      <c r="D45" s="16" t="s">
        <v>200</v>
      </c>
      <c r="E45" s="16" t="s">
        <v>308</v>
      </c>
      <c r="F45" s="18">
        <v>58000</v>
      </c>
      <c r="G45" s="18">
        <v>1645.87</v>
      </c>
      <c r="H45" s="18">
        <v>1.27</v>
      </c>
    </row>
    <row r="46" spans="2:8">
      <c r="B46" s="16" t="s">
        <v>1039</v>
      </c>
      <c r="C46" s="164" t="s">
        <v>129</v>
      </c>
      <c r="D46" s="16" t="s">
        <v>185</v>
      </c>
      <c r="E46" s="16" t="s">
        <v>309</v>
      </c>
      <c r="F46" s="18">
        <v>265000</v>
      </c>
      <c r="G46" s="18">
        <v>1575.69</v>
      </c>
      <c r="H46" s="18">
        <v>1.22</v>
      </c>
    </row>
    <row r="47" spans="2:8">
      <c r="B47" s="16" t="s">
        <v>1042</v>
      </c>
      <c r="C47" s="164" t="s">
        <v>129</v>
      </c>
      <c r="D47" s="16" t="s">
        <v>173</v>
      </c>
      <c r="E47" s="16" t="s">
        <v>175</v>
      </c>
      <c r="F47" s="18">
        <v>68000</v>
      </c>
      <c r="G47" s="18">
        <v>1563.8</v>
      </c>
      <c r="H47" s="18">
        <v>1.21</v>
      </c>
    </row>
    <row r="48" spans="2:8">
      <c r="B48" s="16" t="s">
        <v>1040</v>
      </c>
      <c r="C48" s="164" t="s">
        <v>129</v>
      </c>
      <c r="D48" s="16" t="s">
        <v>200</v>
      </c>
      <c r="E48" s="16" t="s">
        <v>310</v>
      </c>
      <c r="F48" s="18">
        <v>38000</v>
      </c>
      <c r="G48" s="18">
        <v>1552.24</v>
      </c>
      <c r="H48" s="18">
        <v>1.2</v>
      </c>
    </row>
    <row r="49" spans="2:8">
      <c r="B49" s="16" t="s">
        <v>1052</v>
      </c>
      <c r="C49" s="164" t="s">
        <v>129</v>
      </c>
      <c r="D49" s="16" t="s">
        <v>149</v>
      </c>
      <c r="E49" s="16" t="s">
        <v>221</v>
      </c>
      <c r="F49" s="18">
        <v>275000</v>
      </c>
      <c r="G49" s="18">
        <v>1513.05</v>
      </c>
      <c r="H49" s="18">
        <v>1.17</v>
      </c>
    </row>
    <row r="50" spans="2:8">
      <c r="B50" s="16" t="s">
        <v>1043</v>
      </c>
      <c r="C50" s="164" t="s">
        <v>129</v>
      </c>
      <c r="D50" s="16" t="s">
        <v>162</v>
      </c>
      <c r="E50" s="16" t="s">
        <v>311</v>
      </c>
      <c r="F50" s="18">
        <v>211216</v>
      </c>
      <c r="G50" s="18">
        <v>1505.13</v>
      </c>
      <c r="H50" s="18">
        <v>1.1599999999999999</v>
      </c>
    </row>
    <row r="51" spans="2:8">
      <c r="B51" s="16" t="s">
        <v>1047</v>
      </c>
      <c r="C51" s="164" t="s">
        <v>129</v>
      </c>
      <c r="D51" s="16" t="s">
        <v>153</v>
      </c>
      <c r="E51" s="16" t="s">
        <v>312</v>
      </c>
      <c r="F51" s="18">
        <v>39000</v>
      </c>
      <c r="G51" s="18">
        <v>1460.32</v>
      </c>
      <c r="H51" s="18">
        <v>1.1299999999999999</v>
      </c>
    </row>
    <row r="52" spans="2:8">
      <c r="B52" s="16" t="s">
        <v>1041</v>
      </c>
      <c r="C52" s="164" t="s">
        <v>129</v>
      </c>
      <c r="D52" s="16" t="s">
        <v>248</v>
      </c>
      <c r="E52" s="16" t="s">
        <v>313</v>
      </c>
      <c r="F52" s="18">
        <v>335000</v>
      </c>
      <c r="G52" s="18">
        <v>1403.99</v>
      </c>
      <c r="H52" s="18">
        <v>1.0900000000000001</v>
      </c>
    </row>
    <row r="53" spans="2:8">
      <c r="B53" s="16" t="s">
        <v>1033</v>
      </c>
      <c r="C53" s="164" t="s">
        <v>129</v>
      </c>
      <c r="D53" s="16" t="s">
        <v>135</v>
      </c>
      <c r="E53" s="16" t="s">
        <v>314</v>
      </c>
      <c r="F53" s="18">
        <v>43335</v>
      </c>
      <c r="G53" s="18">
        <v>1373.65</v>
      </c>
      <c r="H53" s="18">
        <v>1.06</v>
      </c>
    </row>
    <row r="54" spans="2:8">
      <c r="B54" s="16" t="s">
        <v>2344</v>
      </c>
      <c r="C54" s="164" t="s">
        <v>129</v>
      </c>
      <c r="D54" s="16" t="s">
        <v>162</v>
      </c>
      <c r="E54" s="16" t="s">
        <v>163</v>
      </c>
      <c r="F54" s="18">
        <v>30000</v>
      </c>
      <c r="G54" s="18">
        <v>1359.41</v>
      </c>
      <c r="H54" s="18">
        <v>1.05</v>
      </c>
    </row>
    <row r="55" spans="2:8">
      <c r="B55" s="16" t="s">
        <v>1045</v>
      </c>
      <c r="C55" s="164" t="s">
        <v>129</v>
      </c>
      <c r="D55" s="16" t="s">
        <v>168</v>
      </c>
      <c r="E55" s="16" t="s">
        <v>315</v>
      </c>
      <c r="F55" s="18">
        <v>64000</v>
      </c>
      <c r="G55" s="18">
        <v>1327.94</v>
      </c>
      <c r="H55" s="18">
        <v>1.03</v>
      </c>
    </row>
    <row r="56" spans="2:8">
      <c r="B56" s="16" t="s">
        <v>2419</v>
      </c>
      <c r="C56" s="164" t="s">
        <v>129</v>
      </c>
      <c r="D56" s="16" t="s">
        <v>237</v>
      </c>
      <c r="E56" s="16" t="s">
        <v>316</v>
      </c>
      <c r="F56" s="18">
        <v>200000</v>
      </c>
      <c r="G56" s="18">
        <v>1294.7</v>
      </c>
      <c r="H56" s="18">
        <v>1</v>
      </c>
    </row>
    <row r="57" spans="2:8">
      <c r="B57" s="16" t="s">
        <v>1046</v>
      </c>
      <c r="C57" s="164" t="s">
        <v>129</v>
      </c>
      <c r="D57" s="16" t="s">
        <v>149</v>
      </c>
      <c r="E57" s="16" t="s">
        <v>317</v>
      </c>
      <c r="F57" s="18">
        <v>64700</v>
      </c>
      <c r="G57" s="18">
        <v>1271.74</v>
      </c>
      <c r="H57" s="18">
        <v>0.98</v>
      </c>
    </row>
    <row r="58" spans="2:8">
      <c r="B58" s="16" t="s">
        <v>1048</v>
      </c>
      <c r="C58" s="164" t="s">
        <v>129</v>
      </c>
      <c r="D58" s="16" t="s">
        <v>141</v>
      </c>
      <c r="E58" s="16" t="s">
        <v>318</v>
      </c>
      <c r="F58" s="18">
        <v>124000</v>
      </c>
      <c r="G58" s="18">
        <v>1241.49</v>
      </c>
      <c r="H58" s="18">
        <v>0.96</v>
      </c>
    </row>
    <row r="59" spans="2:8">
      <c r="B59" s="16" t="s">
        <v>2349</v>
      </c>
      <c r="C59" s="164" t="s">
        <v>129</v>
      </c>
      <c r="D59" s="16" t="s">
        <v>130</v>
      </c>
      <c r="E59" s="16" t="s">
        <v>258</v>
      </c>
      <c r="F59" s="18">
        <v>448800</v>
      </c>
      <c r="G59" s="18">
        <v>1177.8800000000001</v>
      </c>
      <c r="H59" s="18">
        <v>0.91</v>
      </c>
    </row>
    <row r="60" spans="2:8">
      <c r="B60" s="16" t="s">
        <v>1049</v>
      </c>
      <c r="C60" s="164" t="s">
        <v>129</v>
      </c>
      <c r="D60" s="16" t="s">
        <v>146</v>
      </c>
      <c r="E60" s="16" t="s">
        <v>259</v>
      </c>
      <c r="F60" s="18">
        <v>44000</v>
      </c>
      <c r="G60" s="18">
        <v>1146.9000000000001</v>
      </c>
      <c r="H60" s="18">
        <v>0.89</v>
      </c>
    </row>
    <row r="61" spans="2:8">
      <c r="B61" s="16" t="s">
        <v>1050</v>
      </c>
      <c r="C61" s="164" t="s">
        <v>129</v>
      </c>
      <c r="D61" s="16" t="s">
        <v>160</v>
      </c>
      <c r="E61" s="16" t="s">
        <v>319</v>
      </c>
      <c r="F61" s="18">
        <v>27000</v>
      </c>
      <c r="G61" s="18">
        <v>1136.1300000000001</v>
      </c>
      <c r="H61" s="18">
        <v>0.88</v>
      </c>
    </row>
    <row r="62" spans="2:8">
      <c r="B62" s="16" t="s">
        <v>1051</v>
      </c>
      <c r="C62" s="164" t="s">
        <v>129</v>
      </c>
      <c r="D62" s="16" t="s">
        <v>168</v>
      </c>
      <c r="E62" s="16" t="s">
        <v>169</v>
      </c>
      <c r="F62" s="18">
        <v>129400</v>
      </c>
      <c r="G62" s="18">
        <v>1067.68</v>
      </c>
      <c r="H62" s="18">
        <v>0.83</v>
      </c>
    </row>
    <row r="63" spans="2:8">
      <c r="B63" s="17" t="s">
        <v>207</v>
      </c>
      <c r="C63" s="234"/>
      <c r="D63" s="17"/>
      <c r="E63" s="17"/>
      <c r="F63" s="162"/>
      <c r="G63" s="162">
        <f>SUM(G12:G62)</f>
        <v>125041.01000000001</v>
      </c>
      <c r="H63" s="162">
        <f>SUM(H12:H62)</f>
        <v>96.709999999999965</v>
      </c>
    </row>
    <row r="64" spans="2:8">
      <c r="B64" s="17" t="s">
        <v>208</v>
      </c>
      <c r="C64" s="234"/>
      <c r="D64" s="17"/>
      <c r="E64" s="17"/>
      <c r="F64" s="162"/>
      <c r="G64" s="162">
        <v>3765.35</v>
      </c>
      <c r="H64" s="162">
        <v>2.91</v>
      </c>
    </row>
    <row r="65" spans="2:8">
      <c r="B65" s="17" t="s">
        <v>112</v>
      </c>
      <c r="C65" s="234"/>
      <c r="D65" s="17"/>
      <c r="E65" s="17"/>
      <c r="F65" s="162"/>
      <c r="G65" s="162">
        <v>128806.36</v>
      </c>
      <c r="H65" s="162">
        <v>99.62</v>
      </c>
    </row>
    <row r="66" spans="2:8">
      <c r="B66" s="17" t="s">
        <v>113</v>
      </c>
      <c r="C66" s="234"/>
      <c r="D66" s="17"/>
      <c r="E66" s="17"/>
      <c r="F66" s="162"/>
      <c r="G66" s="162">
        <v>484.49606930000891</v>
      </c>
      <c r="H66" s="162">
        <v>0.37999999999999545</v>
      </c>
    </row>
    <row r="67" spans="2:8">
      <c r="B67" s="17" t="s">
        <v>114</v>
      </c>
      <c r="C67" s="234"/>
      <c r="D67" s="17"/>
      <c r="E67" s="17"/>
      <c r="F67" s="162"/>
      <c r="G67" s="162">
        <v>129290.8560693</v>
      </c>
      <c r="H67" s="162">
        <v>100</v>
      </c>
    </row>
    <row r="68" spans="2:8">
      <c r="B68" s="16" t="s">
        <v>115</v>
      </c>
    </row>
    <row r="69" spans="2:8">
      <c r="B69" s="16" t="s">
        <v>116</v>
      </c>
    </row>
    <row r="70" spans="2:8">
      <c r="B70" s="16" t="s">
        <v>117</v>
      </c>
      <c r="C70" s="235">
        <v>44804</v>
      </c>
    </row>
    <row r="71" spans="2:8" ht="25.5">
      <c r="B71" s="236" t="s">
        <v>118</v>
      </c>
      <c r="C71" s="168" t="s">
        <v>119</v>
      </c>
    </row>
    <row r="72" spans="2:8">
      <c r="B72" s="17"/>
    </row>
    <row r="73" spans="2:8">
      <c r="B73" s="17" t="s">
        <v>120</v>
      </c>
    </row>
    <row r="74" spans="2:8">
      <c r="B74" s="17" t="s">
        <v>210</v>
      </c>
    </row>
    <row r="75" spans="2:8">
      <c r="B75" s="17" t="s">
        <v>121</v>
      </c>
    </row>
    <row r="76" spans="2:8">
      <c r="B76" s="17" t="s">
        <v>320</v>
      </c>
      <c r="C76" s="234"/>
    </row>
    <row r="77" spans="2:8">
      <c r="B77" s="17" t="s">
        <v>321</v>
      </c>
      <c r="C77" s="234"/>
    </row>
    <row r="78" spans="2:8">
      <c r="B78" s="17" t="s">
        <v>322</v>
      </c>
      <c r="C78" s="234"/>
    </row>
    <row r="79" spans="2:8">
      <c r="B79" s="17" t="s">
        <v>323</v>
      </c>
      <c r="C79" s="234"/>
    </row>
    <row r="80" spans="2:8">
      <c r="B80" s="284" t="s">
        <v>2939</v>
      </c>
      <c r="C80" s="234"/>
    </row>
    <row r="81" spans="2:2">
      <c r="B81" s="284" t="s">
        <v>122</v>
      </c>
    </row>
    <row r="82" spans="2:2">
      <c r="B82" s="284" t="s">
        <v>123</v>
      </c>
    </row>
  </sheetData>
  <mergeCells count="3">
    <mergeCell ref="B1:E1"/>
    <mergeCell ref="C3:C6"/>
    <mergeCell ref="D3:D6"/>
  </mergeCells>
  <hyperlinks>
    <hyperlink ref="A1" location="Index!A1" display="Index" xr:uid="{3BEC19DF-9702-4783-8FAA-F90B2B4EF7AF}"/>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CE09-93D9-4D85-9797-43846934894B}">
  <dimension ref="A1:I129"/>
  <sheetViews>
    <sheetView workbookViewId="0">
      <selection activeCell="B1" sqref="B1:E1"/>
    </sheetView>
  </sheetViews>
  <sheetFormatPr defaultRowHeight="12.75"/>
  <cols>
    <col min="1" max="1" width="5.42578125" style="16" bestFit="1" customWidth="1"/>
    <col min="2" max="2" width="82"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2" style="16" bestFit="1" customWidth="1"/>
    <col min="259" max="259" width="13.140625" style="16" bestFit="1" customWidth="1"/>
    <col min="260" max="260" width="30.28515625" style="16" bestFit="1" customWidth="1"/>
    <col min="261" max="261" width="14" style="16" bestFit="1" customWidth="1"/>
    <col min="262" max="262" width="10.5703125" style="16" bestFit="1" customWidth="1"/>
    <col min="263" max="263" width="18.140625" style="16" bestFit="1" customWidth="1"/>
    <col min="264" max="264" width="9.140625" style="16" bestFit="1"/>
    <col min="265" max="512" width="9.140625" style="16"/>
    <col min="513" max="513" width="5.42578125" style="16" bestFit="1" customWidth="1"/>
    <col min="514" max="514" width="82" style="16" bestFit="1" customWidth="1"/>
    <col min="515" max="515" width="13.140625" style="16" bestFit="1" customWidth="1"/>
    <col min="516" max="516" width="30.28515625" style="16" bestFit="1" customWidth="1"/>
    <col min="517" max="517" width="14" style="16" bestFit="1" customWidth="1"/>
    <col min="518" max="518" width="10.5703125" style="16" bestFit="1" customWidth="1"/>
    <col min="519" max="519" width="18.140625" style="16" bestFit="1" customWidth="1"/>
    <col min="520" max="520" width="9.140625" style="16" bestFit="1"/>
    <col min="521" max="768" width="9.140625" style="16"/>
    <col min="769" max="769" width="5.42578125" style="16" bestFit="1" customWidth="1"/>
    <col min="770" max="770" width="82" style="16" bestFit="1" customWidth="1"/>
    <col min="771" max="771" width="13.140625" style="16" bestFit="1" customWidth="1"/>
    <col min="772" max="772" width="30.28515625" style="16" bestFit="1" customWidth="1"/>
    <col min="773" max="773" width="14" style="16" bestFit="1" customWidth="1"/>
    <col min="774" max="774" width="10.5703125" style="16" bestFit="1" customWidth="1"/>
    <col min="775" max="775" width="18.140625" style="16" bestFit="1" customWidth="1"/>
    <col min="776" max="776" width="9.140625" style="16" bestFit="1"/>
    <col min="777" max="1024" width="9.140625" style="16"/>
    <col min="1025" max="1025" width="5.42578125" style="16" bestFit="1" customWidth="1"/>
    <col min="1026" max="1026" width="82" style="16" bestFit="1" customWidth="1"/>
    <col min="1027" max="1027" width="13.140625" style="16" bestFit="1" customWidth="1"/>
    <col min="1028" max="1028" width="30.28515625" style="16" bestFit="1" customWidth="1"/>
    <col min="1029" max="1029" width="14" style="16" bestFit="1" customWidth="1"/>
    <col min="1030" max="1030" width="10.5703125" style="16" bestFit="1" customWidth="1"/>
    <col min="1031" max="1031" width="18.140625" style="16" bestFit="1" customWidth="1"/>
    <col min="1032" max="1032" width="9.140625" style="16" bestFit="1"/>
    <col min="1033" max="1280" width="9.140625" style="16"/>
    <col min="1281" max="1281" width="5.42578125" style="16" bestFit="1" customWidth="1"/>
    <col min="1282" max="1282" width="82" style="16" bestFit="1" customWidth="1"/>
    <col min="1283" max="1283" width="13.140625" style="16" bestFit="1" customWidth="1"/>
    <col min="1284" max="1284" width="30.28515625" style="16" bestFit="1" customWidth="1"/>
    <col min="1285" max="1285" width="14" style="16" bestFit="1" customWidth="1"/>
    <col min="1286" max="1286" width="10.5703125" style="16" bestFit="1" customWidth="1"/>
    <col min="1287" max="1287" width="18.140625" style="16" bestFit="1" customWidth="1"/>
    <col min="1288" max="1288" width="9.140625" style="16" bestFit="1"/>
    <col min="1289" max="1536" width="9.140625" style="16"/>
    <col min="1537" max="1537" width="5.42578125" style="16" bestFit="1" customWidth="1"/>
    <col min="1538" max="1538" width="82" style="16" bestFit="1" customWidth="1"/>
    <col min="1539" max="1539" width="13.140625" style="16" bestFit="1" customWidth="1"/>
    <col min="1540" max="1540" width="30.28515625" style="16" bestFit="1" customWidth="1"/>
    <col min="1541" max="1541" width="14" style="16" bestFit="1" customWidth="1"/>
    <col min="1542" max="1542" width="10.5703125" style="16" bestFit="1" customWidth="1"/>
    <col min="1543" max="1543" width="18.140625" style="16" bestFit="1" customWidth="1"/>
    <col min="1544" max="1544" width="9.140625" style="16" bestFit="1"/>
    <col min="1545" max="1792" width="9.140625" style="16"/>
    <col min="1793" max="1793" width="5.42578125" style="16" bestFit="1" customWidth="1"/>
    <col min="1794" max="1794" width="82" style="16" bestFit="1" customWidth="1"/>
    <col min="1795" max="1795" width="13.140625" style="16" bestFit="1" customWidth="1"/>
    <col min="1796" max="1796" width="30.28515625" style="16" bestFit="1" customWidth="1"/>
    <col min="1797" max="1797" width="14" style="16" bestFit="1" customWidth="1"/>
    <col min="1798" max="1798" width="10.5703125" style="16" bestFit="1" customWidth="1"/>
    <col min="1799" max="1799" width="18.140625" style="16" bestFit="1" customWidth="1"/>
    <col min="1800" max="1800" width="9.140625" style="16" bestFit="1"/>
    <col min="1801" max="2048" width="9.140625" style="16"/>
    <col min="2049" max="2049" width="5.42578125" style="16" bestFit="1" customWidth="1"/>
    <col min="2050" max="2050" width="82" style="16" bestFit="1" customWidth="1"/>
    <col min="2051" max="2051" width="13.140625" style="16" bestFit="1" customWidth="1"/>
    <col min="2052" max="2052" width="30.28515625" style="16" bestFit="1" customWidth="1"/>
    <col min="2053" max="2053" width="14" style="16" bestFit="1" customWidth="1"/>
    <col min="2054" max="2054" width="10.5703125" style="16" bestFit="1" customWidth="1"/>
    <col min="2055" max="2055" width="18.140625" style="16" bestFit="1" customWidth="1"/>
    <col min="2056" max="2056" width="9.140625" style="16" bestFit="1"/>
    <col min="2057" max="2304" width="9.140625" style="16"/>
    <col min="2305" max="2305" width="5.42578125" style="16" bestFit="1" customWidth="1"/>
    <col min="2306" max="2306" width="82" style="16" bestFit="1" customWidth="1"/>
    <col min="2307" max="2307" width="13.140625" style="16" bestFit="1" customWidth="1"/>
    <col min="2308" max="2308" width="30.28515625" style="16" bestFit="1" customWidth="1"/>
    <col min="2309" max="2309" width="14" style="16" bestFit="1" customWidth="1"/>
    <col min="2310" max="2310" width="10.5703125" style="16" bestFit="1" customWidth="1"/>
    <col min="2311" max="2311" width="18.140625" style="16" bestFit="1" customWidth="1"/>
    <col min="2312" max="2312" width="9.140625" style="16" bestFit="1"/>
    <col min="2313" max="2560" width="9.140625" style="16"/>
    <col min="2561" max="2561" width="5.42578125" style="16" bestFit="1" customWidth="1"/>
    <col min="2562" max="2562" width="82" style="16" bestFit="1" customWidth="1"/>
    <col min="2563" max="2563" width="13.140625" style="16" bestFit="1" customWidth="1"/>
    <col min="2564" max="2564" width="30.28515625" style="16" bestFit="1" customWidth="1"/>
    <col min="2565" max="2565" width="14" style="16" bestFit="1" customWidth="1"/>
    <col min="2566" max="2566" width="10.5703125" style="16" bestFit="1" customWidth="1"/>
    <col min="2567" max="2567" width="18.140625" style="16" bestFit="1" customWidth="1"/>
    <col min="2568" max="2568" width="9.140625" style="16" bestFit="1"/>
    <col min="2569" max="2816" width="9.140625" style="16"/>
    <col min="2817" max="2817" width="5.42578125" style="16" bestFit="1" customWidth="1"/>
    <col min="2818" max="2818" width="82" style="16" bestFit="1" customWidth="1"/>
    <col min="2819" max="2819" width="13.140625" style="16" bestFit="1" customWidth="1"/>
    <col min="2820" max="2820" width="30.28515625" style="16" bestFit="1" customWidth="1"/>
    <col min="2821" max="2821" width="14" style="16" bestFit="1" customWidth="1"/>
    <col min="2822" max="2822" width="10.5703125" style="16" bestFit="1" customWidth="1"/>
    <col min="2823" max="2823" width="18.140625" style="16" bestFit="1" customWidth="1"/>
    <col min="2824" max="2824" width="9.140625" style="16" bestFit="1"/>
    <col min="2825" max="3072" width="9.140625" style="16"/>
    <col min="3073" max="3073" width="5.42578125" style="16" bestFit="1" customWidth="1"/>
    <col min="3074" max="3074" width="82" style="16" bestFit="1" customWidth="1"/>
    <col min="3075" max="3075" width="13.140625" style="16" bestFit="1" customWidth="1"/>
    <col min="3076" max="3076" width="30.28515625" style="16" bestFit="1" customWidth="1"/>
    <col min="3077" max="3077" width="14" style="16" bestFit="1" customWidth="1"/>
    <col min="3078" max="3078" width="10.5703125" style="16" bestFit="1" customWidth="1"/>
    <col min="3079" max="3079" width="18.140625" style="16" bestFit="1" customWidth="1"/>
    <col min="3080" max="3080" width="9.140625" style="16" bestFit="1"/>
    <col min="3081" max="3328" width="9.140625" style="16"/>
    <col min="3329" max="3329" width="5.42578125" style="16" bestFit="1" customWidth="1"/>
    <col min="3330" max="3330" width="82" style="16" bestFit="1" customWidth="1"/>
    <col min="3331" max="3331" width="13.140625" style="16" bestFit="1" customWidth="1"/>
    <col min="3332" max="3332" width="30.28515625" style="16" bestFit="1" customWidth="1"/>
    <col min="3333" max="3333" width="14" style="16" bestFit="1" customWidth="1"/>
    <col min="3334" max="3334" width="10.5703125" style="16" bestFit="1" customWidth="1"/>
    <col min="3335" max="3335" width="18.140625" style="16" bestFit="1" customWidth="1"/>
    <col min="3336" max="3336" width="9.140625" style="16" bestFit="1"/>
    <col min="3337" max="3584" width="9.140625" style="16"/>
    <col min="3585" max="3585" width="5.42578125" style="16" bestFit="1" customWidth="1"/>
    <col min="3586" max="3586" width="82" style="16" bestFit="1" customWidth="1"/>
    <col min="3587" max="3587" width="13.140625" style="16" bestFit="1" customWidth="1"/>
    <col min="3588" max="3588" width="30.28515625" style="16" bestFit="1" customWidth="1"/>
    <col min="3589" max="3589" width="14" style="16" bestFit="1" customWidth="1"/>
    <col min="3590" max="3590" width="10.5703125" style="16" bestFit="1" customWidth="1"/>
    <col min="3591" max="3591" width="18.140625" style="16" bestFit="1" customWidth="1"/>
    <col min="3592" max="3592" width="9.140625" style="16" bestFit="1"/>
    <col min="3593" max="3840" width="9.140625" style="16"/>
    <col min="3841" max="3841" width="5.42578125" style="16" bestFit="1" customWidth="1"/>
    <col min="3842" max="3842" width="82" style="16" bestFit="1" customWidth="1"/>
    <col min="3843" max="3843" width="13.140625" style="16" bestFit="1" customWidth="1"/>
    <col min="3844" max="3844" width="30.28515625" style="16" bestFit="1" customWidth="1"/>
    <col min="3845" max="3845" width="14" style="16" bestFit="1" customWidth="1"/>
    <col min="3846" max="3846" width="10.5703125" style="16" bestFit="1" customWidth="1"/>
    <col min="3847" max="3847" width="18.140625" style="16" bestFit="1" customWidth="1"/>
    <col min="3848" max="3848" width="9.140625" style="16" bestFit="1"/>
    <col min="3849" max="4096" width="9.140625" style="16"/>
    <col min="4097" max="4097" width="5.42578125" style="16" bestFit="1" customWidth="1"/>
    <col min="4098" max="4098" width="82" style="16" bestFit="1" customWidth="1"/>
    <col min="4099" max="4099" width="13.140625" style="16" bestFit="1" customWidth="1"/>
    <col min="4100" max="4100" width="30.28515625" style="16" bestFit="1" customWidth="1"/>
    <col min="4101" max="4101" width="14" style="16" bestFit="1" customWidth="1"/>
    <col min="4102" max="4102" width="10.5703125" style="16" bestFit="1" customWidth="1"/>
    <col min="4103" max="4103" width="18.140625" style="16" bestFit="1" customWidth="1"/>
    <col min="4104" max="4104" width="9.140625" style="16" bestFit="1"/>
    <col min="4105" max="4352" width="9.140625" style="16"/>
    <col min="4353" max="4353" width="5.42578125" style="16" bestFit="1" customWidth="1"/>
    <col min="4354" max="4354" width="82" style="16" bestFit="1" customWidth="1"/>
    <col min="4355" max="4355" width="13.140625" style="16" bestFit="1" customWidth="1"/>
    <col min="4356" max="4356" width="30.28515625" style="16" bestFit="1" customWidth="1"/>
    <col min="4357" max="4357" width="14" style="16" bestFit="1" customWidth="1"/>
    <col min="4358" max="4358" width="10.5703125" style="16" bestFit="1" customWidth="1"/>
    <col min="4359" max="4359" width="18.140625" style="16" bestFit="1" customWidth="1"/>
    <col min="4360" max="4360" width="9.140625" style="16" bestFit="1"/>
    <col min="4361" max="4608" width="9.140625" style="16"/>
    <col min="4609" max="4609" width="5.42578125" style="16" bestFit="1" customWidth="1"/>
    <col min="4610" max="4610" width="82" style="16" bestFit="1" customWidth="1"/>
    <col min="4611" max="4611" width="13.140625" style="16" bestFit="1" customWidth="1"/>
    <col min="4612" max="4612" width="30.28515625" style="16" bestFit="1" customWidth="1"/>
    <col min="4613" max="4613" width="14" style="16" bestFit="1" customWidth="1"/>
    <col min="4614" max="4614" width="10.5703125" style="16" bestFit="1" customWidth="1"/>
    <col min="4615" max="4615" width="18.140625" style="16" bestFit="1" customWidth="1"/>
    <col min="4616" max="4616" width="9.140625" style="16" bestFit="1"/>
    <col min="4617" max="4864" width="9.140625" style="16"/>
    <col min="4865" max="4865" width="5.42578125" style="16" bestFit="1" customWidth="1"/>
    <col min="4866" max="4866" width="82" style="16" bestFit="1" customWidth="1"/>
    <col min="4867" max="4867" width="13.140625" style="16" bestFit="1" customWidth="1"/>
    <col min="4868" max="4868" width="30.28515625" style="16" bestFit="1" customWidth="1"/>
    <col min="4869" max="4869" width="14" style="16" bestFit="1" customWidth="1"/>
    <col min="4870" max="4870" width="10.5703125" style="16" bestFit="1" customWidth="1"/>
    <col min="4871" max="4871" width="18.140625" style="16" bestFit="1" customWidth="1"/>
    <col min="4872" max="4872" width="9.140625" style="16" bestFit="1"/>
    <col min="4873" max="5120" width="9.140625" style="16"/>
    <col min="5121" max="5121" width="5.42578125" style="16" bestFit="1" customWidth="1"/>
    <col min="5122" max="5122" width="82" style="16" bestFit="1" customWidth="1"/>
    <col min="5123" max="5123" width="13.140625" style="16" bestFit="1" customWidth="1"/>
    <col min="5124" max="5124" width="30.28515625" style="16" bestFit="1" customWidth="1"/>
    <col min="5125" max="5125" width="14" style="16" bestFit="1" customWidth="1"/>
    <col min="5126" max="5126" width="10.5703125" style="16" bestFit="1" customWidth="1"/>
    <col min="5127" max="5127" width="18.140625" style="16" bestFit="1" customWidth="1"/>
    <col min="5128" max="5128" width="9.140625" style="16" bestFit="1"/>
    <col min="5129" max="5376" width="9.140625" style="16"/>
    <col min="5377" max="5377" width="5.42578125" style="16" bestFit="1" customWidth="1"/>
    <col min="5378" max="5378" width="82" style="16" bestFit="1" customWidth="1"/>
    <col min="5379" max="5379" width="13.140625" style="16" bestFit="1" customWidth="1"/>
    <col min="5380" max="5380" width="30.28515625" style="16" bestFit="1" customWidth="1"/>
    <col min="5381" max="5381" width="14" style="16" bestFit="1" customWidth="1"/>
    <col min="5382" max="5382" width="10.5703125" style="16" bestFit="1" customWidth="1"/>
    <col min="5383" max="5383" width="18.140625" style="16" bestFit="1" customWidth="1"/>
    <col min="5384" max="5384" width="9.140625" style="16" bestFit="1"/>
    <col min="5385" max="5632" width="9.140625" style="16"/>
    <col min="5633" max="5633" width="5.42578125" style="16" bestFit="1" customWidth="1"/>
    <col min="5634" max="5634" width="82" style="16" bestFit="1" customWidth="1"/>
    <col min="5635" max="5635" width="13.140625" style="16" bestFit="1" customWidth="1"/>
    <col min="5636" max="5636" width="30.28515625" style="16" bestFit="1" customWidth="1"/>
    <col min="5637" max="5637" width="14" style="16" bestFit="1" customWidth="1"/>
    <col min="5638" max="5638" width="10.5703125" style="16" bestFit="1" customWidth="1"/>
    <col min="5639" max="5639" width="18.140625" style="16" bestFit="1" customWidth="1"/>
    <col min="5640" max="5640" width="9.140625" style="16" bestFit="1"/>
    <col min="5641" max="5888" width="9.140625" style="16"/>
    <col min="5889" max="5889" width="5.42578125" style="16" bestFit="1" customWidth="1"/>
    <col min="5890" max="5890" width="82" style="16" bestFit="1" customWidth="1"/>
    <col min="5891" max="5891" width="13.140625" style="16" bestFit="1" customWidth="1"/>
    <col min="5892" max="5892" width="30.28515625" style="16" bestFit="1" customWidth="1"/>
    <col min="5893" max="5893" width="14" style="16" bestFit="1" customWidth="1"/>
    <col min="5894" max="5894" width="10.5703125" style="16" bestFit="1" customWidth="1"/>
    <col min="5895" max="5895" width="18.140625" style="16" bestFit="1" customWidth="1"/>
    <col min="5896" max="5896" width="9.140625" style="16" bestFit="1"/>
    <col min="5897" max="6144" width="9.140625" style="16"/>
    <col min="6145" max="6145" width="5.42578125" style="16" bestFit="1" customWidth="1"/>
    <col min="6146" max="6146" width="82" style="16" bestFit="1" customWidth="1"/>
    <col min="6147" max="6147" width="13.140625" style="16" bestFit="1" customWidth="1"/>
    <col min="6148" max="6148" width="30.28515625" style="16" bestFit="1" customWidth="1"/>
    <col min="6149" max="6149" width="14" style="16" bestFit="1" customWidth="1"/>
    <col min="6150" max="6150" width="10.5703125" style="16" bestFit="1" customWidth="1"/>
    <col min="6151" max="6151" width="18.140625" style="16" bestFit="1" customWidth="1"/>
    <col min="6152" max="6152" width="9.140625" style="16" bestFit="1"/>
    <col min="6153" max="6400" width="9.140625" style="16"/>
    <col min="6401" max="6401" width="5.42578125" style="16" bestFit="1" customWidth="1"/>
    <col min="6402" max="6402" width="82" style="16" bestFit="1" customWidth="1"/>
    <col min="6403" max="6403" width="13.140625" style="16" bestFit="1" customWidth="1"/>
    <col min="6404" max="6404" width="30.28515625" style="16" bestFit="1" customWidth="1"/>
    <col min="6405" max="6405" width="14" style="16" bestFit="1" customWidth="1"/>
    <col min="6406" max="6406" width="10.5703125" style="16" bestFit="1" customWidth="1"/>
    <col min="6407" max="6407" width="18.140625" style="16" bestFit="1" customWidth="1"/>
    <col min="6408" max="6408" width="9.140625" style="16" bestFit="1"/>
    <col min="6409" max="6656" width="9.140625" style="16"/>
    <col min="6657" max="6657" width="5.42578125" style="16" bestFit="1" customWidth="1"/>
    <col min="6658" max="6658" width="82" style="16" bestFit="1" customWidth="1"/>
    <col min="6659" max="6659" width="13.140625" style="16" bestFit="1" customWidth="1"/>
    <col min="6660" max="6660" width="30.28515625" style="16" bestFit="1" customWidth="1"/>
    <col min="6661" max="6661" width="14" style="16" bestFit="1" customWidth="1"/>
    <col min="6662" max="6662" width="10.5703125" style="16" bestFit="1" customWidth="1"/>
    <col min="6663" max="6663" width="18.140625" style="16" bestFit="1" customWidth="1"/>
    <col min="6664" max="6664" width="9.140625" style="16" bestFit="1"/>
    <col min="6665" max="6912" width="9.140625" style="16"/>
    <col min="6913" max="6913" width="5.42578125" style="16" bestFit="1" customWidth="1"/>
    <col min="6914" max="6914" width="82" style="16" bestFit="1" customWidth="1"/>
    <col min="6915" max="6915" width="13.140625" style="16" bestFit="1" customWidth="1"/>
    <col min="6916" max="6916" width="30.28515625" style="16" bestFit="1" customWidth="1"/>
    <col min="6917" max="6917" width="14" style="16" bestFit="1" customWidth="1"/>
    <col min="6918" max="6918" width="10.5703125" style="16" bestFit="1" customWidth="1"/>
    <col min="6919" max="6919" width="18.140625" style="16" bestFit="1" customWidth="1"/>
    <col min="6920" max="6920" width="9.140625" style="16" bestFit="1"/>
    <col min="6921" max="7168" width="9.140625" style="16"/>
    <col min="7169" max="7169" width="5.42578125" style="16" bestFit="1" customWidth="1"/>
    <col min="7170" max="7170" width="82" style="16" bestFit="1" customWidth="1"/>
    <col min="7171" max="7171" width="13.140625" style="16" bestFit="1" customWidth="1"/>
    <col min="7172" max="7172" width="30.28515625" style="16" bestFit="1" customWidth="1"/>
    <col min="7173" max="7173" width="14" style="16" bestFit="1" customWidth="1"/>
    <col min="7174" max="7174" width="10.5703125" style="16" bestFit="1" customWidth="1"/>
    <col min="7175" max="7175" width="18.140625" style="16" bestFit="1" customWidth="1"/>
    <col min="7176" max="7176" width="9.140625" style="16" bestFit="1"/>
    <col min="7177" max="7424" width="9.140625" style="16"/>
    <col min="7425" max="7425" width="5.42578125" style="16" bestFit="1" customWidth="1"/>
    <col min="7426" max="7426" width="82" style="16" bestFit="1" customWidth="1"/>
    <col min="7427" max="7427" width="13.140625" style="16" bestFit="1" customWidth="1"/>
    <col min="7428" max="7428" width="30.28515625" style="16" bestFit="1" customWidth="1"/>
    <col min="7429" max="7429" width="14" style="16" bestFit="1" customWidth="1"/>
    <col min="7430" max="7430" width="10.5703125" style="16" bestFit="1" customWidth="1"/>
    <col min="7431" max="7431" width="18.140625" style="16" bestFit="1" customWidth="1"/>
    <col min="7432" max="7432" width="9.140625" style="16" bestFit="1"/>
    <col min="7433" max="7680" width="9.140625" style="16"/>
    <col min="7681" max="7681" width="5.42578125" style="16" bestFit="1" customWidth="1"/>
    <col min="7682" max="7682" width="82" style="16" bestFit="1" customWidth="1"/>
    <col min="7683" max="7683" width="13.140625" style="16" bestFit="1" customWidth="1"/>
    <col min="7684" max="7684" width="30.28515625" style="16" bestFit="1" customWidth="1"/>
    <col min="7685" max="7685" width="14" style="16" bestFit="1" customWidth="1"/>
    <col min="7686" max="7686" width="10.5703125" style="16" bestFit="1" customWidth="1"/>
    <col min="7687" max="7687" width="18.140625" style="16" bestFit="1" customWidth="1"/>
    <col min="7688" max="7688" width="9.140625" style="16" bestFit="1"/>
    <col min="7689" max="7936" width="9.140625" style="16"/>
    <col min="7937" max="7937" width="5.42578125" style="16" bestFit="1" customWidth="1"/>
    <col min="7938" max="7938" width="82" style="16" bestFit="1" customWidth="1"/>
    <col min="7939" max="7939" width="13.140625" style="16" bestFit="1" customWidth="1"/>
    <col min="7940" max="7940" width="30.28515625" style="16" bestFit="1" customWidth="1"/>
    <col min="7941" max="7941" width="14" style="16" bestFit="1" customWidth="1"/>
    <col min="7942" max="7942" width="10.5703125" style="16" bestFit="1" customWidth="1"/>
    <col min="7943" max="7943" width="18.140625" style="16" bestFit="1" customWidth="1"/>
    <col min="7944" max="7944" width="9.140625" style="16" bestFit="1"/>
    <col min="7945" max="8192" width="9.140625" style="16"/>
    <col min="8193" max="8193" width="5.42578125" style="16" bestFit="1" customWidth="1"/>
    <col min="8194" max="8194" width="82" style="16" bestFit="1" customWidth="1"/>
    <col min="8195" max="8195" width="13.140625" style="16" bestFit="1" customWidth="1"/>
    <col min="8196" max="8196" width="30.28515625" style="16" bestFit="1" customWidth="1"/>
    <col min="8197" max="8197" width="14" style="16" bestFit="1" customWidth="1"/>
    <col min="8198" max="8198" width="10.5703125" style="16" bestFit="1" customWidth="1"/>
    <col min="8199" max="8199" width="18.140625" style="16" bestFit="1" customWidth="1"/>
    <col min="8200" max="8200" width="9.140625" style="16" bestFit="1"/>
    <col min="8201" max="8448" width="9.140625" style="16"/>
    <col min="8449" max="8449" width="5.42578125" style="16" bestFit="1" customWidth="1"/>
    <col min="8450" max="8450" width="82" style="16" bestFit="1" customWidth="1"/>
    <col min="8451" max="8451" width="13.140625" style="16" bestFit="1" customWidth="1"/>
    <col min="8452" max="8452" width="30.28515625" style="16" bestFit="1" customWidth="1"/>
    <col min="8453" max="8453" width="14" style="16" bestFit="1" customWidth="1"/>
    <col min="8454" max="8454" width="10.5703125" style="16" bestFit="1" customWidth="1"/>
    <col min="8455" max="8455" width="18.140625" style="16" bestFit="1" customWidth="1"/>
    <col min="8456" max="8456" width="9.140625" style="16" bestFit="1"/>
    <col min="8457" max="8704" width="9.140625" style="16"/>
    <col min="8705" max="8705" width="5.42578125" style="16" bestFit="1" customWidth="1"/>
    <col min="8706" max="8706" width="82" style="16" bestFit="1" customWidth="1"/>
    <col min="8707" max="8707" width="13.140625" style="16" bestFit="1" customWidth="1"/>
    <col min="8708" max="8708" width="30.28515625" style="16" bestFit="1" customWidth="1"/>
    <col min="8709" max="8709" width="14" style="16" bestFit="1" customWidth="1"/>
    <col min="8710" max="8710" width="10.5703125" style="16" bestFit="1" customWidth="1"/>
    <col min="8711" max="8711" width="18.140625" style="16" bestFit="1" customWidth="1"/>
    <col min="8712" max="8712" width="9.140625" style="16" bestFit="1"/>
    <col min="8713" max="8960" width="9.140625" style="16"/>
    <col min="8961" max="8961" width="5.42578125" style="16" bestFit="1" customWidth="1"/>
    <col min="8962" max="8962" width="82" style="16" bestFit="1" customWidth="1"/>
    <col min="8963" max="8963" width="13.140625" style="16" bestFit="1" customWidth="1"/>
    <col min="8964" max="8964" width="30.28515625" style="16" bestFit="1" customWidth="1"/>
    <col min="8965" max="8965" width="14" style="16" bestFit="1" customWidth="1"/>
    <col min="8966" max="8966" width="10.5703125" style="16" bestFit="1" customWidth="1"/>
    <col min="8967" max="8967" width="18.140625" style="16" bestFit="1" customWidth="1"/>
    <col min="8968" max="8968" width="9.140625" style="16" bestFit="1"/>
    <col min="8969" max="9216" width="9.140625" style="16"/>
    <col min="9217" max="9217" width="5.42578125" style="16" bestFit="1" customWidth="1"/>
    <col min="9218" max="9218" width="82" style="16" bestFit="1" customWidth="1"/>
    <col min="9219" max="9219" width="13.140625" style="16" bestFit="1" customWidth="1"/>
    <col min="9220" max="9220" width="30.28515625" style="16" bestFit="1" customWidth="1"/>
    <col min="9221" max="9221" width="14" style="16" bestFit="1" customWidth="1"/>
    <col min="9222" max="9222" width="10.5703125" style="16" bestFit="1" customWidth="1"/>
    <col min="9223" max="9223" width="18.140625" style="16" bestFit="1" customWidth="1"/>
    <col min="9224" max="9224" width="9.140625" style="16" bestFit="1"/>
    <col min="9225" max="9472" width="9.140625" style="16"/>
    <col min="9473" max="9473" width="5.42578125" style="16" bestFit="1" customWidth="1"/>
    <col min="9474" max="9474" width="82" style="16" bestFit="1" customWidth="1"/>
    <col min="9475" max="9475" width="13.140625" style="16" bestFit="1" customWidth="1"/>
    <col min="9476" max="9476" width="30.28515625" style="16" bestFit="1" customWidth="1"/>
    <col min="9477" max="9477" width="14" style="16" bestFit="1" customWidth="1"/>
    <col min="9478" max="9478" width="10.5703125" style="16" bestFit="1" customWidth="1"/>
    <col min="9479" max="9479" width="18.140625" style="16" bestFit="1" customWidth="1"/>
    <col min="9480" max="9480" width="9.140625" style="16" bestFit="1"/>
    <col min="9481" max="9728" width="9.140625" style="16"/>
    <col min="9729" max="9729" width="5.42578125" style="16" bestFit="1" customWidth="1"/>
    <col min="9730" max="9730" width="82" style="16" bestFit="1" customWidth="1"/>
    <col min="9731" max="9731" width="13.140625" style="16" bestFit="1" customWidth="1"/>
    <col min="9732" max="9732" width="30.28515625" style="16" bestFit="1" customWidth="1"/>
    <col min="9733" max="9733" width="14" style="16" bestFit="1" customWidth="1"/>
    <col min="9734" max="9734" width="10.5703125" style="16" bestFit="1" customWidth="1"/>
    <col min="9735" max="9735" width="18.140625" style="16" bestFit="1" customWidth="1"/>
    <col min="9736" max="9736" width="9.140625" style="16" bestFit="1"/>
    <col min="9737" max="9984" width="9.140625" style="16"/>
    <col min="9985" max="9985" width="5.42578125" style="16" bestFit="1" customWidth="1"/>
    <col min="9986" max="9986" width="82" style="16" bestFit="1" customWidth="1"/>
    <col min="9987" max="9987" width="13.140625" style="16" bestFit="1" customWidth="1"/>
    <col min="9988" max="9988" width="30.28515625" style="16" bestFit="1" customWidth="1"/>
    <col min="9989" max="9989" width="14" style="16" bestFit="1" customWidth="1"/>
    <col min="9990" max="9990" width="10.5703125" style="16" bestFit="1" customWidth="1"/>
    <col min="9991" max="9991" width="18.140625" style="16" bestFit="1" customWidth="1"/>
    <col min="9992" max="9992" width="9.140625" style="16" bestFit="1"/>
    <col min="9993" max="10240" width="9.140625" style="16"/>
    <col min="10241" max="10241" width="5.42578125" style="16" bestFit="1" customWidth="1"/>
    <col min="10242" max="10242" width="82" style="16" bestFit="1" customWidth="1"/>
    <col min="10243" max="10243" width="13.140625" style="16" bestFit="1" customWidth="1"/>
    <col min="10244" max="10244" width="30.28515625" style="16" bestFit="1" customWidth="1"/>
    <col min="10245" max="10245" width="14" style="16" bestFit="1" customWidth="1"/>
    <col min="10246" max="10246" width="10.5703125" style="16" bestFit="1" customWidth="1"/>
    <col min="10247" max="10247" width="18.140625" style="16" bestFit="1" customWidth="1"/>
    <col min="10248" max="10248" width="9.140625" style="16" bestFit="1"/>
    <col min="10249" max="10496" width="9.140625" style="16"/>
    <col min="10497" max="10497" width="5.42578125" style="16" bestFit="1" customWidth="1"/>
    <col min="10498" max="10498" width="82" style="16" bestFit="1" customWidth="1"/>
    <col min="10499" max="10499" width="13.140625" style="16" bestFit="1" customWidth="1"/>
    <col min="10500" max="10500" width="30.28515625" style="16" bestFit="1" customWidth="1"/>
    <col min="10501" max="10501" width="14" style="16" bestFit="1" customWidth="1"/>
    <col min="10502" max="10502" width="10.5703125" style="16" bestFit="1" customWidth="1"/>
    <col min="10503" max="10503" width="18.140625" style="16" bestFit="1" customWidth="1"/>
    <col min="10504" max="10504" width="9.140625" style="16" bestFit="1"/>
    <col min="10505" max="10752" width="9.140625" style="16"/>
    <col min="10753" max="10753" width="5.42578125" style="16" bestFit="1" customWidth="1"/>
    <col min="10754" max="10754" width="82" style="16" bestFit="1" customWidth="1"/>
    <col min="10755" max="10755" width="13.140625" style="16" bestFit="1" customWidth="1"/>
    <col min="10756" max="10756" width="30.28515625" style="16" bestFit="1" customWidth="1"/>
    <col min="10757" max="10757" width="14" style="16" bestFit="1" customWidth="1"/>
    <col min="10758" max="10758" width="10.5703125" style="16" bestFit="1" customWidth="1"/>
    <col min="10759" max="10759" width="18.140625" style="16" bestFit="1" customWidth="1"/>
    <col min="10760" max="10760" width="9.140625" style="16" bestFit="1"/>
    <col min="10761" max="11008" width="9.140625" style="16"/>
    <col min="11009" max="11009" width="5.42578125" style="16" bestFit="1" customWidth="1"/>
    <col min="11010" max="11010" width="82" style="16" bestFit="1" customWidth="1"/>
    <col min="11011" max="11011" width="13.140625" style="16" bestFit="1" customWidth="1"/>
    <col min="11012" max="11012" width="30.28515625" style="16" bestFit="1" customWidth="1"/>
    <col min="11013" max="11013" width="14" style="16" bestFit="1" customWidth="1"/>
    <col min="11014" max="11014" width="10.5703125" style="16" bestFit="1" customWidth="1"/>
    <col min="11015" max="11015" width="18.140625" style="16" bestFit="1" customWidth="1"/>
    <col min="11016" max="11016" width="9.140625" style="16" bestFit="1"/>
    <col min="11017" max="11264" width="9.140625" style="16"/>
    <col min="11265" max="11265" width="5.42578125" style="16" bestFit="1" customWidth="1"/>
    <col min="11266" max="11266" width="82" style="16" bestFit="1" customWidth="1"/>
    <col min="11267" max="11267" width="13.140625" style="16" bestFit="1" customWidth="1"/>
    <col min="11268" max="11268" width="30.28515625" style="16" bestFit="1" customWidth="1"/>
    <col min="11269" max="11269" width="14" style="16" bestFit="1" customWidth="1"/>
    <col min="11270" max="11270" width="10.5703125" style="16" bestFit="1" customWidth="1"/>
    <col min="11271" max="11271" width="18.140625" style="16" bestFit="1" customWidth="1"/>
    <col min="11272" max="11272" width="9.140625" style="16" bestFit="1"/>
    <col min="11273" max="11520" width="9.140625" style="16"/>
    <col min="11521" max="11521" width="5.42578125" style="16" bestFit="1" customWidth="1"/>
    <col min="11522" max="11522" width="82" style="16" bestFit="1" customWidth="1"/>
    <col min="11523" max="11523" width="13.140625" style="16" bestFit="1" customWidth="1"/>
    <col min="11524" max="11524" width="30.28515625" style="16" bestFit="1" customWidth="1"/>
    <col min="11525" max="11525" width="14" style="16" bestFit="1" customWidth="1"/>
    <col min="11526" max="11526" width="10.5703125" style="16" bestFit="1" customWidth="1"/>
    <col min="11527" max="11527" width="18.140625" style="16" bestFit="1" customWidth="1"/>
    <col min="11528" max="11528" width="9.140625" style="16" bestFit="1"/>
    <col min="11529" max="11776" width="9.140625" style="16"/>
    <col min="11777" max="11777" width="5.42578125" style="16" bestFit="1" customWidth="1"/>
    <col min="11778" max="11778" width="82" style="16" bestFit="1" customWidth="1"/>
    <col min="11779" max="11779" width="13.140625" style="16" bestFit="1" customWidth="1"/>
    <col min="11780" max="11780" width="30.28515625" style="16" bestFit="1" customWidth="1"/>
    <col min="11781" max="11781" width="14" style="16" bestFit="1" customWidth="1"/>
    <col min="11782" max="11782" width="10.5703125" style="16" bestFit="1" customWidth="1"/>
    <col min="11783" max="11783" width="18.140625" style="16" bestFit="1" customWidth="1"/>
    <col min="11784" max="11784" width="9.140625" style="16" bestFit="1"/>
    <col min="11785" max="12032" width="9.140625" style="16"/>
    <col min="12033" max="12033" width="5.42578125" style="16" bestFit="1" customWidth="1"/>
    <col min="12034" max="12034" width="82" style="16" bestFit="1" customWidth="1"/>
    <col min="12035" max="12035" width="13.140625" style="16" bestFit="1" customWidth="1"/>
    <col min="12036" max="12036" width="30.28515625" style="16" bestFit="1" customWidth="1"/>
    <col min="12037" max="12037" width="14" style="16" bestFit="1" customWidth="1"/>
    <col min="12038" max="12038" width="10.5703125" style="16" bestFit="1" customWidth="1"/>
    <col min="12039" max="12039" width="18.140625" style="16" bestFit="1" customWidth="1"/>
    <col min="12040" max="12040" width="9.140625" style="16" bestFit="1"/>
    <col min="12041" max="12288" width="9.140625" style="16"/>
    <col min="12289" max="12289" width="5.42578125" style="16" bestFit="1" customWidth="1"/>
    <col min="12290" max="12290" width="82" style="16" bestFit="1" customWidth="1"/>
    <col min="12291" max="12291" width="13.140625" style="16" bestFit="1" customWidth="1"/>
    <col min="12292" max="12292" width="30.28515625" style="16" bestFit="1" customWidth="1"/>
    <col min="12293" max="12293" width="14" style="16" bestFit="1" customWidth="1"/>
    <col min="12294" max="12294" width="10.5703125" style="16" bestFit="1" customWidth="1"/>
    <col min="12295" max="12295" width="18.140625" style="16" bestFit="1" customWidth="1"/>
    <col min="12296" max="12296" width="9.140625" style="16" bestFit="1"/>
    <col min="12297" max="12544" width="9.140625" style="16"/>
    <col min="12545" max="12545" width="5.42578125" style="16" bestFit="1" customWidth="1"/>
    <col min="12546" max="12546" width="82" style="16" bestFit="1" customWidth="1"/>
    <col min="12547" max="12547" width="13.140625" style="16" bestFit="1" customWidth="1"/>
    <col min="12548" max="12548" width="30.28515625" style="16" bestFit="1" customWidth="1"/>
    <col min="12549" max="12549" width="14" style="16" bestFit="1" customWidth="1"/>
    <col min="12550" max="12550" width="10.5703125" style="16" bestFit="1" customWidth="1"/>
    <col min="12551" max="12551" width="18.140625" style="16" bestFit="1" customWidth="1"/>
    <col min="12552" max="12552" width="9.140625" style="16" bestFit="1"/>
    <col min="12553" max="12800" width="9.140625" style="16"/>
    <col min="12801" max="12801" width="5.42578125" style="16" bestFit="1" customWidth="1"/>
    <col min="12802" max="12802" width="82" style="16" bestFit="1" customWidth="1"/>
    <col min="12803" max="12803" width="13.140625" style="16" bestFit="1" customWidth="1"/>
    <col min="12804" max="12804" width="30.28515625" style="16" bestFit="1" customWidth="1"/>
    <col min="12805" max="12805" width="14" style="16" bestFit="1" customWidth="1"/>
    <col min="12806" max="12806" width="10.5703125" style="16" bestFit="1" customWidth="1"/>
    <col min="12807" max="12807" width="18.140625" style="16" bestFit="1" customWidth="1"/>
    <col min="12808" max="12808" width="9.140625" style="16" bestFit="1"/>
    <col min="12809" max="13056" width="9.140625" style="16"/>
    <col min="13057" max="13057" width="5.42578125" style="16" bestFit="1" customWidth="1"/>
    <col min="13058" max="13058" width="82" style="16" bestFit="1" customWidth="1"/>
    <col min="13059" max="13059" width="13.140625" style="16" bestFit="1" customWidth="1"/>
    <col min="13060" max="13060" width="30.28515625" style="16" bestFit="1" customWidth="1"/>
    <col min="13061" max="13061" width="14" style="16" bestFit="1" customWidth="1"/>
    <col min="13062" max="13062" width="10.5703125" style="16" bestFit="1" customWidth="1"/>
    <col min="13063" max="13063" width="18.140625" style="16" bestFit="1" customWidth="1"/>
    <col min="13064" max="13064" width="9.140625" style="16" bestFit="1"/>
    <col min="13065" max="13312" width="9.140625" style="16"/>
    <col min="13313" max="13313" width="5.42578125" style="16" bestFit="1" customWidth="1"/>
    <col min="13314" max="13314" width="82" style="16" bestFit="1" customWidth="1"/>
    <col min="13315" max="13315" width="13.140625" style="16" bestFit="1" customWidth="1"/>
    <col min="13316" max="13316" width="30.28515625" style="16" bestFit="1" customWidth="1"/>
    <col min="13317" max="13317" width="14" style="16" bestFit="1" customWidth="1"/>
    <col min="13318" max="13318" width="10.5703125" style="16" bestFit="1" customWidth="1"/>
    <col min="13319" max="13319" width="18.140625" style="16" bestFit="1" customWidth="1"/>
    <col min="13320" max="13320" width="9.140625" style="16" bestFit="1"/>
    <col min="13321" max="13568" width="9.140625" style="16"/>
    <col min="13569" max="13569" width="5.42578125" style="16" bestFit="1" customWidth="1"/>
    <col min="13570" max="13570" width="82" style="16" bestFit="1" customWidth="1"/>
    <col min="13571" max="13571" width="13.140625" style="16" bestFit="1" customWidth="1"/>
    <col min="13572" max="13572" width="30.28515625" style="16" bestFit="1" customWidth="1"/>
    <col min="13573" max="13573" width="14" style="16" bestFit="1" customWidth="1"/>
    <col min="13574" max="13574" width="10.5703125" style="16" bestFit="1" customWidth="1"/>
    <col min="13575" max="13575" width="18.140625" style="16" bestFit="1" customWidth="1"/>
    <col min="13576" max="13576" width="9.140625" style="16" bestFit="1"/>
    <col min="13577" max="13824" width="9.140625" style="16"/>
    <col min="13825" max="13825" width="5.42578125" style="16" bestFit="1" customWidth="1"/>
    <col min="13826" max="13826" width="82" style="16" bestFit="1" customWidth="1"/>
    <col min="13827" max="13827" width="13.140625" style="16" bestFit="1" customWidth="1"/>
    <col min="13828" max="13828" width="30.28515625" style="16" bestFit="1" customWidth="1"/>
    <col min="13829" max="13829" width="14" style="16" bestFit="1" customWidth="1"/>
    <col min="13830" max="13830" width="10.5703125" style="16" bestFit="1" customWidth="1"/>
    <col min="13831" max="13831" width="18.140625" style="16" bestFit="1" customWidth="1"/>
    <col min="13832" max="13832" width="9.140625" style="16" bestFit="1"/>
    <col min="13833" max="14080" width="9.140625" style="16"/>
    <col min="14081" max="14081" width="5.42578125" style="16" bestFit="1" customWidth="1"/>
    <col min="14082" max="14082" width="82" style="16" bestFit="1" customWidth="1"/>
    <col min="14083" max="14083" width="13.140625" style="16" bestFit="1" customWidth="1"/>
    <col min="14084" max="14084" width="30.28515625" style="16" bestFit="1" customWidth="1"/>
    <col min="14085" max="14085" width="14" style="16" bestFit="1" customWidth="1"/>
    <col min="14086" max="14086" width="10.5703125" style="16" bestFit="1" customWidth="1"/>
    <col min="14087" max="14087" width="18.140625" style="16" bestFit="1" customWidth="1"/>
    <col min="14088" max="14088" width="9.140625" style="16" bestFit="1"/>
    <col min="14089" max="14336" width="9.140625" style="16"/>
    <col min="14337" max="14337" width="5.42578125" style="16" bestFit="1" customWidth="1"/>
    <col min="14338" max="14338" width="82" style="16" bestFit="1" customWidth="1"/>
    <col min="14339" max="14339" width="13.140625" style="16" bestFit="1" customWidth="1"/>
    <col min="14340" max="14340" width="30.28515625" style="16" bestFit="1" customWidth="1"/>
    <col min="14341" max="14341" width="14" style="16" bestFit="1" customWidth="1"/>
    <col min="14342" max="14342" width="10.5703125" style="16" bestFit="1" customWidth="1"/>
    <col min="14343" max="14343" width="18.140625" style="16" bestFit="1" customWidth="1"/>
    <col min="14344" max="14344" width="9.140625" style="16" bestFit="1"/>
    <col min="14345" max="14592" width="9.140625" style="16"/>
    <col min="14593" max="14593" width="5.42578125" style="16" bestFit="1" customWidth="1"/>
    <col min="14594" max="14594" width="82" style="16" bestFit="1" customWidth="1"/>
    <col min="14595" max="14595" width="13.140625" style="16" bestFit="1" customWidth="1"/>
    <col min="14596" max="14596" width="30.28515625" style="16" bestFit="1" customWidth="1"/>
    <col min="14597" max="14597" width="14" style="16" bestFit="1" customWidth="1"/>
    <col min="14598" max="14598" width="10.5703125" style="16" bestFit="1" customWidth="1"/>
    <col min="14599" max="14599" width="18.140625" style="16" bestFit="1" customWidth="1"/>
    <col min="14600" max="14600" width="9.140625" style="16" bestFit="1"/>
    <col min="14601" max="14848" width="9.140625" style="16"/>
    <col min="14849" max="14849" width="5.42578125" style="16" bestFit="1" customWidth="1"/>
    <col min="14850" max="14850" width="82" style="16" bestFit="1" customWidth="1"/>
    <col min="14851" max="14851" width="13.140625" style="16" bestFit="1" customWidth="1"/>
    <col min="14852" max="14852" width="30.28515625" style="16" bestFit="1" customWidth="1"/>
    <col min="14853" max="14853" width="14" style="16" bestFit="1" customWidth="1"/>
    <col min="14854" max="14854" width="10.5703125" style="16" bestFit="1" customWidth="1"/>
    <col min="14855" max="14855" width="18.140625" style="16" bestFit="1" customWidth="1"/>
    <col min="14856" max="14856" width="9.140625" style="16" bestFit="1"/>
    <col min="14857" max="15104" width="9.140625" style="16"/>
    <col min="15105" max="15105" width="5.42578125" style="16" bestFit="1" customWidth="1"/>
    <col min="15106" max="15106" width="82" style="16" bestFit="1" customWidth="1"/>
    <col min="15107" max="15107" width="13.140625" style="16" bestFit="1" customWidth="1"/>
    <col min="15108" max="15108" width="30.28515625" style="16" bestFit="1" customWidth="1"/>
    <col min="15109" max="15109" width="14" style="16" bestFit="1" customWidth="1"/>
    <col min="15110" max="15110" width="10.5703125" style="16" bestFit="1" customWidth="1"/>
    <col min="15111" max="15111" width="18.140625" style="16" bestFit="1" customWidth="1"/>
    <col min="15112" max="15112" width="9.140625" style="16" bestFit="1"/>
    <col min="15113" max="15360" width="9.140625" style="16"/>
    <col min="15361" max="15361" width="5.42578125" style="16" bestFit="1" customWidth="1"/>
    <col min="15362" max="15362" width="82" style="16" bestFit="1" customWidth="1"/>
    <col min="15363" max="15363" width="13.140625" style="16" bestFit="1" customWidth="1"/>
    <col min="15364" max="15364" width="30.28515625" style="16" bestFit="1" customWidth="1"/>
    <col min="15365" max="15365" width="14" style="16" bestFit="1" customWidth="1"/>
    <col min="15366" max="15366" width="10.5703125" style="16" bestFit="1" customWidth="1"/>
    <col min="15367" max="15367" width="18.140625" style="16" bestFit="1" customWidth="1"/>
    <col min="15368" max="15368" width="9.140625" style="16" bestFit="1"/>
    <col min="15369" max="15616" width="9.140625" style="16"/>
    <col min="15617" max="15617" width="5.42578125" style="16" bestFit="1" customWidth="1"/>
    <col min="15618" max="15618" width="82" style="16" bestFit="1" customWidth="1"/>
    <col min="15619" max="15619" width="13.140625" style="16" bestFit="1" customWidth="1"/>
    <col min="15620" max="15620" width="30.28515625" style="16" bestFit="1" customWidth="1"/>
    <col min="15621" max="15621" width="14" style="16" bestFit="1" customWidth="1"/>
    <col min="15622" max="15622" width="10.5703125" style="16" bestFit="1" customWidth="1"/>
    <col min="15623" max="15623" width="18.140625" style="16" bestFit="1" customWidth="1"/>
    <col min="15624" max="15624" width="9.140625" style="16" bestFit="1"/>
    <col min="15625" max="15872" width="9.140625" style="16"/>
    <col min="15873" max="15873" width="5.42578125" style="16" bestFit="1" customWidth="1"/>
    <col min="15874" max="15874" width="82" style="16" bestFit="1" customWidth="1"/>
    <col min="15875" max="15875" width="13.140625" style="16" bestFit="1" customWidth="1"/>
    <col min="15876" max="15876" width="30.28515625" style="16" bestFit="1" customWidth="1"/>
    <col min="15877" max="15877" width="14" style="16" bestFit="1" customWidth="1"/>
    <col min="15878" max="15878" width="10.5703125" style="16" bestFit="1" customWidth="1"/>
    <col min="15879" max="15879" width="18.140625" style="16" bestFit="1" customWidth="1"/>
    <col min="15880" max="15880" width="9.140625" style="16" bestFit="1"/>
    <col min="15881" max="16128" width="9.140625" style="16"/>
    <col min="16129" max="16129" width="5.42578125" style="16" bestFit="1" customWidth="1"/>
    <col min="16130" max="16130" width="82" style="16" bestFit="1" customWidth="1"/>
    <col min="16131" max="16131" width="13.140625" style="16" bestFit="1" customWidth="1"/>
    <col min="16132" max="16132" width="30.28515625" style="16" bestFit="1" customWidth="1"/>
    <col min="16133" max="16133" width="14" style="16" bestFit="1" customWidth="1"/>
    <col min="16134" max="16134" width="10.5703125" style="16" bestFit="1" customWidth="1"/>
    <col min="16135" max="16135" width="18.140625" style="16" bestFit="1" customWidth="1"/>
    <col min="16136" max="16136" width="9.140625" style="16" bestFit="1"/>
    <col min="16137" max="16384" width="9.140625" style="16"/>
  </cols>
  <sheetData>
    <row r="1" spans="1:9" s="1" customFormat="1">
      <c r="A1" s="3" t="s">
        <v>0</v>
      </c>
      <c r="B1" s="396" t="s">
        <v>89</v>
      </c>
      <c r="C1" s="396"/>
      <c r="D1" s="396"/>
      <c r="E1" s="396"/>
      <c r="F1" s="4"/>
      <c r="G1" s="4"/>
      <c r="H1" s="4"/>
    </row>
    <row r="2" spans="1:9" s="1" customFormat="1" ht="13.5" thickBot="1">
      <c r="C2" s="5"/>
      <c r="F2" s="4"/>
      <c r="G2" s="4"/>
      <c r="H2" s="4"/>
    </row>
    <row r="3" spans="1:9" s="13" customFormat="1" ht="15">
      <c r="B3" s="80" t="s">
        <v>3126</v>
      </c>
      <c r="C3" s="424"/>
      <c r="D3" s="400"/>
      <c r="F3" s="14"/>
      <c r="G3" s="14"/>
      <c r="H3" s="14"/>
    </row>
    <row r="4" spans="1:9" s="13" customFormat="1" ht="30">
      <c r="B4" s="83" t="s">
        <v>1002</v>
      </c>
      <c r="C4" s="425"/>
      <c r="D4" s="401"/>
      <c r="F4" s="14"/>
      <c r="G4" s="14"/>
      <c r="H4" s="14"/>
    </row>
    <row r="5" spans="1:9" s="13" customFormat="1" ht="15">
      <c r="B5" s="83" t="s">
        <v>1003</v>
      </c>
      <c r="C5" s="425"/>
      <c r="D5" s="401"/>
      <c r="F5" s="14"/>
      <c r="G5" s="14"/>
      <c r="H5" s="14"/>
    </row>
    <row r="6" spans="1:9" s="13" customFormat="1" ht="45.75" thickBot="1">
      <c r="B6" s="84" t="s">
        <v>3128</v>
      </c>
      <c r="C6" s="426"/>
      <c r="D6" s="402"/>
      <c r="F6" s="14"/>
      <c r="G6" s="14"/>
      <c r="H6" s="14"/>
    </row>
    <row r="7" spans="1:9" s="13" customFormat="1">
      <c r="C7" s="15" t="s">
        <v>1005</v>
      </c>
      <c r="D7" s="15" t="s">
        <v>1006</v>
      </c>
      <c r="F7" s="14"/>
      <c r="G7" s="14"/>
      <c r="H7" s="14"/>
    </row>
    <row r="10" spans="1:9">
      <c r="B10" s="16" t="s">
        <v>100</v>
      </c>
    </row>
    <row r="12" spans="1:9">
      <c r="B12" s="230" t="s">
        <v>101</v>
      </c>
      <c r="C12" s="231" t="s">
        <v>124</v>
      </c>
      <c r="D12" s="230" t="s">
        <v>125</v>
      </c>
      <c r="E12" s="230" t="s">
        <v>103</v>
      </c>
      <c r="F12" s="232" t="s">
        <v>104</v>
      </c>
      <c r="G12" s="232" t="s">
        <v>105</v>
      </c>
      <c r="H12" s="232" t="s">
        <v>106</v>
      </c>
      <c r="I12" s="17" t="s">
        <v>126</v>
      </c>
    </row>
    <row r="13" spans="1:9">
      <c r="B13" s="17" t="s">
        <v>127</v>
      </c>
      <c r="C13" s="164"/>
    </row>
    <row r="14" spans="1:9">
      <c r="B14" s="17" t="s">
        <v>128</v>
      </c>
      <c r="C14" s="164"/>
    </row>
    <row r="15" spans="1:9">
      <c r="B15" s="16" t="s">
        <v>1007</v>
      </c>
      <c r="C15" s="164" t="s">
        <v>129</v>
      </c>
      <c r="D15" s="16" t="s">
        <v>130</v>
      </c>
      <c r="E15" s="16" t="s">
        <v>131</v>
      </c>
      <c r="F15" s="18">
        <v>1399000</v>
      </c>
      <c r="G15" s="18">
        <v>12413.33</v>
      </c>
      <c r="H15" s="18">
        <v>7.56</v>
      </c>
    </row>
    <row r="16" spans="1:9">
      <c r="B16" s="16" t="s">
        <v>1008</v>
      </c>
      <c r="C16" s="164" t="s">
        <v>129</v>
      </c>
      <c r="D16" s="16" t="s">
        <v>130</v>
      </c>
      <c r="E16" s="16" t="s">
        <v>134</v>
      </c>
      <c r="F16" s="18">
        <v>583500</v>
      </c>
      <c r="G16" s="18">
        <v>8671.39</v>
      </c>
      <c r="H16" s="18">
        <v>5.28</v>
      </c>
    </row>
    <row r="17" spans="2:8">
      <c r="B17" s="16" t="s">
        <v>1009</v>
      </c>
      <c r="C17" s="164" t="s">
        <v>129</v>
      </c>
      <c r="D17" s="16" t="s">
        <v>132</v>
      </c>
      <c r="E17" s="16" t="s">
        <v>133</v>
      </c>
      <c r="F17" s="18">
        <v>291000</v>
      </c>
      <c r="G17" s="18">
        <v>7676.43</v>
      </c>
      <c r="H17" s="18">
        <v>4.67</v>
      </c>
    </row>
    <row r="18" spans="2:8">
      <c r="B18" s="16" t="s">
        <v>1010</v>
      </c>
      <c r="C18" s="164" t="s">
        <v>129</v>
      </c>
      <c r="D18" s="16" t="s">
        <v>139</v>
      </c>
      <c r="E18" s="16" t="s">
        <v>140</v>
      </c>
      <c r="F18" s="18">
        <v>1786000</v>
      </c>
      <c r="G18" s="18">
        <v>5724.13</v>
      </c>
      <c r="H18" s="18">
        <v>3.49</v>
      </c>
    </row>
    <row r="19" spans="2:8">
      <c r="B19" s="16" t="s">
        <v>1011</v>
      </c>
      <c r="C19" s="164" t="s">
        <v>129</v>
      </c>
      <c r="D19" s="16" t="s">
        <v>143</v>
      </c>
      <c r="E19" s="16" t="s">
        <v>297</v>
      </c>
      <c r="F19" s="18">
        <v>580000</v>
      </c>
      <c r="G19" s="18">
        <v>5348.76</v>
      </c>
      <c r="H19" s="18">
        <v>3.26</v>
      </c>
    </row>
    <row r="20" spans="2:8">
      <c r="B20" s="16" t="s">
        <v>1012</v>
      </c>
      <c r="C20" s="164" t="s">
        <v>129</v>
      </c>
      <c r="D20" s="16" t="s">
        <v>141</v>
      </c>
      <c r="E20" s="16" t="s">
        <v>142</v>
      </c>
      <c r="F20" s="18">
        <v>152000</v>
      </c>
      <c r="G20" s="18">
        <v>3959.07</v>
      </c>
      <c r="H20" s="18">
        <v>2.41</v>
      </c>
    </row>
    <row r="21" spans="2:8">
      <c r="B21" s="16" t="s">
        <v>1013</v>
      </c>
      <c r="C21" s="164" t="s">
        <v>129</v>
      </c>
      <c r="D21" s="16" t="s">
        <v>135</v>
      </c>
      <c r="E21" s="16" t="s">
        <v>136</v>
      </c>
      <c r="F21" s="18">
        <v>263000</v>
      </c>
      <c r="G21" s="18">
        <v>3926.46</v>
      </c>
      <c r="H21" s="18">
        <v>2.39</v>
      </c>
    </row>
    <row r="22" spans="2:8">
      <c r="B22" s="16" t="s">
        <v>1014</v>
      </c>
      <c r="C22" s="164" t="s">
        <v>129</v>
      </c>
      <c r="D22" s="16" t="s">
        <v>237</v>
      </c>
      <c r="E22" s="16" t="s">
        <v>298</v>
      </c>
      <c r="F22" s="18">
        <v>625000</v>
      </c>
      <c r="G22" s="18">
        <v>3851.88</v>
      </c>
      <c r="H22" s="18">
        <v>2.35</v>
      </c>
    </row>
    <row r="23" spans="2:8">
      <c r="B23" s="16" t="s">
        <v>1016</v>
      </c>
      <c r="C23" s="164" t="s">
        <v>129</v>
      </c>
      <c r="D23" s="16" t="s">
        <v>165</v>
      </c>
      <c r="E23" s="16" t="s">
        <v>227</v>
      </c>
      <c r="F23" s="18">
        <v>338300</v>
      </c>
      <c r="G23" s="18">
        <v>3541.66</v>
      </c>
      <c r="H23" s="18">
        <v>2.16</v>
      </c>
    </row>
    <row r="24" spans="2:8">
      <c r="B24" s="16" t="s">
        <v>1015</v>
      </c>
      <c r="C24" s="164" t="s">
        <v>129</v>
      </c>
      <c r="D24" s="16" t="s">
        <v>143</v>
      </c>
      <c r="E24" s="16" t="s">
        <v>144</v>
      </c>
      <c r="F24" s="18">
        <v>140000</v>
      </c>
      <c r="G24" s="18">
        <v>3424.96</v>
      </c>
      <c r="H24" s="18">
        <v>2.09</v>
      </c>
    </row>
    <row r="25" spans="2:8">
      <c r="B25" s="16" t="s">
        <v>1017</v>
      </c>
      <c r="C25" s="164" t="s">
        <v>129</v>
      </c>
      <c r="D25" s="16" t="s">
        <v>135</v>
      </c>
      <c r="E25" s="16" t="s">
        <v>137</v>
      </c>
      <c r="F25" s="18">
        <v>103000</v>
      </c>
      <c r="G25" s="18">
        <v>3307.48</v>
      </c>
      <c r="H25" s="18">
        <v>2.0099999999999998</v>
      </c>
    </row>
    <row r="26" spans="2:8">
      <c r="B26" s="16" t="s">
        <v>1023</v>
      </c>
      <c r="C26" s="164" t="s">
        <v>129</v>
      </c>
      <c r="D26" s="16" t="s">
        <v>183</v>
      </c>
      <c r="E26" s="16" t="s">
        <v>299</v>
      </c>
      <c r="F26" s="18">
        <v>1070200</v>
      </c>
      <c r="G26" s="18">
        <v>3280.16</v>
      </c>
      <c r="H26" s="18">
        <v>2</v>
      </c>
    </row>
    <row r="27" spans="2:8">
      <c r="B27" s="16" t="s">
        <v>1034</v>
      </c>
      <c r="C27" s="164" t="s">
        <v>129</v>
      </c>
      <c r="D27" s="16" t="s">
        <v>141</v>
      </c>
      <c r="E27" s="16" t="s">
        <v>190</v>
      </c>
      <c r="F27" s="18">
        <v>413000</v>
      </c>
      <c r="G27" s="18">
        <v>3274.88</v>
      </c>
      <c r="H27" s="18">
        <v>1.99</v>
      </c>
    </row>
    <row r="28" spans="2:8">
      <c r="B28" s="16" t="s">
        <v>1021</v>
      </c>
      <c r="C28" s="164" t="s">
        <v>129</v>
      </c>
      <c r="D28" s="16" t="s">
        <v>149</v>
      </c>
      <c r="E28" s="16" t="s">
        <v>300</v>
      </c>
      <c r="F28" s="18">
        <v>131400</v>
      </c>
      <c r="G28" s="18">
        <v>3245.78</v>
      </c>
      <c r="H28" s="18">
        <v>1.98</v>
      </c>
    </row>
    <row r="29" spans="2:8">
      <c r="B29" s="16" t="s">
        <v>1022</v>
      </c>
      <c r="C29" s="164" t="s">
        <v>129</v>
      </c>
      <c r="D29" s="16" t="s">
        <v>173</v>
      </c>
      <c r="E29" s="16" t="s">
        <v>301</v>
      </c>
      <c r="F29" s="18">
        <v>715000</v>
      </c>
      <c r="G29" s="18">
        <v>2940.44</v>
      </c>
      <c r="H29" s="18">
        <v>1.79</v>
      </c>
    </row>
    <row r="30" spans="2:8">
      <c r="B30" s="16" t="s">
        <v>1020</v>
      </c>
      <c r="C30" s="164" t="s">
        <v>129</v>
      </c>
      <c r="D30" s="16" t="s">
        <v>130</v>
      </c>
      <c r="E30" s="16" t="s">
        <v>145</v>
      </c>
      <c r="F30" s="18">
        <v>391000</v>
      </c>
      <c r="G30" s="18">
        <v>2938.37</v>
      </c>
      <c r="H30" s="18">
        <v>1.79</v>
      </c>
    </row>
    <row r="31" spans="2:8">
      <c r="B31" s="16" t="s">
        <v>1036</v>
      </c>
      <c r="C31" s="164" t="s">
        <v>129</v>
      </c>
      <c r="D31" s="16" t="s">
        <v>185</v>
      </c>
      <c r="E31" s="16" t="s">
        <v>193</v>
      </c>
      <c r="F31" s="18">
        <v>505000</v>
      </c>
      <c r="G31" s="18">
        <v>2904.76</v>
      </c>
      <c r="H31" s="18">
        <v>1.77</v>
      </c>
    </row>
    <row r="32" spans="2:8">
      <c r="B32" s="16" t="s">
        <v>1019</v>
      </c>
      <c r="C32" s="164" t="s">
        <v>129</v>
      </c>
      <c r="D32" s="16" t="s">
        <v>130</v>
      </c>
      <c r="E32" s="16" t="s">
        <v>138</v>
      </c>
      <c r="F32" s="18">
        <v>151000</v>
      </c>
      <c r="G32" s="18">
        <v>2892.33</v>
      </c>
      <c r="H32" s="18">
        <v>1.76</v>
      </c>
    </row>
    <row r="33" spans="2:8">
      <c r="B33" s="16" t="s">
        <v>1018</v>
      </c>
      <c r="C33" s="164" t="s">
        <v>129</v>
      </c>
      <c r="D33" s="16" t="s">
        <v>141</v>
      </c>
      <c r="E33" s="16" t="s">
        <v>302</v>
      </c>
      <c r="F33" s="18">
        <v>56800</v>
      </c>
      <c r="G33" s="18">
        <v>2833.81</v>
      </c>
      <c r="H33" s="18">
        <v>1.73</v>
      </c>
    </row>
    <row r="34" spans="2:8">
      <c r="B34" s="16" t="s">
        <v>1024</v>
      </c>
      <c r="C34" s="164" t="s">
        <v>129</v>
      </c>
      <c r="D34" s="16" t="s">
        <v>171</v>
      </c>
      <c r="E34" s="16" t="s">
        <v>172</v>
      </c>
      <c r="F34" s="18">
        <v>340456</v>
      </c>
      <c r="G34" s="18">
        <v>2756.5</v>
      </c>
      <c r="H34" s="18">
        <v>1.68</v>
      </c>
    </row>
    <row r="35" spans="2:8">
      <c r="B35" s="16" t="s">
        <v>1025</v>
      </c>
      <c r="C35" s="164" t="s">
        <v>129</v>
      </c>
      <c r="D35" s="16" t="s">
        <v>141</v>
      </c>
      <c r="E35" s="16" t="s">
        <v>280</v>
      </c>
      <c r="F35" s="18">
        <v>80000</v>
      </c>
      <c r="G35" s="18">
        <v>2713.28</v>
      </c>
      <c r="H35" s="18">
        <v>1.65</v>
      </c>
    </row>
    <row r="36" spans="2:8">
      <c r="B36" s="16" t="s">
        <v>1027</v>
      </c>
      <c r="C36" s="164" t="s">
        <v>129</v>
      </c>
      <c r="D36" s="16" t="s">
        <v>200</v>
      </c>
      <c r="E36" s="16" t="s">
        <v>201</v>
      </c>
      <c r="F36" s="18">
        <v>80000</v>
      </c>
      <c r="G36" s="18">
        <v>2687</v>
      </c>
      <c r="H36" s="18">
        <v>1.64</v>
      </c>
    </row>
    <row r="37" spans="2:8">
      <c r="B37" s="16" t="s">
        <v>1026</v>
      </c>
      <c r="C37" s="164" t="s">
        <v>129</v>
      </c>
      <c r="D37" s="16" t="s">
        <v>141</v>
      </c>
      <c r="E37" s="16" t="s">
        <v>303</v>
      </c>
      <c r="F37" s="18">
        <v>168000</v>
      </c>
      <c r="G37" s="18">
        <v>2337.7199999999998</v>
      </c>
      <c r="H37" s="18">
        <v>1.42</v>
      </c>
    </row>
    <row r="38" spans="2:8">
      <c r="B38" s="16" t="s">
        <v>1028</v>
      </c>
      <c r="C38" s="164" t="s">
        <v>129</v>
      </c>
      <c r="D38" s="16" t="s">
        <v>198</v>
      </c>
      <c r="E38" s="16" t="s">
        <v>199</v>
      </c>
      <c r="F38" s="18">
        <v>9500</v>
      </c>
      <c r="G38" s="18">
        <v>2214.86</v>
      </c>
      <c r="H38" s="18">
        <v>1.35</v>
      </c>
    </row>
    <row r="39" spans="2:8">
      <c r="B39" s="16" t="s">
        <v>1029</v>
      </c>
      <c r="C39" s="164" t="s">
        <v>129</v>
      </c>
      <c r="D39" s="16" t="s">
        <v>141</v>
      </c>
      <c r="E39" s="16" t="s">
        <v>304</v>
      </c>
      <c r="F39" s="18">
        <v>51500</v>
      </c>
      <c r="G39" s="18">
        <v>2113.41</v>
      </c>
      <c r="H39" s="18">
        <v>1.29</v>
      </c>
    </row>
    <row r="40" spans="2:8">
      <c r="B40" s="16" t="s">
        <v>1030</v>
      </c>
      <c r="C40" s="164" t="s">
        <v>129</v>
      </c>
      <c r="D40" s="16" t="s">
        <v>165</v>
      </c>
      <c r="E40" s="16" t="s">
        <v>166</v>
      </c>
      <c r="F40" s="18">
        <v>251781</v>
      </c>
      <c r="G40" s="18">
        <v>2044.08</v>
      </c>
      <c r="H40" s="18">
        <v>1.24</v>
      </c>
    </row>
    <row r="41" spans="2:8">
      <c r="B41" s="16" t="s">
        <v>1037</v>
      </c>
      <c r="C41" s="164" t="s">
        <v>129</v>
      </c>
      <c r="D41" s="16" t="s">
        <v>135</v>
      </c>
      <c r="E41" s="16" t="s">
        <v>283</v>
      </c>
      <c r="F41" s="18">
        <v>213000</v>
      </c>
      <c r="G41" s="18">
        <v>1999.96</v>
      </c>
      <c r="H41" s="18">
        <v>1.22</v>
      </c>
    </row>
    <row r="42" spans="2:8">
      <c r="B42" s="16" t="s">
        <v>1035</v>
      </c>
      <c r="C42" s="164" t="s">
        <v>129</v>
      </c>
      <c r="D42" s="16" t="s">
        <v>185</v>
      </c>
      <c r="E42" s="16" t="s">
        <v>306</v>
      </c>
      <c r="F42" s="18">
        <v>145000</v>
      </c>
      <c r="G42" s="18">
        <v>1927.2</v>
      </c>
      <c r="H42" s="18">
        <v>1.17</v>
      </c>
    </row>
    <row r="43" spans="2:8">
      <c r="B43" s="16" t="s">
        <v>1032</v>
      </c>
      <c r="C43" s="164" t="s">
        <v>129</v>
      </c>
      <c r="D43" s="16" t="s">
        <v>141</v>
      </c>
      <c r="E43" s="16" t="s">
        <v>305</v>
      </c>
      <c r="F43" s="18">
        <v>165000</v>
      </c>
      <c r="G43" s="18">
        <v>1922.17</v>
      </c>
      <c r="H43" s="18">
        <v>1.17</v>
      </c>
    </row>
    <row r="44" spans="2:8">
      <c r="B44" s="16" t="s">
        <v>1038</v>
      </c>
      <c r="C44" s="164" t="s">
        <v>129</v>
      </c>
      <c r="D44" s="16" t="s">
        <v>162</v>
      </c>
      <c r="E44" s="16" t="s">
        <v>307</v>
      </c>
      <c r="F44" s="18">
        <v>43262</v>
      </c>
      <c r="G44" s="18">
        <v>1879.43</v>
      </c>
      <c r="H44" s="18">
        <v>1.1399999999999999</v>
      </c>
    </row>
    <row r="45" spans="2:8">
      <c r="B45" s="16" t="s">
        <v>1042</v>
      </c>
      <c r="C45" s="164" t="s">
        <v>129</v>
      </c>
      <c r="D45" s="16" t="s">
        <v>173</v>
      </c>
      <c r="E45" s="16" t="s">
        <v>175</v>
      </c>
      <c r="F45" s="18">
        <v>78000</v>
      </c>
      <c r="G45" s="18">
        <v>1793.77</v>
      </c>
      <c r="H45" s="18">
        <v>1.0900000000000001</v>
      </c>
    </row>
    <row r="46" spans="2:8">
      <c r="B46" s="16" t="s">
        <v>1031</v>
      </c>
      <c r="C46" s="164" t="s">
        <v>129</v>
      </c>
      <c r="D46" s="16" t="s">
        <v>200</v>
      </c>
      <c r="E46" s="16" t="s">
        <v>308</v>
      </c>
      <c r="F46" s="18">
        <v>63000</v>
      </c>
      <c r="G46" s="18">
        <v>1787.75</v>
      </c>
      <c r="H46" s="18">
        <v>1.0900000000000001</v>
      </c>
    </row>
    <row r="47" spans="2:8">
      <c r="B47" s="16" t="s">
        <v>1039</v>
      </c>
      <c r="C47" s="164" t="s">
        <v>129</v>
      </c>
      <c r="D47" s="16" t="s">
        <v>185</v>
      </c>
      <c r="E47" s="16" t="s">
        <v>309</v>
      </c>
      <c r="F47" s="18">
        <v>297000</v>
      </c>
      <c r="G47" s="18">
        <v>1765.96</v>
      </c>
      <c r="H47" s="18">
        <v>1.08</v>
      </c>
    </row>
    <row r="48" spans="2:8">
      <c r="B48" s="16" t="s">
        <v>1040</v>
      </c>
      <c r="C48" s="164" t="s">
        <v>129</v>
      </c>
      <c r="D48" s="16" t="s">
        <v>200</v>
      </c>
      <c r="E48" s="16" t="s">
        <v>310</v>
      </c>
      <c r="F48" s="18">
        <v>41500</v>
      </c>
      <c r="G48" s="18">
        <v>1695.21</v>
      </c>
      <c r="H48" s="18">
        <v>1.03</v>
      </c>
    </row>
    <row r="49" spans="2:8">
      <c r="B49" s="16" t="s">
        <v>1052</v>
      </c>
      <c r="C49" s="164" t="s">
        <v>129</v>
      </c>
      <c r="D49" s="16" t="s">
        <v>149</v>
      </c>
      <c r="E49" s="16" t="s">
        <v>221</v>
      </c>
      <c r="F49" s="18">
        <v>305000</v>
      </c>
      <c r="G49" s="18">
        <v>1678.11</v>
      </c>
      <c r="H49" s="18">
        <v>1.02</v>
      </c>
    </row>
    <row r="50" spans="2:8">
      <c r="B50" s="16" t="s">
        <v>1043</v>
      </c>
      <c r="C50" s="164" t="s">
        <v>129</v>
      </c>
      <c r="D50" s="16" t="s">
        <v>162</v>
      </c>
      <c r="E50" s="16" t="s">
        <v>311</v>
      </c>
      <c r="F50" s="18">
        <v>232557</v>
      </c>
      <c r="G50" s="18">
        <v>1657.2</v>
      </c>
      <c r="H50" s="18">
        <v>1.01</v>
      </c>
    </row>
    <row r="51" spans="2:8">
      <c r="B51" s="16" t="s">
        <v>1041</v>
      </c>
      <c r="C51" s="164" t="s">
        <v>129</v>
      </c>
      <c r="D51" s="16" t="s">
        <v>248</v>
      </c>
      <c r="E51" s="16" t="s">
        <v>313</v>
      </c>
      <c r="F51" s="18">
        <v>380000</v>
      </c>
      <c r="G51" s="18">
        <v>1592.58</v>
      </c>
      <c r="H51" s="18">
        <v>0.97</v>
      </c>
    </row>
    <row r="52" spans="2:8">
      <c r="B52" s="16" t="s">
        <v>1047</v>
      </c>
      <c r="C52" s="164" t="s">
        <v>129</v>
      </c>
      <c r="D52" s="16" t="s">
        <v>153</v>
      </c>
      <c r="E52" s="16" t="s">
        <v>312</v>
      </c>
      <c r="F52" s="18">
        <v>42000</v>
      </c>
      <c r="G52" s="18">
        <v>1572.65</v>
      </c>
      <c r="H52" s="18">
        <v>0.96</v>
      </c>
    </row>
    <row r="53" spans="2:8">
      <c r="B53" s="16" t="s">
        <v>2344</v>
      </c>
      <c r="C53" s="164" t="s">
        <v>129</v>
      </c>
      <c r="D53" s="16" t="s">
        <v>162</v>
      </c>
      <c r="E53" s="16" t="s">
        <v>163</v>
      </c>
      <c r="F53" s="18">
        <v>33000</v>
      </c>
      <c r="G53" s="18">
        <v>1495.35</v>
      </c>
      <c r="H53" s="18">
        <v>0.91</v>
      </c>
    </row>
    <row r="54" spans="2:8">
      <c r="B54" s="16" t="s">
        <v>1045</v>
      </c>
      <c r="C54" s="164" t="s">
        <v>129</v>
      </c>
      <c r="D54" s="16" t="s">
        <v>168</v>
      </c>
      <c r="E54" s="16" t="s">
        <v>315</v>
      </c>
      <c r="F54" s="18">
        <v>71000</v>
      </c>
      <c r="G54" s="18">
        <v>1473.18</v>
      </c>
      <c r="H54" s="18">
        <v>0.9</v>
      </c>
    </row>
    <row r="55" spans="2:8">
      <c r="B55" s="16" t="s">
        <v>1044</v>
      </c>
      <c r="C55" s="164" t="s">
        <v>129</v>
      </c>
      <c r="D55" s="16" t="s">
        <v>225</v>
      </c>
      <c r="E55" s="16" t="s">
        <v>324</v>
      </c>
      <c r="F55" s="18">
        <v>34000</v>
      </c>
      <c r="G55" s="18">
        <v>1469.79</v>
      </c>
      <c r="H55" s="18">
        <v>0.89</v>
      </c>
    </row>
    <row r="56" spans="2:8">
      <c r="B56" s="16" t="s">
        <v>1046</v>
      </c>
      <c r="C56" s="164" t="s">
        <v>129</v>
      </c>
      <c r="D56" s="16" t="s">
        <v>149</v>
      </c>
      <c r="E56" s="16" t="s">
        <v>317</v>
      </c>
      <c r="F56" s="18">
        <v>71500</v>
      </c>
      <c r="G56" s="18">
        <v>1405.4</v>
      </c>
      <c r="H56" s="18">
        <v>0.86</v>
      </c>
    </row>
    <row r="57" spans="2:8">
      <c r="B57" s="16" t="s">
        <v>1048</v>
      </c>
      <c r="C57" s="164" t="s">
        <v>129</v>
      </c>
      <c r="D57" s="16" t="s">
        <v>141</v>
      </c>
      <c r="E57" s="16" t="s">
        <v>318</v>
      </c>
      <c r="F57" s="18">
        <v>135000</v>
      </c>
      <c r="G57" s="18">
        <v>1351.62</v>
      </c>
      <c r="H57" s="18">
        <v>0.82</v>
      </c>
    </row>
    <row r="58" spans="2:8">
      <c r="B58" s="16" t="s">
        <v>1050</v>
      </c>
      <c r="C58" s="164" t="s">
        <v>129</v>
      </c>
      <c r="D58" s="16" t="s">
        <v>160</v>
      </c>
      <c r="E58" s="16" t="s">
        <v>319</v>
      </c>
      <c r="F58" s="18">
        <v>31000</v>
      </c>
      <c r="G58" s="18">
        <v>1304.45</v>
      </c>
      <c r="H58" s="18">
        <v>0.79</v>
      </c>
    </row>
    <row r="59" spans="2:8">
      <c r="B59" s="16" t="s">
        <v>1049</v>
      </c>
      <c r="C59" s="164" t="s">
        <v>129</v>
      </c>
      <c r="D59" s="16" t="s">
        <v>146</v>
      </c>
      <c r="E59" s="16" t="s">
        <v>259</v>
      </c>
      <c r="F59" s="18">
        <v>48000</v>
      </c>
      <c r="G59" s="18">
        <v>1251.17</v>
      </c>
      <c r="H59" s="18">
        <v>0.76</v>
      </c>
    </row>
    <row r="60" spans="2:8">
      <c r="B60" s="16" t="s">
        <v>1051</v>
      </c>
      <c r="C60" s="164" t="s">
        <v>129</v>
      </c>
      <c r="D60" s="16" t="s">
        <v>168</v>
      </c>
      <c r="E60" s="16" t="s">
        <v>169</v>
      </c>
      <c r="F60" s="18">
        <v>141752</v>
      </c>
      <c r="G60" s="18">
        <v>1169.5999999999999</v>
      </c>
      <c r="H60" s="18">
        <v>0.71</v>
      </c>
    </row>
    <row r="61" spans="2:8">
      <c r="B61" s="16" t="s">
        <v>1033</v>
      </c>
      <c r="C61" s="164" t="s">
        <v>129</v>
      </c>
      <c r="D61" s="16" t="s">
        <v>135</v>
      </c>
      <c r="E61" s="16" t="s">
        <v>314</v>
      </c>
      <c r="F61" s="18">
        <v>1760</v>
      </c>
      <c r="G61" s="18">
        <v>55.79</v>
      </c>
      <c r="H61" s="18">
        <v>0.03</v>
      </c>
    </row>
    <row r="62" spans="2:8">
      <c r="B62" s="17" t="s">
        <v>207</v>
      </c>
      <c r="C62" s="233"/>
      <c r="D62" s="17"/>
      <c r="E62" s="17"/>
      <c r="F62" s="162"/>
      <c r="G62" s="162">
        <f>SUM(G12:G61)</f>
        <v>135271.27000000005</v>
      </c>
      <c r="H62" s="162">
        <f>SUM(H12:H61)</f>
        <v>82.36999999999999</v>
      </c>
    </row>
    <row r="63" spans="2:8">
      <c r="B63" s="230" t="s">
        <v>101</v>
      </c>
      <c r="C63" s="231" t="s">
        <v>124</v>
      </c>
      <c r="D63" s="230" t="s">
        <v>102</v>
      </c>
      <c r="E63" s="230" t="s">
        <v>103</v>
      </c>
      <c r="F63" s="232" t="s">
        <v>104</v>
      </c>
      <c r="G63" s="232" t="s">
        <v>105</v>
      </c>
      <c r="H63" s="232" t="s">
        <v>106</v>
      </c>
    </row>
    <row r="64" spans="2:8">
      <c r="B64" s="17" t="s">
        <v>107</v>
      </c>
      <c r="C64" s="164"/>
    </row>
    <row r="65" spans="2:8">
      <c r="B65" s="17" t="s">
        <v>128</v>
      </c>
      <c r="C65" s="164"/>
    </row>
    <row r="66" spans="2:8">
      <c r="B66" s="17" t="s">
        <v>325</v>
      </c>
      <c r="C66" s="164"/>
    </row>
    <row r="67" spans="2:8">
      <c r="B67" s="16" t="s">
        <v>326</v>
      </c>
      <c r="C67" s="164">
        <v>6.99</v>
      </c>
      <c r="D67" s="16" t="s">
        <v>327</v>
      </c>
      <c r="E67" s="16" t="s">
        <v>328</v>
      </c>
      <c r="F67" s="18">
        <v>3000000</v>
      </c>
      <c r="G67" s="18">
        <v>3046.85</v>
      </c>
      <c r="H67" s="18">
        <v>1.86</v>
      </c>
    </row>
    <row r="68" spans="2:8">
      <c r="B68" s="16" t="s">
        <v>329</v>
      </c>
      <c r="C68" s="164">
        <v>6.93</v>
      </c>
      <c r="D68" s="16" t="s">
        <v>327</v>
      </c>
      <c r="E68" s="16" t="s">
        <v>330</v>
      </c>
      <c r="F68" s="18">
        <v>3000000</v>
      </c>
      <c r="G68" s="18">
        <v>3032.03</v>
      </c>
      <c r="H68" s="18">
        <v>1.85</v>
      </c>
    </row>
    <row r="69" spans="2:8">
      <c r="B69" s="16" t="s">
        <v>331</v>
      </c>
      <c r="C69" s="164">
        <v>7.13</v>
      </c>
      <c r="D69" s="16" t="s">
        <v>327</v>
      </c>
      <c r="E69" s="16" t="s">
        <v>332</v>
      </c>
      <c r="F69" s="18">
        <v>2000000</v>
      </c>
      <c r="G69" s="18">
        <v>1961.26</v>
      </c>
      <c r="H69" s="18">
        <v>1.19</v>
      </c>
    </row>
    <row r="70" spans="2:8">
      <c r="B70" s="16" t="s">
        <v>333</v>
      </c>
      <c r="C70" s="164">
        <v>7.16</v>
      </c>
      <c r="D70" s="16" t="s">
        <v>327</v>
      </c>
      <c r="E70" s="16" t="s">
        <v>334</v>
      </c>
      <c r="F70" s="18">
        <v>1162900</v>
      </c>
      <c r="G70" s="18">
        <v>1083.04</v>
      </c>
      <c r="H70" s="18">
        <v>0.66</v>
      </c>
    </row>
    <row r="71" spans="2:8">
      <c r="B71" s="16" t="s">
        <v>335</v>
      </c>
      <c r="C71" s="164">
        <v>7.11</v>
      </c>
      <c r="D71" s="16" t="s">
        <v>327</v>
      </c>
      <c r="E71" s="16" t="s">
        <v>336</v>
      </c>
      <c r="F71" s="18">
        <v>200000</v>
      </c>
      <c r="G71" s="18">
        <v>201.5</v>
      </c>
      <c r="H71" s="18">
        <v>0.12</v>
      </c>
    </row>
    <row r="72" spans="2:8">
      <c r="B72" s="17" t="s">
        <v>337</v>
      </c>
      <c r="C72" s="233"/>
      <c r="D72" s="17"/>
      <c r="E72" s="17"/>
      <c r="F72" s="162"/>
      <c r="G72" s="162">
        <f>SUM(G63:G71)</f>
        <v>9324.68</v>
      </c>
      <c r="H72" s="162">
        <f>SUM(H63:H71)</f>
        <v>5.6800000000000006</v>
      </c>
    </row>
    <row r="73" spans="2:8">
      <c r="B73" s="17" t="s">
        <v>338</v>
      </c>
      <c r="C73" s="164"/>
    </row>
    <row r="74" spans="2:8">
      <c r="B74" s="16" t="s">
        <v>339</v>
      </c>
      <c r="C74" s="164">
        <v>7.71</v>
      </c>
      <c r="D74" s="16" t="s">
        <v>340</v>
      </c>
      <c r="E74" s="16" t="s">
        <v>341</v>
      </c>
      <c r="F74" s="18">
        <v>220</v>
      </c>
      <c r="G74" s="18">
        <v>2146.4499999999998</v>
      </c>
      <c r="H74" s="18">
        <v>1.31</v>
      </c>
    </row>
    <row r="75" spans="2:8">
      <c r="B75" s="16" t="s">
        <v>1532</v>
      </c>
      <c r="C75" s="164">
        <v>8.0500000000000007</v>
      </c>
      <c r="D75" s="16" t="s">
        <v>340</v>
      </c>
      <c r="E75" s="16" t="s">
        <v>342</v>
      </c>
      <c r="F75" s="18">
        <v>160</v>
      </c>
      <c r="G75" s="18">
        <v>1476.5</v>
      </c>
      <c r="H75" s="18">
        <v>0.9</v>
      </c>
    </row>
    <row r="76" spans="2:8">
      <c r="B76" s="16" t="s">
        <v>1059</v>
      </c>
      <c r="C76" s="164">
        <v>7.31</v>
      </c>
      <c r="D76" s="16" t="s">
        <v>340</v>
      </c>
      <c r="E76" s="16" t="s">
        <v>343</v>
      </c>
      <c r="F76" s="18">
        <v>150</v>
      </c>
      <c r="G76" s="18">
        <v>1460.76</v>
      </c>
      <c r="H76" s="18">
        <v>0.89</v>
      </c>
    </row>
    <row r="77" spans="2:8">
      <c r="B77" s="16" t="s">
        <v>1060</v>
      </c>
      <c r="C77" s="164">
        <v>7.64</v>
      </c>
      <c r="D77" s="16" t="s">
        <v>340</v>
      </c>
      <c r="E77" s="16" t="s">
        <v>344</v>
      </c>
      <c r="F77" s="18">
        <v>150</v>
      </c>
      <c r="G77" s="18">
        <v>1436.62</v>
      </c>
      <c r="H77" s="18">
        <v>0.87</v>
      </c>
    </row>
    <row r="78" spans="2:8">
      <c r="B78" s="16" t="s">
        <v>1314</v>
      </c>
      <c r="C78" s="164">
        <v>8.0500000000000007</v>
      </c>
      <c r="D78" s="16" t="s">
        <v>340</v>
      </c>
      <c r="E78" s="16" t="s">
        <v>345</v>
      </c>
      <c r="F78" s="18">
        <v>120</v>
      </c>
      <c r="G78" s="18">
        <v>1115.73</v>
      </c>
      <c r="H78" s="18">
        <v>0.68</v>
      </c>
    </row>
    <row r="79" spans="2:8">
      <c r="B79" s="16" t="s">
        <v>1527</v>
      </c>
      <c r="C79" s="164">
        <v>8.0500000000000007</v>
      </c>
      <c r="D79" s="16" t="s">
        <v>340</v>
      </c>
      <c r="E79" s="16" t="s">
        <v>346</v>
      </c>
      <c r="F79" s="18">
        <v>110</v>
      </c>
      <c r="G79" s="18">
        <v>1018.07</v>
      </c>
      <c r="H79" s="18">
        <v>0.62</v>
      </c>
    </row>
    <row r="80" spans="2:8">
      <c r="B80" s="16" t="s">
        <v>2468</v>
      </c>
      <c r="C80" s="164">
        <v>7.24</v>
      </c>
      <c r="D80" s="16" t="s">
        <v>347</v>
      </c>
      <c r="E80" s="16" t="s">
        <v>348</v>
      </c>
      <c r="F80" s="18">
        <v>100</v>
      </c>
      <c r="G80" s="18">
        <v>979.34</v>
      </c>
      <c r="H80" s="18">
        <v>0.6</v>
      </c>
    </row>
    <row r="81" spans="2:8">
      <c r="B81" s="16" t="s">
        <v>349</v>
      </c>
      <c r="C81" s="164">
        <v>7.02</v>
      </c>
      <c r="D81" s="16" t="s">
        <v>340</v>
      </c>
      <c r="E81" s="16" t="s">
        <v>350</v>
      </c>
      <c r="F81" s="18">
        <v>50</v>
      </c>
      <c r="G81" s="18">
        <v>503.81</v>
      </c>
      <c r="H81" s="18">
        <v>0.31</v>
      </c>
    </row>
    <row r="82" spans="2:8">
      <c r="B82" s="16" t="s">
        <v>2469</v>
      </c>
      <c r="C82" s="164">
        <v>6.92</v>
      </c>
      <c r="D82" s="16" t="s">
        <v>351</v>
      </c>
      <c r="E82" s="16" t="s">
        <v>352</v>
      </c>
      <c r="F82" s="18">
        <v>250</v>
      </c>
      <c r="G82" s="18">
        <v>502.91</v>
      </c>
      <c r="H82" s="18">
        <v>0.31</v>
      </c>
    </row>
    <row r="83" spans="2:8">
      <c r="B83" s="16" t="s">
        <v>2342</v>
      </c>
      <c r="C83" s="164">
        <v>7.33</v>
      </c>
      <c r="D83" s="16" t="s">
        <v>351</v>
      </c>
      <c r="E83" s="16" t="s">
        <v>353</v>
      </c>
      <c r="F83" s="18">
        <v>250</v>
      </c>
      <c r="G83" s="18">
        <v>494.7</v>
      </c>
      <c r="H83" s="18">
        <v>0.3</v>
      </c>
    </row>
    <row r="84" spans="2:8">
      <c r="B84" s="16" t="s">
        <v>2470</v>
      </c>
      <c r="C84" s="164">
        <v>8.0500000000000007</v>
      </c>
      <c r="D84" s="16" t="s">
        <v>340</v>
      </c>
      <c r="E84" s="16" t="s">
        <v>354</v>
      </c>
      <c r="F84" s="18">
        <v>10</v>
      </c>
      <c r="G84" s="18">
        <v>89.48</v>
      </c>
      <c r="H84" s="18">
        <v>0.05</v>
      </c>
    </row>
    <row r="85" spans="2:8">
      <c r="B85" s="17" t="s">
        <v>355</v>
      </c>
      <c r="C85" s="233"/>
      <c r="D85" s="17"/>
      <c r="E85" s="17"/>
      <c r="F85" s="162"/>
      <c r="G85" s="162">
        <f>SUM(G73:G84)</f>
        <v>11224.369999999999</v>
      </c>
      <c r="H85" s="162">
        <f>SUM(H73:H84)</f>
        <v>6.839999999999999</v>
      </c>
    </row>
    <row r="86" spans="2:8">
      <c r="B86" s="17" t="s">
        <v>356</v>
      </c>
      <c r="C86" s="164"/>
    </row>
    <row r="87" spans="2:8">
      <c r="B87" s="16" t="s">
        <v>1347</v>
      </c>
      <c r="C87" s="164">
        <v>7.625</v>
      </c>
      <c r="D87" s="16" t="s">
        <v>340</v>
      </c>
      <c r="E87" s="16" t="s">
        <v>357</v>
      </c>
      <c r="F87" s="18">
        <v>40</v>
      </c>
      <c r="G87" s="18">
        <v>401.85</v>
      </c>
      <c r="H87" s="18">
        <v>0.24</v>
      </c>
    </row>
    <row r="88" spans="2:8">
      <c r="B88" s="17" t="s">
        <v>358</v>
      </c>
      <c r="C88" s="234"/>
      <c r="D88" s="17"/>
      <c r="E88" s="17"/>
      <c r="F88" s="162"/>
      <c r="G88" s="162">
        <f>SUM(G86:G87)</f>
        <v>401.85</v>
      </c>
      <c r="H88" s="162">
        <f>SUM(H86:H87)</f>
        <v>0.24</v>
      </c>
    </row>
    <row r="89" spans="2:8">
      <c r="B89" s="17" t="s">
        <v>359</v>
      </c>
      <c r="C89" s="234"/>
      <c r="D89" s="17"/>
      <c r="E89" s="17"/>
      <c r="F89" s="162"/>
      <c r="G89" s="162">
        <v>5446.8</v>
      </c>
      <c r="H89" s="162">
        <v>3.32</v>
      </c>
    </row>
    <row r="90" spans="2:8">
      <c r="B90" s="17" t="s">
        <v>112</v>
      </c>
      <c r="C90" s="234"/>
      <c r="D90" s="17"/>
      <c r="E90" s="17"/>
      <c r="F90" s="162"/>
      <c r="G90" s="162">
        <v>161668.97</v>
      </c>
      <c r="H90" s="162">
        <v>98.44</v>
      </c>
    </row>
    <row r="91" spans="2:8">
      <c r="B91" s="17" t="s">
        <v>113</v>
      </c>
      <c r="C91" s="234"/>
      <c r="D91" s="17"/>
      <c r="E91" s="17"/>
      <c r="F91" s="162"/>
      <c r="G91" s="162">
        <v>2572.0135241999988</v>
      </c>
      <c r="H91" s="162">
        <v>1.5600000000000023</v>
      </c>
    </row>
    <row r="92" spans="2:8">
      <c r="B92" s="17" t="s">
        <v>114</v>
      </c>
      <c r="C92" s="234"/>
      <c r="D92" s="17"/>
      <c r="E92" s="17"/>
      <c r="F92" s="162"/>
      <c r="G92" s="162">
        <v>164240.98352420001</v>
      </c>
      <c r="H92" s="162">
        <v>100</v>
      </c>
    </row>
    <row r="93" spans="2:8">
      <c r="B93" s="16" t="s">
        <v>115</v>
      </c>
    </row>
    <row r="94" spans="2:8">
      <c r="B94" s="16" t="s">
        <v>116</v>
      </c>
    </row>
    <row r="95" spans="2:8">
      <c r="B95" s="16" t="s">
        <v>117</v>
      </c>
      <c r="C95" s="235">
        <v>44804</v>
      </c>
    </row>
    <row r="96" spans="2:8" ht="25.5">
      <c r="B96" s="236" t="s">
        <v>118</v>
      </c>
      <c r="C96" s="168" t="s">
        <v>119</v>
      </c>
    </row>
    <row r="97" spans="2:3">
      <c r="B97" s="17"/>
    </row>
    <row r="98" spans="2:3">
      <c r="B98" s="17" t="s">
        <v>120</v>
      </c>
    </row>
    <row r="99" spans="2:3">
      <c r="B99" s="17" t="s">
        <v>210</v>
      </c>
    </row>
    <row r="100" spans="2:3">
      <c r="B100" s="17" t="s">
        <v>121</v>
      </c>
    </row>
    <row r="101" spans="2:3">
      <c r="B101" s="17" t="s">
        <v>360</v>
      </c>
      <c r="C101" s="234"/>
    </row>
    <row r="102" spans="2:3">
      <c r="B102" s="17" t="s">
        <v>361</v>
      </c>
      <c r="C102" s="234"/>
    </row>
    <row r="103" spans="2:3">
      <c r="B103" s="17" t="s">
        <v>362</v>
      </c>
      <c r="C103" s="234"/>
    </row>
    <row r="104" spans="2:3">
      <c r="B104" s="17" t="s">
        <v>363</v>
      </c>
      <c r="C104" s="234"/>
    </row>
    <row r="105" spans="2:3">
      <c r="B105" s="17" t="s">
        <v>2936</v>
      </c>
      <c r="C105" s="233"/>
    </row>
    <row r="106" spans="2:3">
      <c r="B106" s="17" t="s">
        <v>2943</v>
      </c>
      <c r="C106" s="164"/>
    </row>
    <row r="107" spans="2:3">
      <c r="B107" s="17" t="s">
        <v>122</v>
      </c>
      <c r="C107" s="164"/>
    </row>
    <row r="108" spans="2:3">
      <c r="B108" s="17" t="s">
        <v>123</v>
      </c>
      <c r="C108" s="164"/>
    </row>
    <row r="110" spans="2:3" ht="15.75">
      <c r="B110" s="276" t="s">
        <v>1381</v>
      </c>
    </row>
    <row r="112" spans="2:3">
      <c r="B112" s="277" t="s">
        <v>1382</v>
      </c>
      <c r="C112" s="278"/>
    </row>
    <row r="113" spans="2:3">
      <c r="B113" s="279"/>
      <c r="C113" s="278"/>
    </row>
    <row r="114" spans="2:3">
      <c r="B114" s="279"/>
      <c r="C114" s="278"/>
    </row>
    <row r="115" spans="2:3">
      <c r="B115" s="279" t="s">
        <v>1383</v>
      </c>
      <c r="C115" s="280">
        <v>294368055</v>
      </c>
    </row>
    <row r="116" spans="2:3">
      <c r="B116" s="279"/>
      <c r="C116" s="281"/>
    </row>
    <row r="117" spans="2:3">
      <c r="B117" s="279" t="s">
        <v>1384</v>
      </c>
      <c r="C117" s="280">
        <v>236588055</v>
      </c>
    </row>
    <row r="118" spans="2:3">
      <c r="B118" s="279"/>
      <c r="C118" s="281"/>
    </row>
    <row r="119" spans="2:3">
      <c r="B119" s="279" t="s">
        <v>1385</v>
      </c>
      <c r="C119" s="281">
        <v>57780000</v>
      </c>
    </row>
    <row r="120" spans="2:3">
      <c r="B120" s="279"/>
      <c r="C120" s="281"/>
    </row>
    <row r="121" spans="2:3">
      <c r="B121" s="277" t="s">
        <v>1386</v>
      </c>
      <c r="C121" s="282">
        <v>130738066</v>
      </c>
    </row>
    <row r="122" spans="2:3">
      <c r="B122" s="279"/>
      <c r="C122" s="281"/>
    </row>
    <row r="123" spans="2:3">
      <c r="B123" s="279" t="s">
        <v>1387</v>
      </c>
      <c r="C123" s="280">
        <v>59388066</v>
      </c>
    </row>
    <row r="124" spans="2:3">
      <c r="B124" s="279"/>
      <c r="C124" s="281"/>
    </row>
    <row r="125" spans="2:3" ht="25.5">
      <c r="B125" s="283" t="s">
        <v>1388</v>
      </c>
      <c r="C125" s="280">
        <v>71350000</v>
      </c>
    </row>
    <row r="126" spans="2:3">
      <c r="B126" s="279"/>
      <c r="C126" s="281"/>
    </row>
    <row r="127" spans="2:3" ht="25.5">
      <c r="B127" s="283" t="s">
        <v>1389</v>
      </c>
      <c r="C127" s="280">
        <v>61273551.370000005</v>
      </c>
    </row>
    <row r="128" spans="2:3">
      <c r="B128" s="279"/>
      <c r="C128" s="281"/>
    </row>
    <row r="129" spans="2:3">
      <c r="B129" s="277" t="s">
        <v>1390</v>
      </c>
      <c r="C129" s="282">
        <v>0</v>
      </c>
    </row>
  </sheetData>
  <mergeCells count="3">
    <mergeCell ref="B1:E1"/>
    <mergeCell ref="C3:C6"/>
    <mergeCell ref="D3:D6"/>
  </mergeCells>
  <hyperlinks>
    <hyperlink ref="A1" location="Index!A1" display="Index" xr:uid="{6651804E-C2E0-44FC-881D-A9A8608AF58E}"/>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D022-AF8B-453A-A69A-6B923AFC7755}">
  <dimension ref="A1:IV98"/>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30.28515625" style="16" bestFit="1" customWidth="1"/>
    <col min="261" max="261" width="14" style="16" bestFit="1" customWidth="1"/>
    <col min="262" max="262" width="10.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30.28515625" style="16" bestFit="1" customWidth="1"/>
    <col min="517" max="517" width="14" style="16" bestFit="1" customWidth="1"/>
    <col min="518" max="518" width="10.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30.28515625" style="16" bestFit="1" customWidth="1"/>
    <col min="773" max="773" width="14" style="16" bestFit="1" customWidth="1"/>
    <col min="774" max="774" width="10.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30.28515625" style="16" bestFit="1" customWidth="1"/>
    <col min="1029" max="1029" width="14" style="16" bestFit="1" customWidth="1"/>
    <col min="1030" max="1030" width="10.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30.28515625" style="16" bestFit="1" customWidth="1"/>
    <col min="1285" max="1285" width="14" style="16" bestFit="1" customWidth="1"/>
    <col min="1286" max="1286" width="10.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30.28515625" style="16" bestFit="1" customWidth="1"/>
    <col min="1541" max="1541" width="14" style="16" bestFit="1" customWidth="1"/>
    <col min="1542" max="1542" width="10.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30.28515625" style="16" bestFit="1" customWidth="1"/>
    <col min="1797" max="1797" width="14" style="16" bestFit="1" customWidth="1"/>
    <col min="1798" max="1798" width="10.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30.28515625" style="16" bestFit="1" customWidth="1"/>
    <col min="2053" max="2053" width="14" style="16" bestFit="1" customWidth="1"/>
    <col min="2054" max="2054" width="10.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30.28515625" style="16" bestFit="1" customWidth="1"/>
    <col min="2309" max="2309" width="14" style="16" bestFit="1" customWidth="1"/>
    <col min="2310" max="2310" width="10.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30.28515625" style="16" bestFit="1" customWidth="1"/>
    <col min="2565" max="2565" width="14" style="16" bestFit="1" customWidth="1"/>
    <col min="2566" max="2566" width="10.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30.28515625" style="16" bestFit="1" customWidth="1"/>
    <col min="2821" max="2821" width="14" style="16" bestFit="1" customWidth="1"/>
    <col min="2822" max="2822" width="10.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30.28515625" style="16" bestFit="1" customWidth="1"/>
    <col min="3077" max="3077" width="14" style="16" bestFit="1" customWidth="1"/>
    <col min="3078" max="3078" width="10.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30.28515625" style="16" bestFit="1" customWidth="1"/>
    <col min="3333" max="3333" width="14" style="16" bestFit="1" customWidth="1"/>
    <col min="3334" max="3334" width="10.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30.28515625" style="16" bestFit="1" customWidth="1"/>
    <col min="3589" max="3589" width="14" style="16" bestFit="1" customWidth="1"/>
    <col min="3590" max="3590" width="10.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30.28515625" style="16" bestFit="1" customWidth="1"/>
    <col min="3845" max="3845" width="14" style="16" bestFit="1" customWidth="1"/>
    <col min="3846" max="3846" width="10.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30.28515625" style="16" bestFit="1" customWidth="1"/>
    <col min="4101" max="4101" width="14" style="16" bestFit="1" customWidth="1"/>
    <col min="4102" max="4102" width="10.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30.28515625" style="16" bestFit="1" customWidth="1"/>
    <col min="4357" max="4357" width="14" style="16" bestFit="1" customWidth="1"/>
    <col min="4358" max="4358" width="10.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30.28515625" style="16" bestFit="1" customWidth="1"/>
    <col min="4613" max="4613" width="14" style="16" bestFit="1" customWidth="1"/>
    <col min="4614" max="4614" width="10.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30.28515625" style="16" bestFit="1" customWidth="1"/>
    <col min="4869" max="4869" width="14" style="16" bestFit="1" customWidth="1"/>
    <col min="4870" max="4870" width="10.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30.28515625" style="16" bestFit="1" customWidth="1"/>
    <col min="5125" max="5125" width="14" style="16" bestFit="1" customWidth="1"/>
    <col min="5126" max="5126" width="10.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30.28515625" style="16" bestFit="1" customWidth="1"/>
    <col min="5381" max="5381" width="14" style="16" bestFit="1" customWidth="1"/>
    <col min="5382" max="5382" width="10.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30.28515625" style="16" bestFit="1" customWidth="1"/>
    <col min="5637" max="5637" width="14" style="16" bestFit="1" customWidth="1"/>
    <col min="5638" max="5638" width="10.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30.28515625" style="16" bestFit="1" customWidth="1"/>
    <col min="5893" max="5893" width="14" style="16" bestFit="1" customWidth="1"/>
    <col min="5894" max="5894" width="10.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30.28515625" style="16" bestFit="1" customWidth="1"/>
    <col min="6149" max="6149" width="14" style="16" bestFit="1" customWidth="1"/>
    <col min="6150" max="6150" width="10.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30.28515625" style="16" bestFit="1" customWidth="1"/>
    <col min="6405" max="6405" width="14" style="16" bestFit="1" customWidth="1"/>
    <col min="6406" max="6406" width="10.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30.28515625" style="16" bestFit="1" customWidth="1"/>
    <col min="6661" max="6661" width="14" style="16" bestFit="1" customWidth="1"/>
    <col min="6662" max="6662" width="10.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30.28515625" style="16" bestFit="1" customWidth="1"/>
    <col min="6917" max="6917" width="14" style="16" bestFit="1" customWidth="1"/>
    <col min="6918" max="6918" width="10.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30.28515625" style="16" bestFit="1" customWidth="1"/>
    <col min="7173" max="7173" width="14" style="16" bestFit="1" customWidth="1"/>
    <col min="7174" max="7174" width="10.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30.28515625" style="16" bestFit="1" customWidth="1"/>
    <col min="7429" max="7429" width="14" style="16" bestFit="1" customWidth="1"/>
    <col min="7430" max="7430" width="10.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30.28515625" style="16" bestFit="1" customWidth="1"/>
    <col min="7685" max="7685" width="14" style="16" bestFit="1" customWidth="1"/>
    <col min="7686" max="7686" width="10.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30.28515625" style="16" bestFit="1" customWidth="1"/>
    <col min="7941" max="7941" width="14" style="16" bestFit="1" customWidth="1"/>
    <col min="7942" max="7942" width="10.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30.28515625" style="16" bestFit="1" customWidth="1"/>
    <col min="8197" max="8197" width="14" style="16" bestFit="1" customWidth="1"/>
    <col min="8198" max="8198" width="10.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30.28515625" style="16" bestFit="1" customWidth="1"/>
    <col min="8453" max="8453" width="14" style="16" bestFit="1" customWidth="1"/>
    <col min="8454" max="8454" width="10.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30.28515625" style="16" bestFit="1" customWidth="1"/>
    <col min="8709" max="8709" width="14" style="16" bestFit="1" customWidth="1"/>
    <col min="8710" max="8710" width="10.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30.28515625" style="16" bestFit="1" customWidth="1"/>
    <col min="8965" max="8965" width="14" style="16" bestFit="1" customWidth="1"/>
    <col min="8966" max="8966" width="10.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30.28515625" style="16" bestFit="1" customWidth="1"/>
    <col min="9221" max="9221" width="14" style="16" bestFit="1" customWidth="1"/>
    <col min="9222" max="9222" width="10.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30.28515625" style="16" bestFit="1" customWidth="1"/>
    <col min="9477" max="9477" width="14" style="16" bestFit="1" customWidth="1"/>
    <col min="9478" max="9478" width="10.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30.28515625" style="16" bestFit="1" customWidth="1"/>
    <col min="9733" max="9733" width="14" style="16" bestFit="1" customWidth="1"/>
    <col min="9734" max="9734" width="10.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30.28515625" style="16" bestFit="1" customWidth="1"/>
    <col min="9989" max="9989" width="14" style="16" bestFit="1" customWidth="1"/>
    <col min="9990" max="9990" width="10.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30.28515625" style="16" bestFit="1" customWidth="1"/>
    <col min="10245" max="10245" width="14" style="16" bestFit="1" customWidth="1"/>
    <col min="10246" max="10246" width="10.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30.28515625" style="16" bestFit="1" customWidth="1"/>
    <col min="10501" max="10501" width="14" style="16" bestFit="1" customWidth="1"/>
    <col min="10502" max="10502" width="10.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30.28515625" style="16" bestFit="1" customWidth="1"/>
    <col min="10757" max="10757" width="14" style="16" bestFit="1" customWidth="1"/>
    <col min="10758" max="10758" width="10.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30.28515625" style="16" bestFit="1" customWidth="1"/>
    <col min="11013" max="11013" width="14" style="16" bestFit="1" customWidth="1"/>
    <col min="11014" max="11014" width="10.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30.28515625" style="16" bestFit="1" customWidth="1"/>
    <col min="11269" max="11269" width="14" style="16" bestFit="1" customWidth="1"/>
    <col min="11270" max="11270" width="10.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30.28515625" style="16" bestFit="1" customWidth="1"/>
    <col min="11525" max="11525" width="14" style="16" bestFit="1" customWidth="1"/>
    <col min="11526" max="11526" width="10.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30.28515625" style="16" bestFit="1" customWidth="1"/>
    <col min="11781" max="11781" width="14" style="16" bestFit="1" customWidth="1"/>
    <col min="11782" max="11782" width="10.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30.28515625" style="16" bestFit="1" customWidth="1"/>
    <col min="12037" max="12037" width="14" style="16" bestFit="1" customWidth="1"/>
    <col min="12038" max="12038" width="10.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30.28515625" style="16" bestFit="1" customWidth="1"/>
    <col min="12293" max="12293" width="14" style="16" bestFit="1" customWidth="1"/>
    <col min="12294" max="12294" width="10.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30.28515625" style="16" bestFit="1" customWidth="1"/>
    <col min="12549" max="12549" width="14" style="16" bestFit="1" customWidth="1"/>
    <col min="12550" max="12550" width="10.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30.28515625" style="16" bestFit="1" customWidth="1"/>
    <col min="12805" max="12805" width="14" style="16" bestFit="1" customWidth="1"/>
    <col min="12806" max="12806" width="10.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30.28515625" style="16" bestFit="1" customWidth="1"/>
    <col min="13061" max="13061" width="14" style="16" bestFit="1" customWidth="1"/>
    <col min="13062" max="13062" width="10.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30.28515625" style="16" bestFit="1" customWidth="1"/>
    <col min="13317" max="13317" width="14" style="16" bestFit="1" customWidth="1"/>
    <col min="13318" max="13318" width="10.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30.28515625" style="16" bestFit="1" customWidth="1"/>
    <col min="13573" max="13573" width="14" style="16" bestFit="1" customWidth="1"/>
    <col min="13574" max="13574" width="10.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30.28515625" style="16" bestFit="1" customWidth="1"/>
    <col min="13829" max="13829" width="14" style="16" bestFit="1" customWidth="1"/>
    <col min="13830" max="13830" width="10.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30.28515625" style="16" bestFit="1" customWidth="1"/>
    <col min="14085" max="14085" width="14" style="16" bestFit="1" customWidth="1"/>
    <col min="14086" max="14086" width="10.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30.28515625" style="16" bestFit="1" customWidth="1"/>
    <col min="14341" max="14341" width="14" style="16" bestFit="1" customWidth="1"/>
    <col min="14342" max="14342" width="10.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30.28515625" style="16" bestFit="1" customWidth="1"/>
    <col min="14597" max="14597" width="14" style="16" bestFit="1" customWidth="1"/>
    <col min="14598" max="14598" width="10.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30.28515625" style="16" bestFit="1" customWidth="1"/>
    <col min="14853" max="14853" width="14" style="16" bestFit="1" customWidth="1"/>
    <col min="14854" max="14854" width="10.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30.28515625" style="16" bestFit="1" customWidth="1"/>
    <col min="15109" max="15109" width="14" style="16" bestFit="1" customWidth="1"/>
    <col min="15110" max="15110" width="10.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30.28515625" style="16" bestFit="1" customWidth="1"/>
    <col min="15365" max="15365" width="14" style="16" bestFit="1" customWidth="1"/>
    <col min="15366" max="15366" width="10.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30.28515625" style="16" bestFit="1" customWidth="1"/>
    <col min="15621" max="15621" width="14" style="16" bestFit="1" customWidth="1"/>
    <col min="15622" max="15622" width="10.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30.28515625" style="16" bestFit="1" customWidth="1"/>
    <col min="15877" max="15877" width="14" style="16" bestFit="1" customWidth="1"/>
    <col min="15878" max="15878" width="10.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30.28515625" style="16" bestFit="1" customWidth="1"/>
    <col min="16133" max="16133" width="14" style="16" bestFit="1" customWidth="1"/>
    <col min="16134" max="16134" width="10.5703125" style="16" bestFit="1" customWidth="1"/>
    <col min="16135" max="16135" width="18.140625" style="16" bestFit="1" customWidth="1"/>
    <col min="16136" max="16384" width="9.140625" style="16"/>
  </cols>
  <sheetData>
    <row r="1" spans="1:256" s="1" customFormat="1">
      <c r="A1" s="3" t="s">
        <v>0</v>
      </c>
      <c r="B1" s="396" t="s">
        <v>26</v>
      </c>
      <c r="C1" s="396"/>
      <c r="D1" s="396"/>
      <c r="E1" s="396"/>
      <c r="F1" s="4"/>
      <c r="G1" s="4"/>
      <c r="H1" s="4"/>
    </row>
    <row r="2" spans="1:256" s="1" customFormat="1">
      <c r="C2" s="5"/>
      <c r="F2" s="4"/>
      <c r="G2" s="4"/>
      <c r="H2" s="4"/>
    </row>
    <row r="3" spans="1:256" s="1" customFormat="1" ht="30">
      <c r="A3" s="13"/>
      <c r="B3" s="19" t="s">
        <v>1002</v>
      </c>
      <c r="C3" s="427"/>
      <c r="D3" s="430"/>
      <c r="E3" s="13"/>
      <c r="F3" s="14"/>
      <c r="G3" s="14"/>
      <c r="H3" s="14"/>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row>
    <row r="4" spans="1:256" s="1" customFormat="1" ht="15">
      <c r="A4" s="13"/>
      <c r="B4" s="20" t="s">
        <v>1003</v>
      </c>
      <c r="C4" s="428"/>
      <c r="D4" s="431"/>
      <c r="E4" s="13"/>
      <c r="F4" s="14"/>
      <c r="G4" s="14"/>
      <c r="H4" s="14"/>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row>
    <row r="5" spans="1:256" s="1" customFormat="1" ht="45">
      <c r="A5" s="13"/>
      <c r="B5" s="19" t="s">
        <v>1004</v>
      </c>
      <c r="C5" s="429"/>
      <c r="D5" s="432"/>
      <c r="E5" s="13"/>
      <c r="F5" s="14"/>
      <c r="G5" s="14"/>
      <c r="H5" s="14"/>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c r="IQ5" s="13"/>
      <c r="IR5" s="13"/>
      <c r="IS5" s="13"/>
      <c r="IT5" s="13"/>
      <c r="IU5" s="13"/>
      <c r="IV5" s="13"/>
    </row>
    <row r="6" spans="1:256" s="1" customFormat="1">
      <c r="A6" s="13"/>
      <c r="B6" s="13"/>
      <c r="C6" s="15" t="s">
        <v>1005</v>
      </c>
      <c r="D6" s="21" t="s">
        <v>1006</v>
      </c>
      <c r="E6" s="13"/>
      <c r="F6" s="14"/>
      <c r="G6" s="14"/>
      <c r="H6" s="14"/>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row>
    <row r="9" spans="1:256">
      <c r="B9" s="16" t="s">
        <v>100</v>
      </c>
    </row>
    <row r="11" spans="1:256">
      <c r="B11" s="230" t="s">
        <v>101</v>
      </c>
      <c r="C11" s="231" t="s">
        <v>124</v>
      </c>
      <c r="D11" s="230" t="s">
        <v>125</v>
      </c>
      <c r="E11" s="230" t="s">
        <v>103</v>
      </c>
      <c r="F11" s="232" t="s">
        <v>104</v>
      </c>
      <c r="G11" s="232" t="s">
        <v>105</v>
      </c>
      <c r="H11" s="232" t="s">
        <v>106</v>
      </c>
      <c r="I11" s="17" t="s">
        <v>126</v>
      </c>
    </row>
    <row r="12" spans="1:256">
      <c r="B12" s="17" t="s">
        <v>127</v>
      </c>
      <c r="C12" s="164"/>
    </row>
    <row r="13" spans="1:256">
      <c r="B13" s="17" t="s">
        <v>128</v>
      </c>
      <c r="C13" s="164"/>
    </row>
    <row r="14" spans="1:256">
      <c r="B14" s="16" t="s">
        <v>1007</v>
      </c>
      <c r="C14" s="164" t="s">
        <v>129</v>
      </c>
      <c r="D14" s="16" t="s">
        <v>130</v>
      </c>
      <c r="E14" s="16" t="s">
        <v>131</v>
      </c>
      <c r="F14" s="18">
        <v>55000</v>
      </c>
      <c r="G14" s="18">
        <v>488.02</v>
      </c>
      <c r="H14" s="18">
        <v>2.63</v>
      </c>
    </row>
    <row r="15" spans="1:256">
      <c r="B15" s="16" t="s">
        <v>1008</v>
      </c>
      <c r="C15" s="164" t="s">
        <v>129</v>
      </c>
      <c r="D15" s="16" t="s">
        <v>130</v>
      </c>
      <c r="E15" s="16" t="s">
        <v>134</v>
      </c>
      <c r="F15" s="18">
        <v>24650</v>
      </c>
      <c r="G15" s="18">
        <v>366.32</v>
      </c>
      <c r="H15" s="18">
        <v>1.98</v>
      </c>
    </row>
    <row r="16" spans="1:256">
      <c r="B16" s="16" t="s">
        <v>1009</v>
      </c>
      <c r="C16" s="164" t="s">
        <v>129</v>
      </c>
      <c r="D16" s="16" t="s">
        <v>132</v>
      </c>
      <c r="E16" s="16" t="s">
        <v>133</v>
      </c>
      <c r="F16" s="18">
        <v>12000</v>
      </c>
      <c r="G16" s="18">
        <v>316.55</v>
      </c>
      <c r="H16" s="18">
        <v>1.71</v>
      </c>
    </row>
    <row r="17" spans="2:8">
      <c r="B17" s="16" t="s">
        <v>1010</v>
      </c>
      <c r="C17" s="164" t="s">
        <v>129</v>
      </c>
      <c r="D17" s="16" t="s">
        <v>139</v>
      </c>
      <c r="E17" s="16" t="s">
        <v>140</v>
      </c>
      <c r="F17" s="18">
        <v>73000</v>
      </c>
      <c r="G17" s="18">
        <v>233.97</v>
      </c>
      <c r="H17" s="18">
        <v>1.26</v>
      </c>
    </row>
    <row r="18" spans="2:8">
      <c r="B18" s="16" t="s">
        <v>1011</v>
      </c>
      <c r="C18" s="164" t="s">
        <v>129</v>
      </c>
      <c r="D18" s="16" t="s">
        <v>143</v>
      </c>
      <c r="E18" s="16" t="s">
        <v>297</v>
      </c>
      <c r="F18" s="18">
        <v>24450</v>
      </c>
      <c r="G18" s="18">
        <v>225.48</v>
      </c>
      <c r="H18" s="18">
        <v>1.22</v>
      </c>
    </row>
    <row r="19" spans="2:8">
      <c r="B19" s="16" t="s">
        <v>1012</v>
      </c>
      <c r="C19" s="164" t="s">
        <v>129</v>
      </c>
      <c r="D19" s="16" t="s">
        <v>141</v>
      </c>
      <c r="E19" s="16" t="s">
        <v>142</v>
      </c>
      <c r="F19" s="18">
        <v>6600</v>
      </c>
      <c r="G19" s="18">
        <v>171.91</v>
      </c>
      <c r="H19" s="18">
        <v>0.93</v>
      </c>
    </row>
    <row r="20" spans="2:8">
      <c r="B20" s="16" t="s">
        <v>1013</v>
      </c>
      <c r="C20" s="164" t="s">
        <v>129</v>
      </c>
      <c r="D20" s="16" t="s">
        <v>135</v>
      </c>
      <c r="E20" s="16" t="s">
        <v>136</v>
      </c>
      <c r="F20" s="18">
        <v>11000</v>
      </c>
      <c r="G20" s="18">
        <v>164.22</v>
      </c>
      <c r="H20" s="18">
        <v>0.89</v>
      </c>
    </row>
    <row r="21" spans="2:8">
      <c r="B21" s="16" t="s">
        <v>1014</v>
      </c>
      <c r="C21" s="164" t="s">
        <v>129</v>
      </c>
      <c r="D21" s="16" t="s">
        <v>237</v>
      </c>
      <c r="E21" s="16" t="s">
        <v>298</v>
      </c>
      <c r="F21" s="18">
        <v>26500</v>
      </c>
      <c r="G21" s="18">
        <v>163.32</v>
      </c>
      <c r="H21" s="18">
        <v>0.88</v>
      </c>
    </row>
    <row r="22" spans="2:8">
      <c r="B22" s="16" t="s">
        <v>1015</v>
      </c>
      <c r="C22" s="164" t="s">
        <v>129</v>
      </c>
      <c r="D22" s="16" t="s">
        <v>143</v>
      </c>
      <c r="E22" s="16" t="s">
        <v>144</v>
      </c>
      <c r="F22" s="18">
        <v>6000</v>
      </c>
      <c r="G22" s="18">
        <v>146.78</v>
      </c>
      <c r="H22" s="18">
        <v>0.79</v>
      </c>
    </row>
    <row r="23" spans="2:8">
      <c r="B23" s="16" t="s">
        <v>1016</v>
      </c>
      <c r="C23" s="164" t="s">
        <v>129</v>
      </c>
      <c r="D23" s="16" t="s">
        <v>165</v>
      </c>
      <c r="E23" s="16" t="s">
        <v>227</v>
      </c>
      <c r="F23" s="18">
        <v>14000</v>
      </c>
      <c r="G23" s="18">
        <v>146.57</v>
      </c>
      <c r="H23" s="18">
        <v>0.79</v>
      </c>
    </row>
    <row r="24" spans="2:8">
      <c r="B24" s="16" t="s">
        <v>1017</v>
      </c>
      <c r="C24" s="164" t="s">
        <v>129</v>
      </c>
      <c r="D24" s="16" t="s">
        <v>135</v>
      </c>
      <c r="E24" s="16" t="s">
        <v>137</v>
      </c>
      <c r="F24" s="18">
        <v>4000</v>
      </c>
      <c r="G24" s="18">
        <v>128.44999999999999</v>
      </c>
      <c r="H24" s="18">
        <v>0.69</v>
      </c>
    </row>
    <row r="25" spans="2:8">
      <c r="B25" s="16" t="s">
        <v>1018</v>
      </c>
      <c r="C25" s="164" t="s">
        <v>129</v>
      </c>
      <c r="D25" s="16" t="s">
        <v>141</v>
      </c>
      <c r="E25" s="16" t="s">
        <v>302</v>
      </c>
      <c r="F25" s="18">
        <v>2500</v>
      </c>
      <c r="G25" s="18">
        <v>124.73</v>
      </c>
      <c r="H25" s="18">
        <v>0.67</v>
      </c>
    </row>
    <row r="26" spans="2:8">
      <c r="B26" s="16" t="s">
        <v>1019</v>
      </c>
      <c r="C26" s="164" t="s">
        <v>129</v>
      </c>
      <c r="D26" s="16" t="s">
        <v>130</v>
      </c>
      <c r="E26" s="16" t="s">
        <v>138</v>
      </c>
      <c r="F26" s="18">
        <v>6500</v>
      </c>
      <c r="G26" s="18">
        <v>124.5</v>
      </c>
      <c r="H26" s="18">
        <v>0.67</v>
      </c>
    </row>
    <row r="27" spans="2:8">
      <c r="B27" s="16" t="s">
        <v>1020</v>
      </c>
      <c r="C27" s="164" t="s">
        <v>129</v>
      </c>
      <c r="D27" s="16" t="s">
        <v>130</v>
      </c>
      <c r="E27" s="16" t="s">
        <v>145</v>
      </c>
      <c r="F27" s="18">
        <v>16500</v>
      </c>
      <c r="G27" s="18">
        <v>124</v>
      </c>
      <c r="H27" s="18">
        <v>0.67</v>
      </c>
    </row>
    <row r="28" spans="2:8">
      <c r="B28" s="16" t="s">
        <v>1021</v>
      </c>
      <c r="C28" s="164" t="s">
        <v>129</v>
      </c>
      <c r="D28" s="16" t="s">
        <v>149</v>
      </c>
      <c r="E28" s="16" t="s">
        <v>300</v>
      </c>
      <c r="F28" s="18">
        <v>5000</v>
      </c>
      <c r="G28" s="18">
        <v>123.51</v>
      </c>
      <c r="H28" s="18">
        <v>0.67</v>
      </c>
    </row>
    <row r="29" spans="2:8">
      <c r="B29" s="16" t="s">
        <v>1022</v>
      </c>
      <c r="C29" s="164" t="s">
        <v>129</v>
      </c>
      <c r="D29" s="16" t="s">
        <v>173</v>
      </c>
      <c r="E29" s="16" t="s">
        <v>301</v>
      </c>
      <c r="F29" s="18">
        <v>30000</v>
      </c>
      <c r="G29" s="18">
        <v>123.38</v>
      </c>
      <c r="H29" s="18">
        <v>0.67</v>
      </c>
    </row>
    <row r="30" spans="2:8">
      <c r="B30" s="16" t="s">
        <v>1023</v>
      </c>
      <c r="C30" s="164" t="s">
        <v>129</v>
      </c>
      <c r="D30" s="16" t="s">
        <v>183</v>
      </c>
      <c r="E30" s="16" t="s">
        <v>299</v>
      </c>
      <c r="F30" s="18">
        <v>40000</v>
      </c>
      <c r="G30" s="18">
        <v>122.6</v>
      </c>
      <c r="H30" s="18">
        <v>0.66</v>
      </c>
    </row>
    <row r="31" spans="2:8">
      <c r="B31" s="16" t="s">
        <v>1024</v>
      </c>
      <c r="C31" s="164" t="s">
        <v>129</v>
      </c>
      <c r="D31" s="16" t="s">
        <v>171</v>
      </c>
      <c r="E31" s="16" t="s">
        <v>172</v>
      </c>
      <c r="F31" s="18">
        <v>14269</v>
      </c>
      <c r="G31" s="18">
        <v>115.53</v>
      </c>
      <c r="H31" s="18">
        <v>0.62</v>
      </c>
    </row>
    <row r="32" spans="2:8">
      <c r="B32" s="16" t="s">
        <v>1025</v>
      </c>
      <c r="C32" s="164" t="s">
        <v>129</v>
      </c>
      <c r="D32" s="16" t="s">
        <v>141</v>
      </c>
      <c r="E32" s="16" t="s">
        <v>280</v>
      </c>
      <c r="F32" s="18">
        <v>3200</v>
      </c>
      <c r="G32" s="18">
        <v>108.53</v>
      </c>
      <c r="H32" s="18">
        <v>0.59</v>
      </c>
    </row>
    <row r="33" spans="2:8">
      <c r="B33" s="16" t="s">
        <v>1026</v>
      </c>
      <c r="C33" s="164" t="s">
        <v>129</v>
      </c>
      <c r="D33" s="16" t="s">
        <v>141</v>
      </c>
      <c r="E33" s="16" t="s">
        <v>303</v>
      </c>
      <c r="F33" s="18">
        <v>7786</v>
      </c>
      <c r="G33" s="18">
        <v>108.34</v>
      </c>
      <c r="H33" s="18">
        <v>0.57999999999999996</v>
      </c>
    </row>
    <row r="34" spans="2:8">
      <c r="B34" s="16" t="s">
        <v>1027</v>
      </c>
      <c r="C34" s="164" t="s">
        <v>129</v>
      </c>
      <c r="D34" s="16" t="s">
        <v>200</v>
      </c>
      <c r="E34" s="16" t="s">
        <v>201</v>
      </c>
      <c r="F34" s="18">
        <v>3200</v>
      </c>
      <c r="G34" s="18">
        <v>107.48</v>
      </c>
      <c r="H34" s="18">
        <v>0.57999999999999996</v>
      </c>
    </row>
    <row r="35" spans="2:8">
      <c r="B35" s="16" t="s">
        <v>1028</v>
      </c>
      <c r="C35" s="164" t="s">
        <v>129</v>
      </c>
      <c r="D35" s="16" t="s">
        <v>198</v>
      </c>
      <c r="E35" s="16" t="s">
        <v>199</v>
      </c>
      <c r="F35" s="18">
        <v>400</v>
      </c>
      <c r="G35" s="18">
        <v>93.26</v>
      </c>
      <c r="H35" s="18">
        <v>0.5</v>
      </c>
    </row>
    <row r="36" spans="2:8">
      <c r="B36" s="16" t="s">
        <v>1029</v>
      </c>
      <c r="C36" s="164" t="s">
        <v>129</v>
      </c>
      <c r="D36" s="16" t="s">
        <v>141</v>
      </c>
      <c r="E36" s="16" t="s">
        <v>304</v>
      </c>
      <c r="F36" s="18">
        <v>2098</v>
      </c>
      <c r="G36" s="18">
        <v>86.1</v>
      </c>
      <c r="H36" s="18">
        <v>0.46</v>
      </c>
    </row>
    <row r="37" spans="2:8">
      <c r="B37" s="16" t="s">
        <v>1030</v>
      </c>
      <c r="C37" s="164" t="s">
        <v>129</v>
      </c>
      <c r="D37" s="16" t="s">
        <v>165</v>
      </c>
      <c r="E37" s="16" t="s">
        <v>166</v>
      </c>
      <c r="F37" s="18">
        <v>10500</v>
      </c>
      <c r="G37" s="18">
        <v>85.24</v>
      </c>
      <c r="H37" s="18">
        <v>0.46</v>
      </c>
    </row>
    <row r="38" spans="2:8">
      <c r="B38" s="16" t="s">
        <v>1031</v>
      </c>
      <c r="C38" s="164" t="s">
        <v>129</v>
      </c>
      <c r="D38" s="16" t="s">
        <v>200</v>
      </c>
      <c r="E38" s="16" t="s">
        <v>308</v>
      </c>
      <c r="F38" s="18">
        <v>3000</v>
      </c>
      <c r="G38" s="18">
        <v>85.13</v>
      </c>
      <c r="H38" s="18">
        <v>0.46</v>
      </c>
    </row>
    <row r="39" spans="2:8">
      <c r="B39" s="16" t="s">
        <v>1032</v>
      </c>
      <c r="C39" s="164" t="s">
        <v>129</v>
      </c>
      <c r="D39" s="16" t="s">
        <v>141</v>
      </c>
      <c r="E39" s="16" t="s">
        <v>305</v>
      </c>
      <c r="F39" s="18">
        <v>7200</v>
      </c>
      <c r="G39" s="18">
        <v>83.88</v>
      </c>
      <c r="H39" s="18">
        <v>0.45</v>
      </c>
    </row>
    <row r="40" spans="2:8">
      <c r="B40" s="16" t="s">
        <v>1033</v>
      </c>
      <c r="C40" s="164" t="s">
        <v>129</v>
      </c>
      <c r="D40" s="16" t="s">
        <v>135</v>
      </c>
      <c r="E40" s="16" t="s">
        <v>314</v>
      </c>
      <c r="F40" s="18">
        <v>2630</v>
      </c>
      <c r="G40" s="18">
        <v>83.37</v>
      </c>
      <c r="H40" s="18">
        <v>0.45</v>
      </c>
    </row>
    <row r="41" spans="2:8">
      <c r="B41" s="16" t="s">
        <v>1034</v>
      </c>
      <c r="C41" s="164" t="s">
        <v>129</v>
      </c>
      <c r="D41" s="16" t="s">
        <v>141</v>
      </c>
      <c r="E41" s="16" t="s">
        <v>190</v>
      </c>
      <c r="F41" s="18">
        <v>10511</v>
      </c>
      <c r="G41" s="18">
        <v>83.35</v>
      </c>
      <c r="H41" s="18">
        <v>0.45</v>
      </c>
    </row>
    <row r="42" spans="2:8">
      <c r="B42" s="16" t="s">
        <v>1035</v>
      </c>
      <c r="C42" s="164" t="s">
        <v>129</v>
      </c>
      <c r="D42" s="16" t="s">
        <v>185</v>
      </c>
      <c r="E42" s="16" t="s">
        <v>306</v>
      </c>
      <c r="F42" s="18">
        <v>6200</v>
      </c>
      <c r="G42" s="18">
        <v>82.4</v>
      </c>
      <c r="H42" s="18">
        <v>0.44</v>
      </c>
    </row>
    <row r="43" spans="2:8">
      <c r="B43" s="16" t="s">
        <v>1036</v>
      </c>
      <c r="C43" s="164" t="s">
        <v>129</v>
      </c>
      <c r="D43" s="16" t="s">
        <v>185</v>
      </c>
      <c r="E43" s="16" t="s">
        <v>193</v>
      </c>
      <c r="F43" s="18">
        <v>14000</v>
      </c>
      <c r="G43" s="18">
        <v>80.53</v>
      </c>
      <c r="H43" s="18">
        <v>0.43</v>
      </c>
    </row>
    <row r="44" spans="2:8">
      <c r="B44" s="16" t="s">
        <v>1037</v>
      </c>
      <c r="C44" s="164" t="s">
        <v>129</v>
      </c>
      <c r="D44" s="16" t="s">
        <v>135</v>
      </c>
      <c r="E44" s="16" t="s">
        <v>283</v>
      </c>
      <c r="F44" s="18">
        <v>8500</v>
      </c>
      <c r="G44" s="18">
        <v>79.81</v>
      </c>
      <c r="H44" s="18">
        <v>0.43</v>
      </c>
    </row>
    <row r="45" spans="2:8">
      <c r="B45" s="16" t="s">
        <v>1038</v>
      </c>
      <c r="C45" s="164" t="s">
        <v>129</v>
      </c>
      <c r="D45" s="16" t="s">
        <v>162</v>
      </c>
      <c r="E45" s="16" t="s">
        <v>307</v>
      </c>
      <c r="F45" s="18">
        <v>1794</v>
      </c>
      <c r="G45" s="18">
        <v>77.94</v>
      </c>
      <c r="H45" s="18">
        <v>0.42</v>
      </c>
    </row>
    <row r="46" spans="2:8">
      <c r="B46" s="16" t="s">
        <v>1039</v>
      </c>
      <c r="C46" s="164" t="s">
        <v>129</v>
      </c>
      <c r="D46" s="16" t="s">
        <v>185</v>
      </c>
      <c r="E46" s="16" t="s">
        <v>309</v>
      </c>
      <c r="F46" s="18">
        <v>13000</v>
      </c>
      <c r="G46" s="18">
        <v>77.3</v>
      </c>
      <c r="H46" s="18">
        <v>0.42</v>
      </c>
    </row>
    <row r="47" spans="2:8">
      <c r="B47" s="16" t="s">
        <v>1040</v>
      </c>
      <c r="C47" s="164" t="s">
        <v>129</v>
      </c>
      <c r="D47" s="16" t="s">
        <v>200</v>
      </c>
      <c r="E47" s="16" t="s">
        <v>310</v>
      </c>
      <c r="F47" s="18">
        <v>1825</v>
      </c>
      <c r="G47" s="18">
        <v>74.55</v>
      </c>
      <c r="H47" s="18">
        <v>0.4</v>
      </c>
    </row>
    <row r="48" spans="2:8">
      <c r="B48" s="16" t="s">
        <v>1041</v>
      </c>
      <c r="C48" s="164" t="s">
        <v>129</v>
      </c>
      <c r="D48" s="16" t="s">
        <v>248</v>
      </c>
      <c r="E48" s="16" t="s">
        <v>313</v>
      </c>
      <c r="F48" s="18">
        <v>16900</v>
      </c>
      <c r="G48" s="18">
        <v>70.83</v>
      </c>
      <c r="H48" s="18">
        <v>0.38</v>
      </c>
    </row>
    <row r="49" spans="2:8">
      <c r="B49" s="16" t="s">
        <v>1042</v>
      </c>
      <c r="C49" s="164" t="s">
        <v>129</v>
      </c>
      <c r="D49" s="16" t="s">
        <v>173</v>
      </c>
      <c r="E49" s="16" t="s">
        <v>175</v>
      </c>
      <c r="F49" s="18">
        <v>3000</v>
      </c>
      <c r="G49" s="18">
        <v>68.989999999999995</v>
      </c>
      <c r="H49" s="18">
        <v>0.37</v>
      </c>
    </row>
    <row r="50" spans="2:8">
      <c r="B50" s="16" t="s">
        <v>1043</v>
      </c>
      <c r="C50" s="164" t="s">
        <v>129</v>
      </c>
      <c r="D50" s="16" t="s">
        <v>162</v>
      </c>
      <c r="E50" s="16" t="s">
        <v>311</v>
      </c>
      <c r="F50" s="18">
        <v>9659</v>
      </c>
      <c r="G50" s="18">
        <v>68.83</v>
      </c>
      <c r="H50" s="18">
        <v>0.37</v>
      </c>
    </row>
    <row r="51" spans="2:8">
      <c r="B51" s="16" t="s">
        <v>1044</v>
      </c>
      <c r="C51" s="164" t="s">
        <v>129</v>
      </c>
      <c r="D51" s="16" t="s">
        <v>225</v>
      </c>
      <c r="E51" s="16" t="s">
        <v>324</v>
      </c>
      <c r="F51" s="18">
        <v>1500</v>
      </c>
      <c r="G51" s="18">
        <v>64.84</v>
      </c>
      <c r="H51" s="18">
        <v>0.35</v>
      </c>
    </row>
    <row r="52" spans="2:8">
      <c r="B52" s="16" t="s">
        <v>1045</v>
      </c>
      <c r="C52" s="164" t="s">
        <v>129</v>
      </c>
      <c r="D52" s="16" t="s">
        <v>168</v>
      </c>
      <c r="E52" s="16" t="s">
        <v>315</v>
      </c>
      <c r="F52" s="18">
        <v>3000</v>
      </c>
      <c r="G52" s="18">
        <v>62.25</v>
      </c>
      <c r="H52" s="18">
        <v>0.34</v>
      </c>
    </row>
    <row r="53" spans="2:8">
      <c r="B53" s="16" t="s">
        <v>1046</v>
      </c>
      <c r="C53" s="164" t="s">
        <v>129</v>
      </c>
      <c r="D53" s="16" t="s">
        <v>149</v>
      </c>
      <c r="E53" s="16" t="s">
        <v>317</v>
      </c>
      <c r="F53" s="18">
        <v>3000</v>
      </c>
      <c r="G53" s="18">
        <v>58.97</v>
      </c>
      <c r="H53" s="18">
        <v>0.32</v>
      </c>
    </row>
    <row r="54" spans="2:8">
      <c r="B54" s="16" t="s">
        <v>1047</v>
      </c>
      <c r="C54" s="164" t="s">
        <v>129</v>
      </c>
      <c r="D54" s="16" t="s">
        <v>153</v>
      </c>
      <c r="E54" s="16" t="s">
        <v>312</v>
      </c>
      <c r="F54" s="18">
        <v>1550</v>
      </c>
      <c r="G54" s="18">
        <v>58.04</v>
      </c>
      <c r="H54" s="18">
        <v>0.31</v>
      </c>
    </row>
    <row r="55" spans="2:8">
      <c r="B55" s="16" t="s">
        <v>1048</v>
      </c>
      <c r="C55" s="164" t="s">
        <v>129</v>
      </c>
      <c r="D55" s="16" t="s">
        <v>141</v>
      </c>
      <c r="E55" s="16" t="s">
        <v>318</v>
      </c>
      <c r="F55" s="18">
        <v>5700</v>
      </c>
      <c r="G55" s="18">
        <v>57.07</v>
      </c>
      <c r="H55" s="18">
        <v>0.31</v>
      </c>
    </row>
    <row r="56" spans="2:8">
      <c r="B56" s="16" t="s">
        <v>1049</v>
      </c>
      <c r="C56" s="164" t="s">
        <v>129</v>
      </c>
      <c r="D56" s="16" t="s">
        <v>146</v>
      </c>
      <c r="E56" s="16" t="s">
        <v>259</v>
      </c>
      <c r="F56" s="18">
        <v>2000</v>
      </c>
      <c r="G56" s="18">
        <v>52.13</v>
      </c>
      <c r="H56" s="18">
        <v>0.28000000000000003</v>
      </c>
    </row>
    <row r="57" spans="2:8">
      <c r="B57" s="16" t="s">
        <v>1050</v>
      </c>
      <c r="C57" s="164" t="s">
        <v>129</v>
      </c>
      <c r="D57" s="16" t="s">
        <v>160</v>
      </c>
      <c r="E57" s="16" t="s">
        <v>319</v>
      </c>
      <c r="F57" s="18">
        <v>1220</v>
      </c>
      <c r="G57" s="18">
        <v>51.34</v>
      </c>
      <c r="H57" s="18">
        <v>0.28000000000000003</v>
      </c>
    </row>
    <row r="58" spans="2:8">
      <c r="B58" s="16" t="s">
        <v>1051</v>
      </c>
      <c r="C58" s="164" t="s">
        <v>129</v>
      </c>
      <c r="D58" s="16" t="s">
        <v>168</v>
      </c>
      <c r="E58" s="16" t="s">
        <v>169</v>
      </c>
      <c r="F58" s="18">
        <v>5240</v>
      </c>
      <c r="G58" s="18">
        <v>43.24</v>
      </c>
      <c r="H58" s="18">
        <v>0.23</v>
      </c>
    </row>
    <row r="59" spans="2:8">
      <c r="B59" s="16" t="s">
        <v>1052</v>
      </c>
      <c r="C59" s="164" t="s">
        <v>129</v>
      </c>
      <c r="D59" s="16" t="s">
        <v>149</v>
      </c>
      <c r="E59" s="16" t="s">
        <v>221</v>
      </c>
      <c r="F59" s="18">
        <v>5000</v>
      </c>
      <c r="G59" s="18">
        <v>27.51</v>
      </c>
      <c r="H59" s="18">
        <v>0.15</v>
      </c>
    </row>
    <row r="60" spans="2:8">
      <c r="B60" s="17" t="s">
        <v>207</v>
      </c>
      <c r="C60" s="233"/>
      <c r="D60" s="17"/>
      <c r="E60" s="17"/>
      <c r="F60" s="162"/>
      <c r="G60" s="162">
        <f>SUM(G11:G59)</f>
        <v>5491.0900000000011</v>
      </c>
      <c r="H60" s="162">
        <f>SUM(H11:H59)</f>
        <v>29.610000000000003</v>
      </c>
    </row>
    <row r="61" spans="2:8">
      <c r="B61" s="230" t="s">
        <v>101</v>
      </c>
      <c r="C61" s="231" t="s">
        <v>124</v>
      </c>
      <c r="D61" s="230" t="s">
        <v>102</v>
      </c>
      <c r="E61" s="230" t="s">
        <v>103</v>
      </c>
      <c r="F61" s="232" t="s">
        <v>104</v>
      </c>
      <c r="G61" s="232" t="s">
        <v>105</v>
      </c>
      <c r="H61" s="232" t="s">
        <v>106</v>
      </c>
    </row>
    <row r="62" spans="2:8">
      <c r="B62" s="17" t="s">
        <v>107</v>
      </c>
      <c r="C62" s="164"/>
    </row>
    <row r="63" spans="2:8">
      <c r="B63" s="17" t="s">
        <v>128</v>
      </c>
      <c r="C63" s="164"/>
    </row>
    <row r="64" spans="2:8">
      <c r="B64" s="17" t="s">
        <v>325</v>
      </c>
      <c r="C64" s="164"/>
    </row>
    <row r="65" spans="2:8">
      <c r="B65" s="16" t="s">
        <v>506</v>
      </c>
      <c r="C65" s="164">
        <v>6.36</v>
      </c>
      <c r="D65" s="16" t="s">
        <v>327</v>
      </c>
      <c r="E65" s="16" t="s">
        <v>507</v>
      </c>
      <c r="F65" s="18">
        <v>2500000</v>
      </c>
      <c r="G65" s="18">
        <v>2531.75</v>
      </c>
      <c r="H65" s="18">
        <v>13.67</v>
      </c>
    </row>
    <row r="66" spans="2:8">
      <c r="B66" s="16" t="s">
        <v>326</v>
      </c>
      <c r="C66" s="164">
        <v>6.99</v>
      </c>
      <c r="D66" s="16" t="s">
        <v>327</v>
      </c>
      <c r="E66" s="16" t="s">
        <v>328</v>
      </c>
      <c r="F66" s="18">
        <v>2000000</v>
      </c>
      <c r="G66" s="18">
        <v>2031.23</v>
      </c>
      <c r="H66" s="18">
        <v>10.96</v>
      </c>
    </row>
    <row r="67" spans="2:8">
      <c r="B67" s="16" t="s">
        <v>329</v>
      </c>
      <c r="C67" s="164">
        <v>6.93</v>
      </c>
      <c r="D67" s="16" t="s">
        <v>327</v>
      </c>
      <c r="E67" s="16" t="s">
        <v>330</v>
      </c>
      <c r="F67" s="18">
        <v>1000000</v>
      </c>
      <c r="G67" s="18">
        <v>1010.68</v>
      </c>
      <c r="H67" s="18">
        <v>5.46</v>
      </c>
    </row>
    <row r="68" spans="2:8">
      <c r="B68" s="16" t="s">
        <v>752</v>
      </c>
      <c r="C68" s="164">
        <v>5.83</v>
      </c>
      <c r="D68" s="16" t="s">
        <v>327</v>
      </c>
      <c r="E68" s="16" t="s">
        <v>753</v>
      </c>
      <c r="F68" s="18">
        <v>916800</v>
      </c>
      <c r="G68" s="18">
        <v>919.39</v>
      </c>
      <c r="H68" s="18">
        <v>4.96</v>
      </c>
    </row>
    <row r="69" spans="2:8">
      <c r="B69" s="16" t="s">
        <v>1053</v>
      </c>
      <c r="C69" s="164">
        <v>7</v>
      </c>
      <c r="D69" s="16" t="s">
        <v>327</v>
      </c>
      <c r="E69" s="16" t="s">
        <v>1054</v>
      </c>
      <c r="F69" s="18">
        <v>500000</v>
      </c>
      <c r="G69" s="18">
        <v>523.29999999999995</v>
      </c>
      <c r="H69" s="18">
        <v>2.82</v>
      </c>
    </row>
    <row r="70" spans="2:8">
      <c r="B70" s="16" t="s">
        <v>1055</v>
      </c>
      <c r="C70" s="164">
        <v>6.82</v>
      </c>
      <c r="D70" s="16" t="s">
        <v>327</v>
      </c>
      <c r="E70" s="16" t="s">
        <v>1056</v>
      </c>
      <c r="F70" s="18">
        <v>500000</v>
      </c>
      <c r="G70" s="18">
        <v>518.75</v>
      </c>
      <c r="H70" s="18">
        <v>2.8</v>
      </c>
    </row>
    <row r="71" spans="2:8">
      <c r="B71" s="16" t="s">
        <v>1057</v>
      </c>
      <c r="C71" s="164">
        <v>6.9</v>
      </c>
      <c r="D71" s="16" t="s">
        <v>327</v>
      </c>
      <c r="E71" s="16" t="s">
        <v>1058</v>
      </c>
      <c r="F71" s="18">
        <v>350000</v>
      </c>
      <c r="G71" s="18">
        <v>360.94</v>
      </c>
      <c r="H71" s="18">
        <v>1.95</v>
      </c>
    </row>
    <row r="72" spans="2:8">
      <c r="B72" s="17" t="s">
        <v>337</v>
      </c>
      <c r="C72" s="233"/>
      <c r="D72" s="17"/>
      <c r="E72" s="17"/>
      <c r="F72" s="162"/>
      <c r="G72" s="162">
        <f>SUM(G61:G71)</f>
        <v>7896.04</v>
      </c>
      <c r="H72" s="162">
        <f>SUM(H61:H71)</f>
        <v>42.620000000000005</v>
      </c>
    </row>
    <row r="73" spans="2:8">
      <c r="B73" s="17" t="s">
        <v>338</v>
      </c>
      <c r="C73" s="164"/>
    </row>
    <row r="74" spans="2:8">
      <c r="B74" s="16" t="s">
        <v>349</v>
      </c>
      <c r="C74" s="164">
        <v>7.02</v>
      </c>
      <c r="D74" s="16" t="s">
        <v>340</v>
      </c>
      <c r="E74" s="16" t="s">
        <v>350</v>
      </c>
      <c r="F74" s="18">
        <v>100</v>
      </c>
      <c r="G74" s="18">
        <v>1007.63</v>
      </c>
      <c r="H74" s="18">
        <v>5.44</v>
      </c>
    </row>
    <row r="75" spans="2:8">
      <c r="B75" s="16" t="s">
        <v>1059</v>
      </c>
      <c r="C75" s="164">
        <v>7.31</v>
      </c>
      <c r="D75" s="16" t="s">
        <v>340</v>
      </c>
      <c r="E75" s="16" t="s">
        <v>343</v>
      </c>
      <c r="F75" s="18">
        <v>100</v>
      </c>
      <c r="G75" s="18">
        <v>973.84</v>
      </c>
      <c r="H75" s="18">
        <v>5.26</v>
      </c>
    </row>
    <row r="76" spans="2:8">
      <c r="B76" s="16" t="s">
        <v>1060</v>
      </c>
      <c r="C76" s="164">
        <v>7.64</v>
      </c>
      <c r="D76" s="16" t="s">
        <v>340</v>
      </c>
      <c r="E76" s="16" t="s">
        <v>344</v>
      </c>
      <c r="F76" s="18">
        <v>100</v>
      </c>
      <c r="G76" s="18">
        <v>957.75</v>
      </c>
      <c r="H76" s="18">
        <v>5.17</v>
      </c>
    </row>
    <row r="77" spans="2:8">
      <c r="B77" s="16" t="s">
        <v>1061</v>
      </c>
      <c r="C77" s="164">
        <v>7.52</v>
      </c>
      <c r="D77" s="16" t="s">
        <v>684</v>
      </c>
      <c r="E77" s="16" t="s">
        <v>685</v>
      </c>
      <c r="F77" s="18">
        <v>80</v>
      </c>
      <c r="G77" s="18">
        <v>766.19</v>
      </c>
      <c r="H77" s="18">
        <v>4.1399999999999997</v>
      </c>
    </row>
    <row r="78" spans="2:8">
      <c r="B78" s="17" t="s">
        <v>355</v>
      </c>
      <c r="C78" s="234"/>
      <c r="D78" s="17"/>
      <c r="E78" s="17"/>
      <c r="F78" s="162"/>
      <c r="G78" s="162">
        <f>SUM(G73:G77)</f>
        <v>3705.4100000000003</v>
      </c>
      <c r="H78" s="162">
        <f>SUM(H73:H77)</f>
        <v>20.009999999999998</v>
      </c>
    </row>
    <row r="79" spans="2:8">
      <c r="B79" s="17" t="s">
        <v>359</v>
      </c>
      <c r="C79" s="234"/>
      <c r="D79" s="17"/>
      <c r="E79" s="17"/>
      <c r="F79" s="162"/>
      <c r="G79" s="162">
        <v>1171.5999999999999</v>
      </c>
      <c r="H79" s="162">
        <v>6.32</v>
      </c>
    </row>
    <row r="80" spans="2:8">
      <c r="B80" s="17" t="s">
        <v>112</v>
      </c>
      <c r="C80" s="234"/>
      <c r="D80" s="17"/>
      <c r="E80" s="17"/>
      <c r="F80" s="162"/>
      <c r="G80" s="162">
        <v>18264.14</v>
      </c>
      <c r="H80" s="162">
        <v>98.58</v>
      </c>
    </row>
    <row r="81" spans="2:8">
      <c r="B81" s="17" t="s">
        <v>113</v>
      </c>
      <c r="C81" s="234"/>
      <c r="D81" s="17"/>
      <c r="E81" s="17"/>
      <c r="F81" s="162"/>
      <c r="G81" s="162">
        <v>262.73783670000057</v>
      </c>
      <c r="H81" s="162">
        <v>1.4200000000000017</v>
      </c>
    </row>
    <row r="82" spans="2:8">
      <c r="B82" s="17" t="s">
        <v>114</v>
      </c>
      <c r="C82" s="234"/>
      <c r="D82" s="17"/>
      <c r="E82" s="17"/>
      <c r="F82" s="162"/>
      <c r="G82" s="162">
        <v>18526.877836700001</v>
      </c>
      <c r="H82" s="162">
        <v>100</v>
      </c>
    </row>
    <row r="83" spans="2:8">
      <c r="B83" s="16" t="s">
        <v>115</v>
      </c>
    </row>
    <row r="84" spans="2:8">
      <c r="B84" s="16" t="s">
        <v>116</v>
      </c>
    </row>
    <row r="85" spans="2:8">
      <c r="B85" s="17" t="s">
        <v>117</v>
      </c>
      <c r="C85" s="235">
        <v>44804</v>
      </c>
    </row>
    <row r="86" spans="2:8" ht="25.5">
      <c r="B86" s="236" t="s">
        <v>118</v>
      </c>
      <c r="C86" s="234" t="s">
        <v>119</v>
      </c>
    </row>
    <row r="87" spans="2:8">
      <c r="B87" s="17"/>
    </row>
    <row r="88" spans="2:8">
      <c r="B88" s="17" t="s">
        <v>1062</v>
      </c>
      <c r="C88" s="234" t="s">
        <v>119</v>
      </c>
    </row>
    <row r="89" spans="2:8">
      <c r="B89" s="17" t="s">
        <v>1063</v>
      </c>
      <c r="C89" s="234" t="s">
        <v>119</v>
      </c>
    </row>
    <row r="90" spans="2:8">
      <c r="B90" s="17" t="s">
        <v>1064</v>
      </c>
      <c r="C90" s="234"/>
    </row>
    <row r="91" spans="2:8">
      <c r="B91" s="17" t="s">
        <v>1065</v>
      </c>
      <c r="C91" s="234"/>
    </row>
    <row r="92" spans="2:8">
      <c r="B92" s="17" t="s">
        <v>1066</v>
      </c>
      <c r="C92" s="234"/>
    </row>
    <row r="93" spans="2:8">
      <c r="B93" s="17" t="s">
        <v>1067</v>
      </c>
      <c r="C93" s="234"/>
    </row>
    <row r="94" spans="2:8" ht="12.75" customHeight="1">
      <c r="B94" s="17" t="s">
        <v>122</v>
      </c>
      <c r="C94" s="234"/>
    </row>
    <row r="95" spans="2:8" ht="12.75" customHeight="1">
      <c r="B95" s="237" t="s">
        <v>1068</v>
      </c>
    </row>
    <row r="96" spans="2:8" ht="12.75" customHeight="1">
      <c r="B96" s="17" t="s">
        <v>123</v>
      </c>
    </row>
    <row r="98" spans="2:6" ht="63" customHeight="1">
      <c r="B98" s="403" t="s">
        <v>1069</v>
      </c>
      <c r="C98" s="403"/>
      <c r="D98" s="403"/>
      <c r="E98" s="403"/>
      <c r="F98" s="403"/>
    </row>
  </sheetData>
  <mergeCells count="4">
    <mergeCell ref="B1:E1"/>
    <mergeCell ref="C3:C5"/>
    <mergeCell ref="D3:D5"/>
    <mergeCell ref="B98:F98"/>
  </mergeCells>
  <hyperlinks>
    <hyperlink ref="A1" location="Index!A1" display="Index" xr:uid="{72BA8246-D0DC-45E8-A0E1-2A71ABD02CBD}"/>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8B7B-39D0-426D-A0A1-2D2BD69CCD6E}">
  <dimension ref="A1:I156"/>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6.85546875" style="16"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2.140625" style="16" bestFit="1" customWidth="1"/>
    <col min="261" max="261" width="14.85546875" style="16" bestFit="1" customWidth="1"/>
    <col min="262" max="262" width="11.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2.140625" style="16" bestFit="1" customWidth="1"/>
    <col min="517" max="517" width="14.85546875" style="16" bestFit="1" customWidth="1"/>
    <col min="518" max="518" width="11.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2.140625" style="16" bestFit="1" customWidth="1"/>
    <col min="773" max="773" width="14.85546875" style="16" bestFit="1" customWidth="1"/>
    <col min="774" max="774" width="11.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2.140625" style="16" bestFit="1" customWidth="1"/>
    <col min="1029" max="1029" width="14.85546875" style="16" bestFit="1" customWidth="1"/>
    <col min="1030" max="1030" width="11.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2.140625" style="16" bestFit="1" customWidth="1"/>
    <col min="1285" max="1285" width="14.85546875" style="16" bestFit="1" customWidth="1"/>
    <col min="1286" max="1286" width="11.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2.140625" style="16" bestFit="1" customWidth="1"/>
    <col min="1541" max="1541" width="14.85546875" style="16" bestFit="1" customWidth="1"/>
    <col min="1542" max="1542" width="11.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2.140625" style="16" bestFit="1" customWidth="1"/>
    <col min="1797" max="1797" width="14.85546875" style="16" bestFit="1" customWidth="1"/>
    <col min="1798" max="1798" width="11.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2.140625" style="16" bestFit="1" customWidth="1"/>
    <col min="2053" max="2053" width="14.85546875" style="16" bestFit="1" customWidth="1"/>
    <col min="2054" max="2054" width="11.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2.140625" style="16" bestFit="1" customWidth="1"/>
    <col min="2309" max="2309" width="14.85546875" style="16" bestFit="1" customWidth="1"/>
    <col min="2310" max="2310" width="11.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2.140625" style="16" bestFit="1" customWidth="1"/>
    <col min="2565" max="2565" width="14.85546875" style="16" bestFit="1" customWidth="1"/>
    <col min="2566" max="2566" width="11.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2.140625" style="16" bestFit="1" customWidth="1"/>
    <col min="2821" max="2821" width="14.85546875" style="16" bestFit="1" customWidth="1"/>
    <col min="2822" max="2822" width="11.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2.140625" style="16" bestFit="1" customWidth="1"/>
    <col min="3077" max="3077" width="14.85546875" style="16" bestFit="1" customWidth="1"/>
    <col min="3078" max="3078" width="11.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2.140625" style="16" bestFit="1" customWidth="1"/>
    <col min="3333" max="3333" width="14.85546875" style="16" bestFit="1" customWidth="1"/>
    <col min="3334" max="3334" width="11.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2.140625" style="16" bestFit="1" customWidth="1"/>
    <col min="3589" max="3589" width="14.85546875" style="16" bestFit="1" customWidth="1"/>
    <col min="3590" max="3590" width="11.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2.140625" style="16" bestFit="1" customWidth="1"/>
    <col min="3845" max="3845" width="14.85546875" style="16" bestFit="1" customWidth="1"/>
    <col min="3846" max="3846" width="11.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2.140625" style="16" bestFit="1" customWidth="1"/>
    <col min="4101" max="4101" width="14.85546875" style="16" bestFit="1" customWidth="1"/>
    <col min="4102" max="4102" width="11.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2.140625" style="16" bestFit="1" customWidth="1"/>
    <col min="4357" max="4357" width="14.85546875" style="16" bestFit="1" customWidth="1"/>
    <col min="4358" max="4358" width="11.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2.140625" style="16" bestFit="1" customWidth="1"/>
    <col min="4613" max="4613" width="14.85546875" style="16" bestFit="1" customWidth="1"/>
    <col min="4614" max="4614" width="11.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2.140625" style="16" bestFit="1" customWidth="1"/>
    <col min="4869" max="4869" width="14.85546875" style="16" bestFit="1" customWidth="1"/>
    <col min="4870" max="4870" width="11.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2.140625" style="16" bestFit="1" customWidth="1"/>
    <col min="5125" max="5125" width="14.85546875" style="16" bestFit="1" customWidth="1"/>
    <col min="5126" max="5126" width="11.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2.140625" style="16" bestFit="1" customWidth="1"/>
    <col min="5381" max="5381" width="14.85546875" style="16" bestFit="1" customWidth="1"/>
    <col min="5382" max="5382" width="11.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2.140625" style="16" bestFit="1" customWidth="1"/>
    <col min="5637" max="5637" width="14.85546875" style="16" bestFit="1" customWidth="1"/>
    <col min="5638" max="5638" width="11.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2.140625" style="16" bestFit="1" customWidth="1"/>
    <col min="5893" max="5893" width="14.85546875" style="16" bestFit="1" customWidth="1"/>
    <col min="5894" max="5894" width="11.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2.140625" style="16" bestFit="1" customWidth="1"/>
    <col min="6149" max="6149" width="14.85546875" style="16" bestFit="1" customWidth="1"/>
    <col min="6150" max="6150" width="11.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2.140625" style="16" bestFit="1" customWidth="1"/>
    <col min="6405" max="6405" width="14.85546875" style="16" bestFit="1" customWidth="1"/>
    <col min="6406" max="6406" width="11.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2.140625" style="16" bestFit="1" customWidth="1"/>
    <col min="6661" max="6661" width="14.85546875" style="16" bestFit="1" customWidth="1"/>
    <col min="6662" max="6662" width="11.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2.140625" style="16" bestFit="1" customWidth="1"/>
    <col min="6917" max="6917" width="14.85546875" style="16" bestFit="1" customWidth="1"/>
    <col min="6918" max="6918" width="11.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2.140625" style="16" bestFit="1" customWidth="1"/>
    <col min="7173" max="7173" width="14.85546875" style="16" bestFit="1" customWidth="1"/>
    <col min="7174" max="7174" width="11.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2.140625" style="16" bestFit="1" customWidth="1"/>
    <col min="7429" max="7429" width="14.85546875" style="16" bestFit="1" customWidth="1"/>
    <col min="7430" max="7430" width="11.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2.140625" style="16" bestFit="1" customWidth="1"/>
    <col min="7685" max="7685" width="14.85546875" style="16" bestFit="1" customWidth="1"/>
    <col min="7686" max="7686" width="11.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2.140625" style="16" bestFit="1" customWidth="1"/>
    <col min="7941" max="7941" width="14.85546875" style="16" bestFit="1" customWidth="1"/>
    <col min="7942" max="7942" width="11.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2.140625" style="16" bestFit="1" customWidth="1"/>
    <col min="8197" max="8197" width="14.85546875" style="16" bestFit="1" customWidth="1"/>
    <col min="8198" max="8198" width="11.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2.140625" style="16" bestFit="1" customWidth="1"/>
    <col min="8453" max="8453" width="14.85546875" style="16" bestFit="1" customWidth="1"/>
    <col min="8454" max="8454" width="11.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2.140625" style="16" bestFit="1" customWidth="1"/>
    <col min="8709" max="8709" width="14.85546875" style="16" bestFit="1" customWidth="1"/>
    <col min="8710" max="8710" width="11.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2.140625" style="16" bestFit="1" customWidth="1"/>
    <col min="8965" max="8965" width="14.85546875" style="16" bestFit="1" customWidth="1"/>
    <col min="8966" max="8966" width="11.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2.140625" style="16" bestFit="1" customWidth="1"/>
    <col min="9221" max="9221" width="14.85546875" style="16" bestFit="1" customWidth="1"/>
    <col min="9222" max="9222" width="11.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2.140625" style="16" bestFit="1" customWidth="1"/>
    <col min="9477" max="9477" width="14.85546875" style="16" bestFit="1" customWidth="1"/>
    <col min="9478" max="9478" width="11.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2.140625" style="16" bestFit="1" customWidth="1"/>
    <col min="9733" max="9733" width="14.85546875" style="16" bestFit="1" customWidth="1"/>
    <col min="9734" max="9734" width="11.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2.140625" style="16" bestFit="1" customWidth="1"/>
    <col min="9989" max="9989" width="14.85546875" style="16" bestFit="1" customWidth="1"/>
    <col min="9990" max="9990" width="11.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2.140625" style="16" bestFit="1" customWidth="1"/>
    <col min="10245" max="10245" width="14.85546875" style="16" bestFit="1" customWidth="1"/>
    <col min="10246" max="10246" width="11.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2.140625" style="16" bestFit="1" customWidth="1"/>
    <col min="10501" max="10501" width="14.85546875" style="16" bestFit="1" customWidth="1"/>
    <col min="10502" max="10502" width="11.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2.140625" style="16" bestFit="1" customWidth="1"/>
    <col min="10757" max="10757" width="14.85546875" style="16" bestFit="1" customWidth="1"/>
    <col min="10758" max="10758" width="11.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2.140625" style="16" bestFit="1" customWidth="1"/>
    <col min="11013" max="11013" width="14.85546875" style="16" bestFit="1" customWidth="1"/>
    <col min="11014" max="11014" width="11.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2.140625" style="16" bestFit="1" customWidth="1"/>
    <col min="11269" max="11269" width="14.85546875" style="16" bestFit="1" customWidth="1"/>
    <col min="11270" max="11270" width="11.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2.140625" style="16" bestFit="1" customWidth="1"/>
    <col min="11525" max="11525" width="14.85546875" style="16" bestFit="1" customWidth="1"/>
    <col min="11526" max="11526" width="11.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2.140625" style="16" bestFit="1" customWidth="1"/>
    <col min="11781" max="11781" width="14.85546875" style="16" bestFit="1" customWidth="1"/>
    <col min="11782" max="11782" width="11.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2.140625" style="16" bestFit="1" customWidth="1"/>
    <col min="12037" max="12037" width="14.85546875" style="16" bestFit="1" customWidth="1"/>
    <col min="12038" max="12038" width="11.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2.140625" style="16" bestFit="1" customWidth="1"/>
    <col min="12293" max="12293" width="14.85546875" style="16" bestFit="1" customWidth="1"/>
    <col min="12294" max="12294" width="11.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2.140625" style="16" bestFit="1" customWidth="1"/>
    <col min="12549" max="12549" width="14.85546875" style="16" bestFit="1" customWidth="1"/>
    <col min="12550" max="12550" width="11.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2.140625" style="16" bestFit="1" customWidth="1"/>
    <col min="12805" max="12805" width="14.85546875" style="16" bestFit="1" customWidth="1"/>
    <col min="12806" max="12806" width="11.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2.140625" style="16" bestFit="1" customWidth="1"/>
    <col min="13061" max="13061" width="14.85546875" style="16" bestFit="1" customWidth="1"/>
    <col min="13062" max="13062" width="11.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2.140625" style="16" bestFit="1" customWidth="1"/>
    <col min="13317" max="13317" width="14.85546875" style="16" bestFit="1" customWidth="1"/>
    <col min="13318" max="13318" width="11.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2.140625" style="16" bestFit="1" customWidth="1"/>
    <col min="13573" max="13573" width="14.85546875" style="16" bestFit="1" customWidth="1"/>
    <col min="13574" max="13574" width="11.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2.140625" style="16" bestFit="1" customWidth="1"/>
    <col min="13829" max="13829" width="14.85546875" style="16" bestFit="1" customWidth="1"/>
    <col min="13830" max="13830" width="11.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2.140625" style="16" bestFit="1" customWidth="1"/>
    <col min="14085" max="14085" width="14.85546875" style="16" bestFit="1" customWidth="1"/>
    <col min="14086" max="14086" width="11.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2.140625" style="16" bestFit="1" customWidth="1"/>
    <col min="14341" max="14341" width="14.85546875" style="16" bestFit="1" customWidth="1"/>
    <col min="14342" max="14342" width="11.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2.140625" style="16" bestFit="1" customWidth="1"/>
    <col min="14597" max="14597" width="14.85546875" style="16" bestFit="1" customWidth="1"/>
    <col min="14598" max="14598" width="11.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2.140625" style="16" bestFit="1" customWidth="1"/>
    <col min="14853" max="14853" width="14.85546875" style="16" bestFit="1" customWidth="1"/>
    <col min="14854" max="14854" width="11.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2.140625" style="16" bestFit="1" customWidth="1"/>
    <col min="15109" max="15109" width="14.85546875" style="16" bestFit="1" customWidth="1"/>
    <col min="15110" max="15110" width="11.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2.140625" style="16" bestFit="1" customWidth="1"/>
    <col min="15365" max="15365" width="14.85546875" style="16" bestFit="1" customWidth="1"/>
    <col min="15366" max="15366" width="11.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2.140625" style="16" bestFit="1" customWidth="1"/>
    <col min="15621" max="15621" width="14.85546875" style="16" bestFit="1" customWidth="1"/>
    <col min="15622" max="15622" width="11.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2.140625" style="16" bestFit="1" customWidth="1"/>
    <col min="15877" max="15877" width="14.85546875" style="16" bestFit="1" customWidth="1"/>
    <col min="15878" max="15878" width="11.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2.140625" style="16" bestFit="1" customWidth="1"/>
    <col min="16133" max="16133" width="14.85546875" style="16" bestFit="1" customWidth="1"/>
    <col min="16134" max="16134" width="11.5703125" style="16" bestFit="1" customWidth="1"/>
    <col min="16135" max="16135" width="18.140625" style="16" bestFit="1" customWidth="1"/>
    <col min="16136" max="16384" width="9.140625" style="16"/>
  </cols>
  <sheetData>
    <row r="1" spans="1:8" s="1" customFormat="1">
      <c r="A1" s="3" t="s">
        <v>0</v>
      </c>
      <c r="B1" s="396" t="s">
        <v>20</v>
      </c>
      <c r="C1" s="396"/>
      <c r="D1" s="396"/>
      <c r="E1" s="396"/>
      <c r="F1" s="4"/>
      <c r="G1" s="4"/>
      <c r="H1" s="4"/>
    </row>
    <row r="2" spans="1:8" s="1" customFormat="1" ht="13.5" thickBot="1">
      <c r="C2" s="5"/>
      <c r="F2" s="4"/>
      <c r="G2" s="4"/>
      <c r="H2" s="4"/>
    </row>
    <row r="3" spans="1:8" s="1" customFormat="1" ht="15">
      <c r="B3" s="25" t="s">
        <v>1070</v>
      </c>
      <c r="C3" s="397"/>
      <c r="D3" s="400"/>
      <c r="E3" s="13"/>
      <c r="F3" s="4"/>
      <c r="G3" s="4"/>
      <c r="H3" s="4"/>
    </row>
    <row r="4" spans="1:8" s="1" customFormat="1" ht="30">
      <c r="B4" s="26" t="s">
        <v>1071</v>
      </c>
      <c r="C4" s="398"/>
      <c r="D4" s="401"/>
      <c r="E4" s="13"/>
      <c r="F4" s="4"/>
      <c r="G4" s="4"/>
      <c r="H4" s="4"/>
    </row>
    <row r="5" spans="1:8" s="1" customFormat="1" ht="15">
      <c r="B5" s="26"/>
      <c r="C5" s="398"/>
      <c r="D5" s="401"/>
      <c r="E5" s="13"/>
      <c r="F5" s="4"/>
      <c r="G5" s="4"/>
      <c r="H5" s="4"/>
    </row>
    <row r="6" spans="1:8" s="1" customFormat="1" ht="15">
      <c r="B6" s="26" t="s">
        <v>1003</v>
      </c>
      <c r="C6" s="398"/>
      <c r="D6" s="401"/>
      <c r="E6" s="13"/>
      <c r="F6" s="4"/>
      <c r="G6" s="4"/>
      <c r="H6" s="4"/>
    </row>
    <row r="7" spans="1:8" s="1" customFormat="1" ht="15">
      <c r="B7" s="26" t="s">
        <v>1072</v>
      </c>
      <c r="C7" s="398"/>
      <c r="D7" s="401"/>
      <c r="E7" s="13"/>
      <c r="F7" s="4"/>
      <c r="G7" s="4"/>
      <c r="H7" s="4"/>
    </row>
    <row r="8" spans="1:8" s="1" customFormat="1" ht="15.75" thickBot="1">
      <c r="B8" s="27" t="s">
        <v>1073</v>
      </c>
      <c r="C8" s="399"/>
      <c r="D8" s="402"/>
      <c r="E8" s="13"/>
      <c r="F8" s="4"/>
      <c r="G8" s="4"/>
      <c r="H8" s="4"/>
    </row>
    <row r="9" spans="1:8" s="1" customFormat="1">
      <c r="B9" s="13"/>
      <c r="C9" s="15" t="s">
        <v>1005</v>
      </c>
      <c r="D9" s="15" t="s">
        <v>1006</v>
      </c>
      <c r="E9" s="13"/>
      <c r="F9" s="4"/>
      <c r="G9" s="4"/>
      <c r="H9" s="4"/>
    </row>
    <row r="10" spans="1:8">
      <c r="C10" s="164"/>
    </row>
    <row r="11" spans="1:8" ht="15">
      <c r="B11" s="441"/>
      <c r="C11" s="441"/>
      <c r="D11" s="441"/>
      <c r="E11" s="441"/>
    </row>
    <row r="12" spans="1:8">
      <c r="B12" s="440" t="s">
        <v>1074</v>
      </c>
      <c r="C12" s="440"/>
      <c r="D12" s="440"/>
      <c r="E12" s="440"/>
    </row>
    <row r="13" spans="1:8">
      <c r="B13" s="226" t="s">
        <v>1075</v>
      </c>
      <c r="C13" s="440" t="s">
        <v>1076</v>
      </c>
      <c r="D13" s="440" t="s">
        <v>1077</v>
      </c>
      <c r="E13" s="440" t="s">
        <v>1078</v>
      </c>
    </row>
    <row r="14" spans="1:8">
      <c r="B14" s="226" t="s">
        <v>1079</v>
      </c>
      <c r="C14" s="440"/>
      <c r="D14" s="440"/>
      <c r="E14" s="440"/>
    </row>
    <row r="15" spans="1:8">
      <c r="B15" s="227" t="s">
        <v>1080</v>
      </c>
      <c r="C15" s="228"/>
      <c r="D15" s="228" t="s">
        <v>1081</v>
      </c>
      <c r="E15" s="228"/>
    </row>
    <row r="16" spans="1:8">
      <c r="B16" s="227" t="s">
        <v>1082</v>
      </c>
      <c r="C16" s="228"/>
      <c r="D16" s="228"/>
      <c r="E16" s="228"/>
    </row>
    <row r="17" spans="2:8">
      <c r="B17" s="227" t="s">
        <v>1083</v>
      </c>
      <c r="C17" s="228"/>
      <c r="D17" s="228"/>
      <c r="E17" s="228"/>
    </row>
    <row r="18" spans="2:8">
      <c r="B18" s="229" t="s">
        <v>2916</v>
      </c>
      <c r="C18" s="226"/>
      <c r="D18" s="226"/>
      <c r="E18" s="226"/>
    </row>
    <row r="21" spans="2:8">
      <c r="B21" s="16" t="s">
        <v>100</v>
      </c>
    </row>
    <row r="23" spans="2:8">
      <c r="B23" s="230" t="s">
        <v>101</v>
      </c>
      <c r="C23" s="231" t="s">
        <v>124</v>
      </c>
      <c r="D23" s="230" t="s">
        <v>102</v>
      </c>
      <c r="E23" s="230" t="s">
        <v>103</v>
      </c>
      <c r="F23" s="232" t="s">
        <v>104</v>
      </c>
      <c r="G23" s="232" t="s">
        <v>105</v>
      </c>
      <c r="H23" s="232" t="s">
        <v>106</v>
      </c>
    </row>
    <row r="24" spans="2:8">
      <c r="B24" s="17" t="s">
        <v>107</v>
      </c>
      <c r="C24" s="164"/>
    </row>
    <row r="25" spans="2:8">
      <c r="B25" s="17" t="s">
        <v>128</v>
      </c>
      <c r="C25" s="164"/>
    </row>
    <row r="26" spans="2:8">
      <c r="B26" s="17" t="s">
        <v>325</v>
      </c>
      <c r="C26" s="164"/>
    </row>
    <row r="27" spans="2:8">
      <c r="B27" s="16" t="s">
        <v>752</v>
      </c>
      <c r="C27" s="164">
        <v>5.83</v>
      </c>
      <c r="D27" s="16" t="s">
        <v>327</v>
      </c>
      <c r="E27" s="16" t="s">
        <v>753</v>
      </c>
      <c r="F27" s="18">
        <v>76500000</v>
      </c>
      <c r="G27" s="18">
        <v>76716.34</v>
      </c>
      <c r="H27" s="18">
        <v>9.23</v>
      </c>
    </row>
    <row r="28" spans="2:8">
      <c r="B28" s="16" t="s">
        <v>1084</v>
      </c>
      <c r="C28" s="164">
        <v>5.68</v>
      </c>
      <c r="D28" s="16" t="s">
        <v>327</v>
      </c>
      <c r="E28" s="16" t="s">
        <v>1085</v>
      </c>
      <c r="F28" s="18">
        <v>20000000</v>
      </c>
      <c r="G28" s="18">
        <v>20040.759999999998</v>
      </c>
      <c r="H28" s="18">
        <v>2.41</v>
      </c>
    </row>
    <row r="29" spans="2:8">
      <c r="B29" s="16" t="s">
        <v>864</v>
      </c>
      <c r="C29" s="164">
        <v>6.13</v>
      </c>
      <c r="D29" s="16" t="s">
        <v>327</v>
      </c>
      <c r="E29" s="16" t="s">
        <v>865</v>
      </c>
      <c r="F29" s="18">
        <v>6000000</v>
      </c>
      <c r="G29" s="18">
        <v>6067.2</v>
      </c>
      <c r="H29" s="18">
        <v>0.73</v>
      </c>
    </row>
    <row r="30" spans="2:8">
      <c r="B30" s="16" t="s">
        <v>1086</v>
      </c>
      <c r="C30" s="164">
        <v>5.87</v>
      </c>
      <c r="D30" s="16" t="s">
        <v>327</v>
      </c>
      <c r="E30" s="16" t="s">
        <v>1087</v>
      </c>
      <c r="F30" s="18">
        <v>5000000</v>
      </c>
      <c r="G30" s="18">
        <v>5037.47</v>
      </c>
      <c r="H30" s="18">
        <v>0.61</v>
      </c>
    </row>
    <row r="31" spans="2:8">
      <c r="B31" s="16" t="s">
        <v>1088</v>
      </c>
      <c r="C31" s="164">
        <v>5.9</v>
      </c>
      <c r="D31" s="16" t="s">
        <v>327</v>
      </c>
      <c r="E31" s="16" t="s">
        <v>1089</v>
      </c>
      <c r="F31" s="18">
        <v>2500000</v>
      </c>
      <c r="G31" s="18">
        <v>2518.67</v>
      </c>
      <c r="H31" s="18">
        <v>0.3</v>
      </c>
    </row>
    <row r="32" spans="2:8">
      <c r="B32" s="16" t="s">
        <v>1090</v>
      </c>
      <c r="C32" s="164">
        <v>5.67</v>
      </c>
      <c r="D32" s="16" t="s">
        <v>327</v>
      </c>
      <c r="E32" s="16" t="s">
        <v>1091</v>
      </c>
      <c r="F32" s="18">
        <v>1185000</v>
      </c>
      <c r="G32" s="18">
        <v>1193.23</v>
      </c>
      <c r="H32" s="18">
        <v>0.14000000000000001</v>
      </c>
    </row>
    <row r="33" spans="2:9">
      <c r="B33" s="16" t="s">
        <v>1092</v>
      </c>
      <c r="C33" s="164">
        <v>6.11</v>
      </c>
      <c r="D33" s="16" t="s">
        <v>327</v>
      </c>
      <c r="E33" s="16" t="s">
        <v>1093</v>
      </c>
      <c r="F33" s="18">
        <v>1000000</v>
      </c>
      <c r="G33" s="18">
        <v>1009.32</v>
      </c>
      <c r="H33" s="18">
        <v>0.12</v>
      </c>
    </row>
    <row r="34" spans="2:9">
      <c r="B34" s="16" t="s">
        <v>1094</v>
      </c>
      <c r="C34" s="164">
        <v>5.41</v>
      </c>
      <c r="D34" s="16" t="s">
        <v>327</v>
      </c>
      <c r="E34" s="16" t="s">
        <v>1095</v>
      </c>
      <c r="F34" s="18">
        <v>667000</v>
      </c>
      <c r="G34" s="18">
        <v>668.18</v>
      </c>
      <c r="H34" s="18">
        <v>0.08</v>
      </c>
    </row>
    <row r="35" spans="2:9">
      <c r="B35" s="16" t="s">
        <v>1096</v>
      </c>
      <c r="C35" s="164">
        <v>6.07</v>
      </c>
      <c r="D35" s="16" t="s">
        <v>327</v>
      </c>
      <c r="E35" s="16" t="s">
        <v>1097</v>
      </c>
      <c r="F35" s="18">
        <v>638000</v>
      </c>
      <c r="G35" s="18">
        <v>644.04</v>
      </c>
      <c r="H35" s="18">
        <v>0.08</v>
      </c>
    </row>
    <row r="36" spans="2:9">
      <c r="B36" s="16" t="s">
        <v>1098</v>
      </c>
      <c r="C36" s="164">
        <v>5.9</v>
      </c>
      <c r="D36" s="16" t="s">
        <v>327</v>
      </c>
      <c r="E36" s="16" t="s">
        <v>1099</v>
      </c>
      <c r="F36" s="18">
        <v>604900</v>
      </c>
      <c r="G36" s="18">
        <v>610.12</v>
      </c>
      <c r="H36" s="18">
        <v>7.0000000000000007E-2</v>
      </c>
    </row>
    <row r="37" spans="2:9">
      <c r="B37" s="16" t="s">
        <v>1100</v>
      </c>
      <c r="C37" s="164">
        <v>5.89</v>
      </c>
      <c r="D37" s="16" t="s">
        <v>327</v>
      </c>
      <c r="E37" s="16" t="s">
        <v>1101</v>
      </c>
      <c r="F37" s="18">
        <v>550000</v>
      </c>
      <c r="G37" s="18">
        <v>554.76</v>
      </c>
      <c r="H37" s="18">
        <v>7.0000000000000007E-2</v>
      </c>
    </row>
    <row r="38" spans="2:9">
      <c r="B38" s="16" t="s">
        <v>1102</v>
      </c>
      <c r="C38" s="164">
        <v>5.89</v>
      </c>
      <c r="D38" s="16" t="s">
        <v>327</v>
      </c>
      <c r="E38" s="16" t="s">
        <v>1103</v>
      </c>
      <c r="F38" s="18">
        <v>503000</v>
      </c>
      <c r="G38" s="18">
        <v>507.39</v>
      </c>
      <c r="H38" s="18">
        <v>0.06</v>
      </c>
    </row>
    <row r="39" spans="2:9">
      <c r="B39" s="16" t="s">
        <v>1104</v>
      </c>
      <c r="C39" s="164">
        <v>6.11</v>
      </c>
      <c r="D39" s="16" t="s">
        <v>327</v>
      </c>
      <c r="E39" s="16" t="s">
        <v>1105</v>
      </c>
      <c r="F39" s="18">
        <v>500000</v>
      </c>
      <c r="G39" s="18">
        <v>504.68</v>
      </c>
      <c r="H39" s="18">
        <v>0.06</v>
      </c>
    </row>
    <row r="40" spans="2:9">
      <c r="B40" s="16" t="s">
        <v>1106</v>
      </c>
      <c r="C40" s="164">
        <v>5.87</v>
      </c>
      <c r="D40" s="16" t="s">
        <v>327</v>
      </c>
      <c r="E40" s="16" t="s">
        <v>1107</v>
      </c>
      <c r="F40" s="18">
        <v>500000</v>
      </c>
      <c r="G40" s="18">
        <v>502.58</v>
      </c>
      <c r="H40" s="18">
        <v>0.06</v>
      </c>
    </row>
    <row r="41" spans="2:9">
      <c r="B41" s="16" t="s">
        <v>1108</v>
      </c>
      <c r="C41" s="164">
        <v>5.41</v>
      </c>
      <c r="D41" s="16" t="s">
        <v>327</v>
      </c>
      <c r="E41" s="16" t="s">
        <v>1109</v>
      </c>
      <c r="F41" s="18">
        <v>500000</v>
      </c>
      <c r="G41" s="18">
        <v>500.88</v>
      </c>
      <c r="H41" s="18">
        <v>0.06</v>
      </c>
    </row>
    <row r="42" spans="2:9">
      <c r="B42" s="16" t="s">
        <v>1110</v>
      </c>
      <c r="C42" s="164">
        <v>6.12</v>
      </c>
      <c r="D42" s="16" t="s">
        <v>327</v>
      </c>
      <c r="E42" s="16" t="s">
        <v>1111</v>
      </c>
      <c r="F42" s="18">
        <v>471500</v>
      </c>
      <c r="G42" s="18">
        <v>476.79</v>
      </c>
      <c r="H42" s="18">
        <v>0.06</v>
      </c>
    </row>
    <row r="43" spans="2:9">
      <c r="B43" s="16" t="s">
        <v>1112</v>
      </c>
      <c r="C43" s="164">
        <v>5.87</v>
      </c>
      <c r="D43" s="16" t="s">
        <v>327</v>
      </c>
      <c r="E43" s="16" t="s">
        <v>1113</v>
      </c>
      <c r="F43" s="18">
        <v>100000</v>
      </c>
      <c r="G43" s="18">
        <v>100.87</v>
      </c>
      <c r="H43" s="18">
        <v>0.01</v>
      </c>
    </row>
    <row r="44" spans="2:9">
      <c r="B44" s="16" t="s">
        <v>1114</v>
      </c>
      <c r="C44" s="164">
        <v>5.41</v>
      </c>
      <c r="D44" s="16" t="s">
        <v>327</v>
      </c>
      <c r="E44" s="16" t="s">
        <v>1115</v>
      </c>
      <c r="F44" s="18">
        <v>100000</v>
      </c>
      <c r="G44" s="18">
        <v>100.04</v>
      </c>
      <c r="H44" s="18">
        <v>0.01</v>
      </c>
    </row>
    <row r="45" spans="2:9">
      <c r="B45" s="16" t="s">
        <v>1116</v>
      </c>
      <c r="C45" s="164">
        <v>6.07</v>
      </c>
      <c r="D45" s="16" t="s">
        <v>327</v>
      </c>
      <c r="E45" s="16" t="s">
        <v>1117</v>
      </c>
      <c r="F45" s="18">
        <v>75000</v>
      </c>
      <c r="G45" s="18">
        <v>75.650000000000006</v>
      </c>
      <c r="H45" s="18">
        <v>0.01</v>
      </c>
    </row>
    <row r="46" spans="2:9">
      <c r="B46" s="16" t="s">
        <v>1118</v>
      </c>
      <c r="C46" s="164">
        <v>6.15</v>
      </c>
      <c r="D46" s="16" t="s">
        <v>327</v>
      </c>
      <c r="E46" s="16" t="s">
        <v>1119</v>
      </c>
      <c r="F46" s="18">
        <v>53000</v>
      </c>
      <c r="G46" s="18">
        <v>53.55</v>
      </c>
      <c r="H46" s="18">
        <v>0.01</v>
      </c>
    </row>
    <row r="47" spans="2:9">
      <c r="B47" s="16" t="s">
        <v>1120</v>
      </c>
      <c r="C47" s="164">
        <v>5.44</v>
      </c>
      <c r="D47" s="16" t="s">
        <v>327</v>
      </c>
      <c r="E47" s="16" t="s">
        <v>1121</v>
      </c>
      <c r="F47" s="18">
        <v>36000</v>
      </c>
      <c r="G47" s="18">
        <v>36.01</v>
      </c>
      <c r="H47" s="18">
        <v>0</v>
      </c>
      <c r="I47" s="16" t="s">
        <v>429</v>
      </c>
    </row>
    <row r="48" spans="2:9">
      <c r="B48" s="16" t="s">
        <v>1122</v>
      </c>
      <c r="C48" s="164">
        <v>5.69</v>
      </c>
      <c r="D48" s="16" t="s">
        <v>327</v>
      </c>
      <c r="E48" s="16" t="s">
        <v>1123</v>
      </c>
      <c r="F48" s="18">
        <v>30200</v>
      </c>
      <c r="G48" s="18">
        <v>30.41</v>
      </c>
      <c r="H48" s="18">
        <v>0</v>
      </c>
      <c r="I48" s="16" t="s">
        <v>429</v>
      </c>
    </row>
    <row r="49" spans="2:9">
      <c r="B49" s="16" t="s">
        <v>1124</v>
      </c>
      <c r="C49" s="164">
        <v>5.58</v>
      </c>
      <c r="D49" s="16" t="s">
        <v>327</v>
      </c>
      <c r="E49" s="16" t="s">
        <v>1125</v>
      </c>
      <c r="F49" s="18">
        <v>25000</v>
      </c>
      <c r="G49" s="18">
        <v>25.07</v>
      </c>
      <c r="H49" s="18">
        <v>0</v>
      </c>
      <c r="I49" s="16" t="s">
        <v>429</v>
      </c>
    </row>
    <row r="50" spans="2:9">
      <c r="B50" s="16" t="s">
        <v>1126</v>
      </c>
      <c r="C50" s="164">
        <v>6.1</v>
      </c>
      <c r="D50" s="16" t="s">
        <v>327</v>
      </c>
      <c r="E50" s="16" t="s">
        <v>1127</v>
      </c>
      <c r="F50" s="18">
        <v>13400</v>
      </c>
      <c r="G50" s="18">
        <v>13.53</v>
      </c>
      <c r="H50" s="18">
        <v>0</v>
      </c>
      <c r="I50" s="16" t="s">
        <v>429</v>
      </c>
    </row>
    <row r="51" spans="2:9">
      <c r="B51" s="17" t="s">
        <v>337</v>
      </c>
      <c r="C51" s="233"/>
      <c r="D51" s="17"/>
      <c r="E51" s="17"/>
      <c r="F51" s="162"/>
      <c r="G51" s="162">
        <f>SUM(G27:G50)</f>
        <v>117987.53999999995</v>
      </c>
      <c r="H51" s="162">
        <f>SUM(H27:H50)</f>
        <v>14.180000000000003</v>
      </c>
    </row>
    <row r="52" spans="2:9">
      <c r="B52" s="17" t="s">
        <v>515</v>
      </c>
      <c r="C52" s="164"/>
    </row>
    <row r="53" spans="2:9">
      <c r="B53" s="16" t="s">
        <v>1128</v>
      </c>
      <c r="C53" s="164">
        <v>6.48</v>
      </c>
      <c r="D53" s="16" t="s">
        <v>1129</v>
      </c>
      <c r="E53" s="16" t="s">
        <v>1130</v>
      </c>
      <c r="F53" s="18">
        <v>12000</v>
      </c>
      <c r="G53" s="18">
        <v>57734.76</v>
      </c>
      <c r="H53" s="18">
        <v>6.95</v>
      </c>
    </row>
    <row r="54" spans="2:9">
      <c r="B54" s="16" t="s">
        <v>1131</v>
      </c>
      <c r="C54" s="164">
        <v>6.51</v>
      </c>
      <c r="D54" s="16" t="s">
        <v>109</v>
      </c>
      <c r="E54" s="16" t="s">
        <v>1132</v>
      </c>
      <c r="F54" s="18">
        <v>8000</v>
      </c>
      <c r="G54" s="18">
        <v>38464.480000000003</v>
      </c>
      <c r="H54" s="18">
        <v>4.63</v>
      </c>
    </row>
    <row r="55" spans="2:9">
      <c r="B55" s="16" t="s">
        <v>1133</v>
      </c>
      <c r="C55" s="164">
        <v>6.16</v>
      </c>
      <c r="D55" s="16" t="s">
        <v>108</v>
      </c>
      <c r="E55" s="16" t="s">
        <v>1134</v>
      </c>
      <c r="F55" s="18">
        <v>7000</v>
      </c>
      <c r="G55" s="18">
        <v>34209.699999999997</v>
      </c>
      <c r="H55" s="18">
        <v>4.12</v>
      </c>
    </row>
    <row r="56" spans="2:9">
      <c r="B56" s="16" t="s">
        <v>1135</v>
      </c>
      <c r="C56" s="164">
        <v>6.06</v>
      </c>
      <c r="D56" s="16" t="s">
        <v>327</v>
      </c>
      <c r="E56" s="16" t="s">
        <v>1136</v>
      </c>
      <c r="F56" s="18">
        <v>30000000</v>
      </c>
      <c r="G56" s="18">
        <v>29120.76</v>
      </c>
      <c r="H56" s="18">
        <v>3.5</v>
      </c>
    </row>
    <row r="57" spans="2:9">
      <c r="B57" s="16" t="s">
        <v>1137</v>
      </c>
      <c r="C57" s="164">
        <v>6.49</v>
      </c>
      <c r="D57" s="16" t="s">
        <v>108</v>
      </c>
      <c r="E57" s="16" t="s">
        <v>1138</v>
      </c>
      <c r="F57" s="18">
        <v>6000</v>
      </c>
      <c r="G57" s="18">
        <v>28901.13</v>
      </c>
      <c r="H57" s="18">
        <v>3.48</v>
      </c>
    </row>
    <row r="58" spans="2:9">
      <c r="B58" s="16" t="s">
        <v>1139</v>
      </c>
      <c r="C58" s="164">
        <v>6.29</v>
      </c>
      <c r="D58" s="16" t="s">
        <v>108</v>
      </c>
      <c r="E58" s="16" t="s">
        <v>1140</v>
      </c>
      <c r="F58" s="18">
        <v>5000</v>
      </c>
      <c r="G58" s="18">
        <v>24305.279999999999</v>
      </c>
      <c r="H58" s="18">
        <v>2.92</v>
      </c>
    </row>
    <row r="59" spans="2:9">
      <c r="B59" s="16" t="s">
        <v>1141</v>
      </c>
      <c r="C59" s="164">
        <v>5.88</v>
      </c>
      <c r="D59" s="16" t="s">
        <v>327</v>
      </c>
      <c r="E59" s="16" t="s">
        <v>1142</v>
      </c>
      <c r="F59" s="18">
        <v>22500000</v>
      </c>
      <c r="G59" s="18">
        <v>22003.74</v>
      </c>
      <c r="H59" s="18">
        <v>2.65</v>
      </c>
    </row>
    <row r="60" spans="2:9">
      <c r="B60" s="16" t="s">
        <v>1143</v>
      </c>
      <c r="C60" s="164">
        <v>6.51</v>
      </c>
      <c r="D60" s="16" t="s">
        <v>108</v>
      </c>
      <c r="E60" s="16" t="s">
        <v>1144</v>
      </c>
      <c r="F60" s="18">
        <v>4000</v>
      </c>
      <c r="G60" s="18">
        <v>19911.259999999998</v>
      </c>
      <c r="H60" s="18">
        <v>2.4</v>
      </c>
    </row>
    <row r="61" spans="2:9">
      <c r="B61" s="16" t="s">
        <v>1145</v>
      </c>
      <c r="C61" s="164">
        <v>6.09</v>
      </c>
      <c r="D61" s="16" t="s">
        <v>109</v>
      </c>
      <c r="E61" s="16" t="s">
        <v>1146</v>
      </c>
      <c r="F61" s="18">
        <v>4000</v>
      </c>
      <c r="G61" s="18">
        <v>19661.96</v>
      </c>
      <c r="H61" s="18">
        <v>2.37</v>
      </c>
    </row>
    <row r="62" spans="2:9">
      <c r="B62" s="16" t="s">
        <v>1147</v>
      </c>
      <c r="C62" s="164">
        <v>6.35</v>
      </c>
      <c r="D62" s="16" t="s">
        <v>108</v>
      </c>
      <c r="E62" s="16" t="s">
        <v>1148</v>
      </c>
      <c r="F62" s="18">
        <v>4000</v>
      </c>
      <c r="G62" s="18">
        <v>19485.14</v>
      </c>
      <c r="H62" s="18">
        <v>2.34</v>
      </c>
    </row>
    <row r="63" spans="2:9">
      <c r="B63" s="16" t="s">
        <v>1149</v>
      </c>
      <c r="C63" s="164">
        <v>6.25</v>
      </c>
      <c r="D63" s="16" t="s">
        <v>1129</v>
      </c>
      <c r="E63" s="16" t="s">
        <v>1150</v>
      </c>
      <c r="F63" s="18">
        <v>4000</v>
      </c>
      <c r="G63" s="18">
        <v>19447.22</v>
      </c>
      <c r="H63" s="18">
        <v>2.34</v>
      </c>
    </row>
    <row r="64" spans="2:9">
      <c r="B64" s="16" t="s">
        <v>1151</v>
      </c>
      <c r="C64" s="164">
        <v>6.3</v>
      </c>
      <c r="D64" s="16" t="s">
        <v>108</v>
      </c>
      <c r="E64" s="16" t="s">
        <v>1152</v>
      </c>
      <c r="F64" s="18">
        <v>4000</v>
      </c>
      <c r="G64" s="18">
        <v>19364.919999999998</v>
      </c>
      <c r="H64" s="18">
        <v>2.33</v>
      </c>
    </row>
    <row r="65" spans="2:8">
      <c r="B65" s="16" t="s">
        <v>1153</v>
      </c>
      <c r="C65" s="164">
        <v>6.39</v>
      </c>
      <c r="D65" s="16" t="s">
        <v>108</v>
      </c>
      <c r="E65" s="16" t="s">
        <v>1154</v>
      </c>
      <c r="F65" s="18">
        <v>4000</v>
      </c>
      <c r="G65" s="18">
        <v>19323.939999999999</v>
      </c>
      <c r="H65" s="18">
        <v>2.33</v>
      </c>
    </row>
    <row r="66" spans="2:8">
      <c r="B66" s="16" t="s">
        <v>1155</v>
      </c>
      <c r="C66" s="164">
        <v>6.21</v>
      </c>
      <c r="D66" s="16" t="s">
        <v>108</v>
      </c>
      <c r="E66" s="16" t="s">
        <v>1156</v>
      </c>
      <c r="F66" s="18">
        <v>3500</v>
      </c>
      <c r="G66" s="18">
        <v>17262.11</v>
      </c>
      <c r="H66" s="18">
        <v>2.08</v>
      </c>
    </row>
    <row r="67" spans="2:8">
      <c r="B67" s="16" t="s">
        <v>1157</v>
      </c>
      <c r="C67" s="164">
        <v>6.28</v>
      </c>
      <c r="D67" s="16" t="s">
        <v>108</v>
      </c>
      <c r="E67" s="16" t="s">
        <v>1158</v>
      </c>
      <c r="F67" s="18">
        <v>3500</v>
      </c>
      <c r="G67" s="18">
        <v>17085.830000000002</v>
      </c>
      <c r="H67" s="18">
        <v>2.06</v>
      </c>
    </row>
    <row r="68" spans="2:8">
      <c r="B68" s="16" t="s">
        <v>1159</v>
      </c>
      <c r="C68" s="164">
        <v>6.85</v>
      </c>
      <c r="D68" s="16" t="s">
        <v>108</v>
      </c>
      <c r="E68" s="16" t="s">
        <v>1160</v>
      </c>
      <c r="F68" s="18">
        <v>3500</v>
      </c>
      <c r="G68" s="18">
        <v>16940.47</v>
      </c>
      <c r="H68" s="18">
        <v>2.04</v>
      </c>
    </row>
    <row r="69" spans="2:8">
      <c r="B69" s="16" t="s">
        <v>1161</v>
      </c>
      <c r="C69" s="164">
        <v>6.01</v>
      </c>
      <c r="D69" s="16" t="s">
        <v>108</v>
      </c>
      <c r="E69" s="16" t="s">
        <v>1162</v>
      </c>
      <c r="F69" s="18">
        <v>3000</v>
      </c>
      <c r="G69" s="18">
        <v>14780.96</v>
      </c>
      <c r="H69" s="18">
        <v>1.78</v>
      </c>
    </row>
    <row r="70" spans="2:8">
      <c r="B70" s="16" t="s">
        <v>1163</v>
      </c>
      <c r="C70" s="164">
        <v>6.54</v>
      </c>
      <c r="D70" s="16" t="s">
        <v>108</v>
      </c>
      <c r="E70" s="16" t="s">
        <v>1164</v>
      </c>
      <c r="F70" s="18">
        <v>3000</v>
      </c>
      <c r="G70" s="18">
        <v>14725.61</v>
      </c>
      <c r="H70" s="18">
        <v>1.77</v>
      </c>
    </row>
    <row r="71" spans="2:8">
      <c r="B71" s="16" t="s">
        <v>1165</v>
      </c>
      <c r="C71" s="164">
        <v>6.3</v>
      </c>
      <c r="D71" s="16" t="s">
        <v>1166</v>
      </c>
      <c r="E71" s="16" t="s">
        <v>1167</v>
      </c>
      <c r="F71" s="18">
        <v>2500</v>
      </c>
      <c r="G71" s="18">
        <v>12248.43</v>
      </c>
      <c r="H71" s="18">
        <v>1.47</v>
      </c>
    </row>
    <row r="72" spans="2:8">
      <c r="B72" s="16" t="s">
        <v>1168</v>
      </c>
      <c r="C72" s="164">
        <v>6.39</v>
      </c>
      <c r="D72" s="16" t="s">
        <v>108</v>
      </c>
      <c r="E72" s="16" t="s">
        <v>1169</v>
      </c>
      <c r="F72" s="18">
        <v>2500</v>
      </c>
      <c r="G72" s="18">
        <v>12219.75</v>
      </c>
      <c r="H72" s="18">
        <v>1.47</v>
      </c>
    </row>
    <row r="73" spans="2:8">
      <c r="B73" s="16" t="s">
        <v>1170</v>
      </c>
      <c r="C73" s="164">
        <v>6.49</v>
      </c>
      <c r="D73" s="16" t="s">
        <v>108</v>
      </c>
      <c r="E73" s="16" t="s">
        <v>1171</v>
      </c>
      <c r="F73" s="18">
        <v>2500</v>
      </c>
      <c r="G73" s="18">
        <v>12164.99</v>
      </c>
      <c r="H73" s="18">
        <v>1.46</v>
      </c>
    </row>
    <row r="74" spans="2:8">
      <c r="B74" s="16" t="s">
        <v>1172</v>
      </c>
      <c r="C74" s="164">
        <v>6.3</v>
      </c>
      <c r="D74" s="16" t="s">
        <v>108</v>
      </c>
      <c r="E74" s="16" t="s">
        <v>1173</v>
      </c>
      <c r="F74" s="18">
        <v>2500</v>
      </c>
      <c r="G74" s="18">
        <v>12080.88</v>
      </c>
      <c r="H74" s="18">
        <v>1.45</v>
      </c>
    </row>
    <row r="75" spans="2:8">
      <c r="B75" s="16" t="s">
        <v>1174</v>
      </c>
      <c r="C75" s="164">
        <v>6.91</v>
      </c>
      <c r="D75" s="16" t="s">
        <v>108</v>
      </c>
      <c r="E75" s="16" t="s">
        <v>1175</v>
      </c>
      <c r="F75" s="18">
        <v>2500</v>
      </c>
      <c r="G75" s="18">
        <v>12065.99</v>
      </c>
      <c r="H75" s="18">
        <v>1.45</v>
      </c>
    </row>
    <row r="76" spans="2:8">
      <c r="B76" s="16" t="s">
        <v>1176</v>
      </c>
      <c r="C76" s="164">
        <v>5.65</v>
      </c>
      <c r="D76" s="16" t="s">
        <v>327</v>
      </c>
      <c r="E76" s="16" t="s">
        <v>1177</v>
      </c>
      <c r="F76" s="18">
        <v>11000000</v>
      </c>
      <c r="G76" s="18">
        <v>10835.52</v>
      </c>
      <c r="H76" s="18">
        <v>1.3</v>
      </c>
    </row>
    <row r="77" spans="2:8">
      <c r="B77" s="16" t="s">
        <v>1178</v>
      </c>
      <c r="C77" s="164">
        <v>6.53</v>
      </c>
      <c r="D77" s="16" t="s">
        <v>108</v>
      </c>
      <c r="E77" s="16" t="s">
        <v>1179</v>
      </c>
      <c r="F77" s="18">
        <v>2000</v>
      </c>
      <c r="G77" s="18">
        <v>10000</v>
      </c>
      <c r="H77" s="18">
        <v>1.2</v>
      </c>
    </row>
    <row r="78" spans="2:8">
      <c r="B78" s="16" t="s">
        <v>1180</v>
      </c>
      <c r="C78" s="164">
        <v>6.56</v>
      </c>
      <c r="D78" s="16" t="s">
        <v>108</v>
      </c>
      <c r="E78" s="16" t="s">
        <v>1181</v>
      </c>
      <c r="F78" s="18">
        <v>2000</v>
      </c>
      <c r="G78" s="18">
        <v>9974.9</v>
      </c>
      <c r="H78" s="18">
        <v>1.2</v>
      </c>
    </row>
    <row r="79" spans="2:8">
      <c r="B79" s="16" t="s">
        <v>1182</v>
      </c>
      <c r="C79" s="164">
        <v>6.3</v>
      </c>
      <c r="D79" s="16" t="s">
        <v>108</v>
      </c>
      <c r="E79" s="16" t="s">
        <v>1183</v>
      </c>
      <c r="F79" s="18">
        <v>2000</v>
      </c>
      <c r="G79" s="18">
        <v>9919.5300000000007</v>
      </c>
      <c r="H79" s="18">
        <v>1.19</v>
      </c>
    </row>
    <row r="80" spans="2:8">
      <c r="B80" s="16" t="s">
        <v>1184</v>
      </c>
      <c r="C80" s="164">
        <v>6.14</v>
      </c>
      <c r="D80" s="16" t="s">
        <v>108</v>
      </c>
      <c r="E80" s="16" t="s">
        <v>1185</v>
      </c>
      <c r="F80" s="18">
        <v>2000</v>
      </c>
      <c r="G80" s="18">
        <v>9849.23</v>
      </c>
      <c r="H80" s="18">
        <v>1.19</v>
      </c>
    </row>
    <row r="81" spans="2:8">
      <c r="B81" s="16" t="s">
        <v>1186</v>
      </c>
      <c r="C81" s="164">
        <v>6.3</v>
      </c>
      <c r="D81" s="16" t="s">
        <v>1166</v>
      </c>
      <c r="E81" s="16" t="s">
        <v>1187</v>
      </c>
      <c r="F81" s="18">
        <v>2000</v>
      </c>
      <c r="G81" s="18">
        <v>9831.99</v>
      </c>
      <c r="H81" s="18">
        <v>1.18</v>
      </c>
    </row>
    <row r="82" spans="2:8">
      <c r="B82" s="16" t="s">
        <v>1188</v>
      </c>
      <c r="C82" s="164">
        <v>6.11</v>
      </c>
      <c r="D82" s="16" t="s">
        <v>109</v>
      </c>
      <c r="E82" s="16" t="s">
        <v>1189</v>
      </c>
      <c r="F82" s="18">
        <v>2000</v>
      </c>
      <c r="G82" s="18">
        <v>9807.99</v>
      </c>
      <c r="H82" s="18">
        <v>1.18</v>
      </c>
    </row>
    <row r="83" spans="2:8">
      <c r="B83" s="16" t="s">
        <v>1190</v>
      </c>
      <c r="C83" s="164">
        <v>6.28</v>
      </c>
      <c r="D83" s="16" t="s">
        <v>108</v>
      </c>
      <c r="E83" s="16" t="s">
        <v>1191</v>
      </c>
      <c r="F83" s="18">
        <v>2000</v>
      </c>
      <c r="G83" s="18">
        <v>9755.15</v>
      </c>
      <c r="H83" s="18">
        <v>1.17</v>
      </c>
    </row>
    <row r="84" spans="2:8">
      <c r="B84" s="16" t="s">
        <v>1192</v>
      </c>
      <c r="C84" s="164">
        <v>7.07</v>
      </c>
      <c r="D84" s="16" t="s">
        <v>108</v>
      </c>
      <c r="E84" s="16" t="s">
        <v>1193</v>
      </c>
      <c r="F84" s="18">
        <v>2000</v>
      </c>
      <c r="G84" s="18">
        <v>9701.43</v>
      </c>
      <c r="H84" s="18">
        <v>1.17</v>
      </c>
    </row>
    <row r="85" spans="2:8">
      <c r="B85" s="16" t="s">
        <v>1194</v>
      </c>
      <c r="C85" s="164">
        <v>7.14</v>
      </c>
      <c r="D85" s="16" t="s">
        <v>108</v>
      </c>
      <c r="E85" s="16" t="s">
        <v>1195</v>
      </c>
      <c r="F85" s="18">
        <v>2000</v>
      </c>
      <c r="G85" s="18">
        <v>9542.9699999999993</v>
      </c>
      <c r="H85" s="18">
        <v>1.1499999999999999</v>
      </c>
    </row>
    <row r="86" spans="2:8">
      <c r="B86" s="16" t="s">
        <v>1196</v>
      </c>
      <c r="C86" s="164">
        <v>7.75</v>
      </c>
      <c r="D86" s="16" t="s">
        <v>108</v>
      </c>
      <c r="E86" s="16" t="s">
        <v>1197</v>
      </c>
      <c r="F86" s="18">
        <v>2000</v>
      </c>
      <c r="G86" s="18">
        <v>9490.19</v>
      </c>
      <c r="H86" s="18">
        <v>1.1399999999999999</v>
      </c>
    </row>
    <row r="87" spans="2:8">
      <c r="B87" s="16" t="s">
        <v>1198</v>
      </c>
      <c r="C87" s="164">
        <v>6.78</v>
      </c>
      <c r="D87" s="16" t="s">
        <v>108</v>
      </c>
      <c r="E87" s="16" t="s">
        <v>1199</v>
      </c>
      <c r="F87" s="18">
        <v>2000</v>
      </c>
      <c r="G87" s="18">
        <v>9370.3799999999992</v>
      </c>
      <c r="H87" s="18">
        <v>1.1299999999999999</v>
      </c>
    </row>
    <row r="88" spans="2:8">
      <c r="B88" s="16" t="s">
        <v>1200</v>
      </c>
      <c r="C88" s="164">
        <v>6.16</v>
      </c>
      <c r="D88" s="16" t="s">
        <v>108</v>
      </c>
      <c r="E88" s="16" t="s">
        <v>1201</v>
      </c>
      <c r="F88" s="18">
        <v>1500</v>
      </c>
      <c r="G88" s="18">
        <v>7342.63</v>
      </c>
      <c r="H88" s="18">
        <v>0.88</v>
      </c>
    </row>
    <row r="89" spans="2:8">
      <c r="B89" s="16" t="s">
        <v>1202</v>
      </c>
      <c r="C89" s="164">
        <v>6.27</v>
      </c>
      <c r="D89" s="16" t="s">
        <v>108</v>
      </c>
      <c r="E89" s="16" t="s">
        <v>1203</v>
      </c>
      <c r="F89" s="18">
        <v>1500</v>
      </c>
      <c r="G89" s="18">
        <v>7282.5</v>
      </c>
      <c r="H89" s="18">
        <v>0.88</v>
      </c>
    </row>
    <row r="90" spans="2:8">
      <c r="B90" s="16" t="s">
        <v>1204</v>
      </c>
      <c r="C90" s="164">
        <v>6.32</v>
      </c>
      <c r="D90" s="16" t="s">
        <v>108</v>
      </c>
      <c r="E90" s="16" t="s">
        <v>1205</v>
      </c>
      <c r="F90" s="18">
        <v>1300</v>
      </c>
      <c r="G90" s="18">
        <v>6446.42</v>
      </c>
      <c r="H90" s="18">
        <v>0.78</v>
      </c>
    </row>
    <row r="91" spans="2:8">
      <c r="B91" s="16" t="s">
        <v>1206</v>
      </c>
      <c r="C91" s="164">
        <v>5.97</v>
      </c>
      <c r="D91" s="16" t="s">
        <v>327</v>
      </c>
      <c r="E91" s="16" t="s">
        <v>1207</v>
      </c>
      <c r="F91" s="18">
        <v>5500000</v>
      </c>
      <c r="G91" s="18">
        <v>5352.91</v>
      </c>
      <c r="H91" s="18">
        <v>0.64</v>
      </c>
    </row>
    <row r="92" spans="2:8">
      <c r="B92" s="16" t="s">
        <v>1208</v>
      </c>
      <c r="C92" s="164">
        <v>6.53</v>
      </c>
      <c r="D92" s="16" t="s">
        <v>108</v>
      </c>
      <c r="E92" s="16" t="s">
        <v>1209</v>
      </c>
      <c r="F92" s="18">
        <v>1000</v>
      </c>
      <c r="G92" s="18">
        <v>5000</v>
      </c>
      <c r="H92" s="18">
        <v>0.6</v>
      </c>
    </row>
    <row r="93" spans="2:8">
      <c r="B93" s="16" t="s">
        <v>1210</v>
      </c>
      <c r="C93" s="164">
        <v>6.14</v>
      </c>
      <c r="D93" s="16" t="s">
        <v>1166</v>
      </c>
      <c r="E93" s="16" t="s">
        <v>1211</v>
      </c>
      <c r="F93" s="18">
        <v>1000</v>
      </c>
      <c r="G93" s="18">
        <v>4982.3999999999996</v>
      </c>
      <c r="H93" s="18">
        <v>0.6</v>
      </c>
    </row>
    <row r="94" spans="2:8">
      <c r="B94" s="16" t="s">
        <v>1212</v>
      </c>
      <c r="C94" s="164">
        <v>6.22</v>
      </c>
      <c r="D94" s="16" t="s">
        <v>108</v>
      </c>
      <c r="E94" s="16" t="s">
        <v>1213</v>
      </c>
      <c r="F94" s="18">
        <v>1000</v>
      </c>
      <c r="G94" s="18">
        <v>4981.33</v>
      </c>
      <c r="H94" s="18">
        <v>0.6</v>
      </c>
    </row>
    <row r="95" spans="2:8">
      <c r="B95" s="16" t="s">
        <v>1214</v>
      </c>
      <c r="C95" s="164">
        <v>5.58</v>
      </c>
      <c r="D95" s="16" t="s">
        <v>109</v>
      </c>
      <c r="E95" s="16" t="s">
        <v>1215</v>
      </c>
      <c r="F95" s="18">
        <v>1000</v>
      </c>
      <c r="G95" s="18">
        <v>4980.9799999999996</v>
      </c>
      <c r="H95" s="18">
        <v>0.6</v>
      </c>
    </row>
    <row r="96" spans="2:8">
      <c r="B96" s="16" t="s">
        <v>1216</v>
      </c>
      <c r="C96" s="164">
        <v>5.85</v>
      </c>
      <c r="D96" s="16" t="s">
        <v>1166</v>
      </c>
      <c r="E96" s="16" t="s">
        <v>1217</v>
      </c>
      <c r="F96" s="18">
        <v>1000</v>
      </c>
      <c r="G96" s="18">
        <v>4979.25</v>
      </c>
      <c r="H96" s="18">
        <v>0.6</v>
      </c>
    </row>
    <row r="97" spans="2:8">
      <c r="B97" s="16" t="s">
        <v>1218</v>
      </c>
      <c r="C97" s="164">
        <v>6.26</v>
      </c>
      <c r="D97" s="16" t="s">
        <v>108</v>
      </c>
      <c r="E97" s="16" t="s">
        <v>1219</v>
      </c>
      <c r="F97" s="18">
        <v>1000</v>
      </c>
      <c r="G97" s="18">
        <v>4975.26</v>
      </c>
      <c r="H97" s="18">
        <v>0.6</v>
      </c>
    </row>
    <row r="98" spans="2:8">
      <c r="B98" s="16" t="s">
        <v>1220</v>
      </c>
      <c r="C98" s="164">
        <v>5.97</v>
      </c>
      <c r="D98" s="16" t="s">
        <v>108</v>
      </c>
      <c r="E98" s="16" t="s">
        <v>1221</v>
      </c>
      <c r="F98" s="18">
        <v>1000</v>
      </c>
      <c r="G98" s="18">
        <v>4921.1899999999996</v>
      </c>
      <c r="H98" s="18">
        <v>0.59</v>
      </c>
    </row>
    <row r="99" spans="2:8">
      <c r="B99" s="16" t="s">
        <v>1222</v>
      </c>
      <c r="C99" s="164">
        <v>5.65</v>
      </c>
      <c r="D99" s="16" t="s">
        <v>327</v>
      </c>
      <c r="E99" s="16" t="s">
        <v>1223</v>
      </c>
      <c r="F99" s="18">
        <v>5000000</v>
      </c>
      <c r="G99" s="18">
        <v>4919.9799999999996</v>
      </c>
      <c r="H99" s="18">
        <v>0.59</v>
      </c>
    </row>
    <row r="100" spans="2:8">
      <c r="B100" s="16" t="s">
        <v>1224</v>
      </c>
      <c r="C100" s="164">
        <v>5.69</v>
      </c>
      <c r="D100" s="16" t="s">
        <v>327</v>
      </c>
      <c r="E100" s="16" t="s">
        <v>1225</v>
      </c>
      <c r="F100" s="18">
        <v>5000000</v>
      </c>
      <c r="G100" s="18">
        <v>4914.13</v>
      </c>
      <c r="H100" s="18">
        <v>0.59</v>
      </c>
    </row>
    <row r="101" spans="2:8">
      <c r="B101" s="16" t="s">
        <v>1226</v>
      </c>
      <c r="C101" s="164">
        <v>6.3</v>
      </c>
      <c r="D101" s="16" t="s">
        <v>1166</v>
      </c>
      <c r="E101" s="16" t="s">
        <v>1227</v>
      </c>
      <c r="F101" s="18">
        <v>1000</v>
      </c>
      <c r="G101" s="18">
        <v>4900.2</v>
      </c>
      <c r="H101" s="18">
        <v>0.59</v>
      </c>
    </row>
    <row r="102" spans="2:8">
      <c r="B102" s="16" t="s">
        <v>1228</v>
      </c>
      <c r="C102" s="164">
        <v>6.25</v>
      </c>
      <c r="D102" s="16" t="s">
        <v>108</v>
      </c>
      <c r="E102" s="16" t="s">
        <v>1229</v>
      </c>
      <c r="F102" s="18">
        <v>1000</v>
      </c>
      <c r="G102" s="18">
        <v>4853.7299999999996</v>
      </c>
      <c r="H102" s="18">
        <v>0.57999999999999996</v>
      </c>
    </row>
    <row r="103" spans="2:8">
      <c r="B103" s="16" t="s">
        <v>1230</v>
      </c>
      <c r="C103" s="164">
        <v>7.45</v>
      </c>
      <c r="D103" s="16" t="s">
        <v>108</v>
      </c>
      <c r="E103" s="16" t="s">
        <v>1231</v>
      </c>
      <c r="F103" s="18">
        <v>1000</v>
      </c>
      <c r="G103" s="18">
        <v>4830.42</v>
      </c>
      <c r="H103" s="18">
        <v>0.57999999999999996</v>
      </c>
    </row>
    <row r="104" spans="2:8">
      <c r="B104" s="16" t="s">
        <v>1232</v>
      </c>
      <c r="C104" s="164">
        <v>7.45</v>
      </c>
      <c r="D104" s="16" t="s">
        <v>108</v>
      </c>
      <c r="E104" s="16" t="s">
        <v>1233</v>
      </c>
      <c r="F104" s="18">
        <v>1000</v>
      </c>
      <c r="G104" s="18">
        <v>4829.47</v>
      </c>
      <c r="H104" s="18">
        <v>0.57999999999999996</v>
      </c>
    </row>
    <row r="105" spans="2:8">
      <c r="B105" s="16" t="s">
        <v>1234</v>
      </c>
      <c r="C105" s="164">
        <v>6.55</v>
      </c>
      <c r="D105" s="16" t="s">
        <v>109</v>
      </c>
      <c r="E105" s="16" t="s">
        <v>1235</v>
      </c>
      <c r="F105" s="18">
        <v>1000</v>
      </c>
      <c r="G105" s="18">
        <v>4780.55</v>
      </c>
      <c r="H105" s="18">
        <v>0.57999999999999996</v>
      </c>
    </row>
    <row r="106" spans="2:8">
      <c r="B106" s="16" t="s">
        <v>1236</v>
      </c>
      <c r="C106" s="164">
        <v>5.97</v>
      </c>
      <c r="D106" s="16" t="s">
        <v>1166</v>
      </c>
      <c r="E106" s="16" t="s">
        <v>1237</v>
      </c>
      <c r="F106" s="18">
        <v>500</v>
      </c>
      <c r="G106" s="18">
        <v>2491.04</v>
      </c>
      <c r="H106" s="18">
        <v>0.3</v>
      </c>
    </row>
    <row r="107" spans="2:8">
      <c r="B107" s="16" t="s">
        <v>1238</v>
      </c>
      <c r="C107" s="164">
        <v>5.95</v>
      </c>
      <c r="D107" s="16" t="s">
        <v>108</v>
      </c>
      <c r="E107" s="16" t="s">
        <v>1239</v>
      </c>
      <c r="F107" s="18">
        <v>500</v>
      </c>
      <c r="G107" s="18">
        <v>2489.86</v>
      </c>
      <c r="H107" s="18">
        <v>0.3</v>
      </c>
    </row>
    <row r="108" spans="2:8">
      <c r="B108" s="16" t="s">
        <v>1240</v>
      </c>
      <c r="C108" s="164">
        <v>6.04</v>
      </c>
      <c r="D108" s="16" t="s">
        <v>108</v>
      </c>
      <c r="E108" s="16" t="s">
        <v>1241</v>
      </c>
      <c r="F108" s="18">
        <v>500</v>
      </c>
      <c r="G108" s="18">
        <v>2460.11</v>
      </c>
      <c r="H108" s="18">
        <v>0.3</v>
      </c>
    </row>
    <row r="109" spans="2:8">
      <c r="B109" s="16" t="s">
        <v>1242</v>
      </c>
      <c r="C109" s="164">
        <v>6.87</v>
      </c>
      <c r="D109" s="16" t="s">
        <v>108</v>
      </c>
      <c r="E109" s="16" t="s">
        <v>1243</v>
      </c>
      <c r="F109" s="18">
        <v>500</v>
      </c>
      <c r="G109" s="18">
        <v>2376.12</v>
      </c>
      <c r="H109" s="18">
        <v>0.28999999999999998</v>
      </c>
    </row>
    <row r="110" spans="2:8">
      <c r="B110" s="17" t="s">
        <v>110</v>
      </c>
      <c r="C110" s="234"/>
      <c r="D110" s="17"/>
      <c r="E110" s="17"/>
      <c r="F110" s="162"/>
      <c r="G110" s="162">
        <f>SUM(G53:G109)</f>
        <v>716679.07000000007</v>
      </c>
      <c r="H110" s="162">
        <f>SUM(H53:H109)</f>
        <v>86.24</v>
      </c>
    </row>
    <row r="111" spans="2:8">
      <c r="B111" s="17" t="s">
        <v>1244</v>
      </c>
      <c r="C111" s="234"/>
      <c r="D111" s="17"/>
      <c r="E111" s="17"/>
      <c r="F111" s="162"/>
      <c r="G111" s="162">
        <v>5100</v>
      </c>
      <c r="H111" s="162">
        <v>0.61</v>
      </c>
    </row>
    <row r="112" spans="2:8">
      <c r="B112" s="17" t="s">
        <v>1000</v>
      </c>
      <c r="C112" s="234"/>
      <c r="D112" s="17"/>
      <c r="E112" s="17"/>
      <c r="F112" s="162"/>
      <c r="G112" s="162">
        <v>17586.490000000002</v>
      </c>
      <c r="H112" s="162">
        <v>2.12</v>
      </c>
    </row>
    <row r="113" spans="2:8">
      <c r="B113" s="17" t="s">
        <v>112</v>
      </c>
      <c r="C113" s="234"/>
      <c r="D113" s="17"/>
      <c r="E113" s="17"/>
      <c r="F113" s="162"/>
      <c r="G113" s="162">
        <f>+G51+G110+G111+G112</f>
        <v>857353.1</v>
      </c>
      <c r="H113" s="162">
        <f>+H51+H110+H111+H112</f>
        <v>103.15</v>
      </c>
    </row>
    <row r="114" spans="2:8">
      <c r="B114" s="17" t="s">
        <v>209</v>
      </c>
      <c r="C114" s="234"/>
      <c r="D114" s="17"/>
      <c r="E114" s="17"/>
      <c r="F114" s="162"/>
      <c r="G114" s="162">
        <f>+G115-G113</f>
        <v>-26315.897965629934</v>
      </c>
      <c r="H114" s="162">
        <f>+H115-H113</f>
        <v>-3.1500000000000057</v>
      </c>
    </row>
    <row r="115" spans="2:8">
      <c r="B115" s="17" t="s">
        <v>114</v>
      </c>
      <c r="C115" s="234"/>
      <c r="D115" s="17"/>
      <c r="E115" s="17"/>
      <c r="F115" s="162"/>
      <c r="G115" s="162">
        <v>831037.20203437004</v>
      </c>
      <c r="H115" s="162">
        <v>100</v>
      </c>
    </row>
    <row r="116" spans="2:8">
      <c r="B116" s="16" t="s">
        <v>115</v>
      </c>
    </row>
    <row r="117" spans="2:8">
      <c r="B117" s="16" t="s">
        <v>116</v>
      </c>
    </row>
    <row r="118" spans="2:8">
      <c r="B118" s="17" t="s">
        <v>1245</v>
      </c>
    </row>
    <row r="119" spans="2:8">
      <c r="B119" s="17" t="s">
        <v>117</v>
      </c>
      <c r="C119" s="235">
        <v>44804</v>
      </c>
    </row>
    <row r="120" spans="2:8" ht="25.5">
      <c r="B120" s="236" t="s">
        <v>118</v>
      </c>
      <c r="C120" s="168" t="s">
        <v>119</v>
      </c>
    </row>
    <row r="121" spans="2:8">
      <c r="B121" s="17"/>
    </row>
    <row r="122" spans="2:8">
      <c r="B122" s="17" t="s">
        <v>120</v>
      </c>
    </row>
    <row r="123" spans="2:8">
      <c r="B123" s="17" t="s">
        <v>121</v>
      </c>
    </row>
    <row r="124" spans="2:8">
      <c r="B124" s="17" t="s">
        <v>1246</v>
      </c>
      <c r="C124" s="234"/>
    </row>
    <row r="125" spans="2:8">
      <c r="B125" s="17" t="s">
        <v>1247</v>
      </c>
      <c r="C125" s="234"/>
    </row>
    <row r="126" spans="2:8">
      <c r="B126" s="17" t="s">
        <v>1248</v>
      </c>
      <c r="C126" s="234"/>
    </row>
    <row r="127" spans="2:8">
      <c r="B127" s="17" t="s">
        <v>1249</v>
      </c>
      <c r="C127" s="234"/>
    </row>
    <row r="128" spans="2:8">
      <c r="B128" s="17" t="s">
        <v>1250</v>
      </c>
      <c r="C128" s="234"/>
    </row>
    <row r="129" spans="2:9">
      <c r="B129" s="17" t="s">
        <v>1251</v>
      </c>
      <c r="C129" s="234"/>
    </row>
    <row r="130" spans="2:9">
      <c r="B130" s="17" t="s">
        <v>1252</v>
      </c>
      <c r="C130" s="234"/>
    </row>
    <row r="131" spans="2:9">
      <c r="B131" s="17" t="s">
        <v>1253</v>
      </c>
      <c r="C131" s="234"/>
    </row>
    <row r="132" spans="2:9">
      <c r="B132" s="237" t="s">
        <v>1254</v>
      </c>
      <c r="C132" s="234"/>
    </row>
    <row r="133" spans="2:9">
      <c r="B133" s="237" t="s">
        <v>1255</v>
      </c>
    </row>
    <row r="135" spans="2:9" ht="63" customHeight="1">
      <c r="B135" s="403" t="s">
        <v>1069</v>
      </c>
      <c r="C135" s="403"/>
      <c r="D135" s="403"/>
      <c r="E135" s="403"/>
      <c r="F135" s="403"/>
    </row>
    <row r="137" spans="2:9" ht="15">
      <c r="B137" s="254" t="s">
        <v>1256</v>
      </c>
      <c r="C137" s="164"/>
    </row>
    <row r="138" spans="2:9">
      <c r="C138" s="164"/>
    </row>
    <row r="139" spans="2:9">
      <c r="B139" s="237" t="s">
        <v>1257</v>
      </c>
      <c r="C139" s="164"/>
    </row>
    <row r="140" spans="2:9">
      <c r="B140" s="434" t="s">
        <v>1258</v>
      </c>
      <c r="C140" s="436" t="s">
        <v>1259</v>
      </c>
      <c r="D140" s="436"/>
      <c r="E140" s="437" t="s">
        <v>1260</v>
      </c>
      <c r="F140" s="436" t="s">
        <v>1261</v>
      </c>
      <c r="I140" s="18"/>
    </row>
    <row r="141" spans="2:9" ht="21" customHeight="1">
      <c r="B141" s="435"/>
      <c r="C141" s="436"/>
      <c r="D141" s="436"/>
      <c r="E141" s="438"/>
      <c r="F141" s="436"/>
      <c r="I141" s="255"/>
    </row>
    <row r="142" spans="2:9" ht="15">
      <c r="B142" s="256" t="s">
        <v>1262</v>
      </c>
      <c r="C142" s="439" t="s">
        <v>1263</v>
      </c>
      <c r="D142" s="439"/>
      <c r="E142" s="156">
        <v>1000000000</v>
      </c>
      <c r="F142" s="156">
        <v>-1.2</v>
      </c>
      <c r="G142" s="258"/>
      <c r="I142" s="255"/>
    </row>
    <row r="143" spans="2:9">
      <c r="C143" s="164"/>
    </row>
    <row r="144" spans="2:9" s="163" customFormat="1">
      <c r="B144" s="260"/>
      <c r="C144" s="261"/>
      <c r="D144" s="260"/>
      <c r="E144" s="260"/>
      <c r="F144" s="262"/>
      <c r="G144" s="263"/>
      <c r="H144" s="264"/>
    </row>
    <row r="145" spans="2:8" s="260" customFormat="1" ht="35.1" customHeight="1">
      <c r="B145" s="433" t="s">
        <v>1264</v>
      </c>
      <c r="C145" s="433"/>
      <c r="D145" s="433"/>
      <c r="E145" s="433"/>
      <c r="F145" s="433"/>
      <c r="G145" s="261"/>
      <c r="H145" s="262"/>
    </row>
    <row r="146" spans="2:8" s="163" customFormat="1">
      <c r="B146" s="260"/>
      <c r="C146" s="261"/>
      <c r="D146" s="260"/>
      <c r="E146" s="260"/>
      <c r="F146" s="262"/>
      <c r="G146" s="263"/>
      <c r="H146" s="264"/>
    </row>
    <row r="147" spans="2:8">
      <c r="B147" s="237" t="s">
        <v>1265</v>
      </c>
      <c r="C147" s="265"/>
      <c r="D147" s="266"/>
      <c r="E147" s="266"/>
      <c r="F147" s="267"/>
      <c r="G147" s="267"/>
    </row>
    <row r="148" spans="2:8" ht="114">
      <c r="B148" s="268" t="s">
        <v>1266</v>
      </c>
      <c r="C148" s="269" t="s">
        <v>1267</v>
      </c>
      <c r="D148" s="270" t="s">
        <v>1268</v>
      </c>
      <c r="E148" s="270" t="s">
        <v>1269</v>
      </c>
      <c r="F148" s="271" t="s">
        <v>1270</v>
      </c>
      <c r="G148" s="267"/>
    </row>
    <row r="149" spans="2:8">
      <c r="B149" s="272" t="s">
        <v>1271</v>
      </c>
      <c r="C149" s="273" t="s">
        <v>1272</v>
      </c>
      <c r="D149" s="274" t="s">
        <v>1273</v>
      </c>
      <c r="E149" s="274" t="s">
        <v>1274</v>
      </c>
      <c r="F149" s="275">
        <v>5000</v>
      </c>
      <c r="G149" s="267" t="s">
        <v>1275</v>
      </c>
    </row>
    <row r="150" spans="2:8">
      <c r="B150" s="266"/>
      <c r="C150" s="265"/>
      <c r="D150" s="266"/>
      <c r="E150" s="266"/>
      <c r="F150" s="267"/>
      <c r="G150" s="267"/>
    </row>
    <row r="151" spans="2:8">
      <c r="B151" s="266" t="s">
        <v>1276</v>
      </c>
      <c r="C151" s="265"/>
      <c r="D151" s="266"/>
      <c r="E151" s="266"/>
      <c r="F151" s="267"/>
      <c r="G151" s="267"/>
    </row>
    <row r="153" spans="2:8">
      <c r="B153" s="242" t="s">
        <v>1277</v>
      </c>
      <c r="C153" s="243"/>
      <c r="D153" s="244"/>
    </row>
    <row r="154" spans="2:8" ht="30">
      <c r="B154" s="245" t="s">
        <v>1278</v>
      </c>
      <c r="C154" s="246" t="s">
        <v>1279</v>
      </c>
      <c r="D154" s="245" t="s">
        <v>1280</v>
      </c>
    </row>
    <row r="155" spans="2:8">
      <c r="B155" s="247" t="s">
        <v>1281</v>
      </c>
      <c r="C155" s="250">
        <v>795.1</v>
      </c>
      <c r="D155" s="251">
        <v>10.77</v>
      </c>
      <c r="F155" s="252"/>
    </row>
    <row r="156" spans="2:8">
      <c r="B156" s="247" t="s">
        <v>1282</v>
      </c>
      <c r="C156" s="250">
        <v>6</v>
      </c>
      <c r="D156" s="251">
        <v>3.26</v>
      </c>
    </row>
  </sheetData>
  <mergeCells count="15">
    <mergeCell ref="C13:C14"/>
    <mergeCell ref="D13:D14"/>
    <mergeCell ref="E13:E14"/>
    <mergeCell ref="B1:E1"/>
    <mergeCell ref="C3:C8"/>
    <mergeCell ref="D3:D8"/>
    <mergeCell ref="B11:E11"/>
    <mergeCell ref="B12:E12"/>
    <mergeCell ref="B145:F145"/>
    <mergeCell ref="B135:F135"/>
    <mergeCell ref="B140:B141"/>
    <mergeCell ref="C140:D141"/>
    <mergeCell ref="E140:E141"/>
    <mergeCell ref="F140:F141"/>
    <mergeCell ref="C142:D142"/>
  </mergeCells>
  <hyperlinks>
    <hyperlink ref="A1" location="Index!A1" display="Index" xr:uid="{4624D582-5FE5-4726-8BFD-FAA6C5622534}"/>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B40CE-53EB-4DFB-B44F-701AFF0CB3E0}">
  <dimension ref="A1:I170"/>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396" t="s">
        <v>1283</v>
      </c>
      <c r="C1" s="396"/>
      <c r="D1" s="396"/>
      <c r="E1" s="396"/>
    </row>
    <row r="2" spans="1:5" ht="13.5" thickBot="1"/>
    <row r="3" spans="1:5" ht="15">
      <c r="B3" s="25" t="s">
        <v>1284</v>
      </c>
      <c r="C3" s="397"/>
      <c r="D3" s="400"/>
      <c r="E3" s="13"/>
    </row>
    <row r="4" spans="1:5" ht="45">
      <c r="B4" s="26" t="s">
        <v>1285</v>
      </c>
      <c r="C4" s="398"/>
      <c r="D4" s="401"/>
      <c r="E4" s="13"/>
    </row>
    <row r="5" spans="1:5" ht="15">
      <c r="B5" s="26" t="s">
        <v>1003</v>
      </c>
      <c r="C5" s="398"/>
      <c r="D5" s="401"/>
      <c r="E5" s="13"/>
    </row>
    <row r="6" spans="1:5" ht="15">
      <c r="B6" s="26" t="s">
        <v>1286</v>
      </c>
      <c r="C6" s="398"/>
      <c r="D6" s="401"/>
      <c r="E6" s="13"/>
    </row>
    <row r="7" spans="1:5" ht="15.75" thickBot="1">
      <c r="B7" s="27" t="s">
        <v>1287</v>
      </c>
      <c r="C7" s="399"/>
      <c r="D7" s="402"/>
      <c r="E7" s="13"/>
    </row>
    <row r="8" spans="1:5">
      <c r="B8" s="13"/>
      <c r="C8" s="15" t="s">
        <v>1005</v>
      </c>
      <c r="D8" s="15" t="s">
        <v>1006</v>
      </c>
      <c r="E8" s="13"/>
    </row>
    <row r="9" spans="1:5">
      <c r="C9" s="12"/>
    </row>
    <row r="10" spans="1:5" ht="15">
      <c r="B10" s="443"/>
      <c r="C10" s="443"/>
      <c r="D10" s="443"/>
      <c r="E10" s="443"/>
    </row>
    <row r="11" spans="1:5">
      <c r="B11" s="444" t="s">
        <v>1074</v>
      </c>
      <c r="C11" s="444"/>
      <c r="D11" s="444"/>
      <c r="E11" s="444"/>
    </row>
    <row r="12" spans="1:5">
      <c r="B12" s="28" t="s">
        <v>1075</v>
      </c>
      <c r="C12" s="444" t="s">
        <v>1076</v>
      </c>
      <c r="D12" s="444" t="s">
        <v>1077</v>
      </c>
      <c r="E12" s="444" t="s">
        <v>1078</v>
      </c>
    </row>
    <row r="13" spans="1:5">
      <c r="B13" s="28" t="s">
        <v>1288</v>
      </c>
      <c r="C13" s="444"/>
      <c r="D13" s="444"/>
      <c r="E13" s="444"/>
    </row>
    <row r="14" spans="1:5">
      <c r="B14" s="28" t="s">
        <v>1289</v>
      </c>
      <c r="C14" s="444"/>
      <c r="D14" s="444"/>
      <c r="E14" s="444"/>
    </row>
    <row r="15" spans="1:5">
      <c r="B15" s="29" t="s">
        <v>1080</v>
      </c>
      <c r="C15" s="30"/>
      <c r="D15" s="30"/>
      <c r="E15" s="30"/>
    </row>
    <row r="16" spans="1:5">
      <c r="B16" s="29" t="s">
        <v>1082</v>
      </c>
      <c r="C16" s="30"/>
      <c r="D16" s="30"/>
      <c r="E16" s="30"/>
    </row>
    <row r="17" spans="2:8">
      <c r="B17" s="29" t="s">
        <v>1083</v>
      </c>
      <c r="C17" s="30"/>
      <c r="D17" s="30" t="s">
        <v>1290</v>
      </c>
      <c r="E17" s="30"/>
    </row>
    <row r="18" spans="2:8">
      <c r="B18" s="31" t="s">
        <v>2916</v>
      </c>
      <c r="C18" s="28"/>
      <c r="D18" s="28"/>
      <c r="E18" s="28"/>
    </row>
    <row r="21" spans="2:8">
      <c r="B21" s="1" t="s">
        <v>100</v>
      </c>
    </row>
    <row r="23" spans="2:8">
      <c r="B23" s="6" t="s">
        <v>101</v>
      </c>
      <c r="C23" s="7" t="s">
        <v>124</v>
      </c>
      <c r="D23" s="6" t="s">
        <v>102</v>
      </c>
      <c r="E23" s="6" t="s">
        <v>103</v>
      </c>
      <c r="F23" s="8" t="s">
        <v>104</v>
      </c>
      <c r="G23" s="8" t="s">
        <v>105</v>
      </c>
      <c r="H23" s="8" t="s">
        <v>106</v>
      </c>
    </row>
    <row r="24" spans="2:8">
      <c r="B24" s="2" t="s">
        <v>107</v>
      </c>
      <c r="C24" s="12"/>
    </row>
    <row r="25" spans="2:8">
      <c r="B25" s="2" t="s">
        <v>128</v>
      </c>
      <c r="C25" s="12"/>
    </row>
    <row r="26" spans="2:8">
      <c r="B26" s="2" t="s">
        <v>325</v>
      </c>
      <c r="C26" s="12"/>
    </row>
    <row r="27" spans="2:8">
      <c r="B27" s="1" t="s">
        <v>504</v>
      </c>
      <c r="C27" s="12">
        <v>6.87</v>
      </c>
      <c r="D27" s="1" t="s">
        <v>327</v>
      </c>
      <c r="E27" s="1" t="s">
        <v>505</v>
      </c>
      <c r="F27" s="4">
        <v>20500000</v>
      </c>
      <c r="G27" s="4">
        <v>19699.5</v>
      </c>
      <c r="H27" s="4">
        <v>8.19</v>
      </c>
    </row>
    <row r="28" spans="2:8">
      <c r="B28" s="1" t="s">
        <v>748</v>
      </c>
      <c r="C28" s="12">
        <v>6.92</v>
      </c>
      <c r="D28" s="1" t="s">
        <v>327</v>
      </c>
      <c r="E28" s="1" t="s">
        <v>749</v>
      </c>
      <c r="F28" s="4">
        <v>20000000</v>
      </c>
      <c r="G28" s="4">
        <v>19146.759999999998</v>
      </c>
      <c r="H28" s="4">
        <v>7.96</v>
      </c>
    </row>
    <row r="29" spans="2:8">
      <c r="B29" s="1" t="s">
        <v>326</v>
      </c>
      <c r="C29" s="12">
        <v>6.99</v>
      </c>
      <c r="D29" s="1" t="s">
        <v>327</v>
      </c>
      <c r="E29" s="1" t="s">
        <v>328</v>
      </c>
      <c r="F29" s="4">
        <v>10000000</v>
      </c>
      <c r="G29" s="4">
        <v>10156.16</v>
      </c>
      <c r="H29" s="4">
        <v>4.22</v>
      </c>
    </row>
    <row r="30" spans="2:8">
      <c r="B30" s="1" t="s">
        <v>1291</v>
      </c>
      <c r="C30" s="12">
        <v>6.68</v>
      </c>
      <c r="D30" s="1" t="s">
        <v>327</v>
      </c>
      <c r="E30" s="1" t="s">
        <v>1292</v>
      </c>
      <c r="F30" s="4">
        <v>5000000</v>
      </c>
      <c r="G30" s="4">
        <v>4993.03</v>
      </c>
      <c r="H30" s="4">
        <v>2.0699999999999998</v>
      </c>
    </row>
    <row r="31" spans="2:8">
      <c r="B31" s="1" t="s">
        <v>1293</v>
      </c>
      <c r="C31" s="12">
        <v>6.71</v>
      </c>
      <c r="D31" s="1" t="s">
        <v>327</v>
      </c>
      <c r="E31" s="1" t="s">
        <v>1294</v>
      </c>
      <c r="F31" s="4">
        <v>3500000</v>
      </c>
      <c r="G31" s="4">
        <v>3431.79</v>
      </c>
      <c r="H31" s="4">
        <v>1.43</v>
      </c>
    </row>
    <row r="32" spans="2:8">
      <c r="B32" s="1" t="s">
        <v>858</v>
      </c>
      <c r="C32" s="12">
        <v>6.78</v>
      </c>
      <c r="D32" s="1" t="s">
        <v>327</v>
      </c>
      <c r="E32" s="1" t="s">
        <v>859</v>
      </c>
      <c r="F32" s="4">
        <v>3500000</v>
      </c>
      <c r="G32" s="4">
        <v>3362.65</v>
      </c>
      <c r="H32" s="4">
        <v>1.4</v>
      </c>
    </row>
    <row r="33" spans="2:9">
      <c r="B33" s="1" t="s">
        <v>651</v>
      </c>
      <c r="C33" s="12">
        <v>6.22</v>
      </c>
      <c r="D33" s="1" t="s">
        <v>327</v>
      </c>
      <c r="E33" s="1" t="s">
        <v>652</v>
      </c>
      <c r="F33" s="4">
        <v>2500000</v>
      </c>
      <c r="G33" s="4">
        <v>2517.06</v>
      </c>
      <c r="H33" s="4">
        <v>1.05</v>
      </c>
    </row>
    <row r="34" spans="2:9">
      <c r="B34" s="1" t="s">
        <v>1295</v>
      </c>
      <c r="C34" s="12">
        <v>7.15</v>
      </c>
      <c r="D34" s="1" t="s">
        <v>327</v>
      </c>
      <c r="E34" s="1" t="s">
        <v>1296</v>
      </c>
      <c r="F34" s="4">
        <v>1000000</v>
      </c>
      <c r="G34" s="4">
        <v>1001.48</v>
      </c>
      <c r="H34" s="4">
        <v>0.42</v>
      </c>
    </row>
    <row r="35" spans="2:9">
      <c r="B35" s="1" t="s">
        <v>663</v>
      </c>
      <c r="C35" s="12">
        <v>6.36</v>
      </c>
      <c r="D35" s="1" t="s">
        <v>327</v>
      </c>
      <c r="E35" s="1" t="s">
        <v>664</v>
      </c>
      <c r="F35" s="4">
        <v>568400</v>
      </c>
      <c r="G35" s="4">
        <v>577.49</v>
      </c>
      <c r="H35" s="4">
        <v>0.24</v>
      </c>
    </row>
    <row r="36" spans="2:9">
      <c r="B36" s="1" t="s">
        <v>506</v>
      </c>
      <c r="C36" s="12">
        <v>6.36</v>
      </c>
      <c r="D36" s="1" t="s">
        <v>327</v>
      </c>
      <c r="E36" s="1" t="s">
        <v>507</v>
      </c>
      <c r="F36" s="4">
        <v>558200</v>
      </c>
      <c r="G36" s="4">
        <v>565.29</v>
      </c>
      <c r="H36" s="4">
        <v>0.23</v>
      </c>
    </row>
    <row r="37" spans="2:9">
      <c r="B37" s="1" t="s">
        <v>335</v>
      </c>
      <c r="C37" s="12">
        <v>7.11</v>
      </c>
      <c r="D37" s="1" t="s">
        <v>327</v>
      </c>
      <c r="E37" s="1" t="s">
        <v>336</v>
      </c>
      <c r="F37" s="4">
        <v>525500</v>
      </c>
      <c r="G37" s="4">
        <v>529.44000000000005</v>
      </c>
      <c r="H37" s="4">
        <v>0.22</v>
      </c>
    </row>
    <row r="38" spans="2:9">
      <c r="B38" s="1" t="s">
        <v>329</v>
      </c>
      <c r="C38" s="12">
        <v>6.93</v>
      </c>
      <c r="D38" s="1" t="s">
        <v>327</v>
      </c>
      <c r="E38" s="1" t="s">
        <v>330</v>
      </c>
      <c r="F38" s="4">
        <v>480500</v>
      </c>
      <c r="G38" s="4">
        <v>485.63</v>
      </c>
      <c r="H38" s="4">
        <v>0.2</v>
      </c>
    </row>
    <row r="39" spans="2:9">
      <c r="B39" s="1" t="s">
        <v>1297</v>
      </c>
      <c r="C39" s="12">
        <v>7.19</v>
      </c>
      <c r="D39" s="1" t="s">
        <v>327</v>
      </c>
      <c r="E39" s="1" t="s">
        <v>1298</v>
      </c>
      <c r="F39" s="4">
        <v>419000</v>
      </c>
      <c r="G39" s="4">
        <v>400.63</v>
      </c>
      <c r="H39" s="4">
        <v>0.17</v>
      </c>
    </row>
    <row r="40" spans="2:9">
      <c r="B40" s="1" t="s">
        <v>752</v>
      </c>
      <c r="C40" s="12">
        <v>5.83</v>
      </c>
      <c r="D40" s="1" t="s">
        <v>327</v>
      </c>
      <c r="E40" s="1" t="s">
        <v>753</v>
      </c>
      <c r="F40" s="4">
        <v>300000</v>
      </c>
      <c r="G40" s="4">
        <v>300.85000000000002</v>
      </c>
      <c r="H40" s="4">
        <v>0.13</v>
      </c>
    </row>
    <row r="41" spans="2:9">
      <c r="B41" s="1" t="s">
        <v>1299</v>
      </c>
      <c r="C41" s="12">
        <v>7.12</v>
      </c>
      <c r="D41" s="1" t="s">
        <v>327</v>
      </c>
      <c r="E41" s="1" t="s">
        <v>1300</v>
      </c>
      <c r="F41" s="4">
        <v>205500</v>
      </c>
      <c r="G41" s="4">
        <v>189.52</v>
      </c>
      <c r="H41" s="4">
        <v>0.08</v>
      </c>
    </row>
    <row r="42" spans="2:9">
      <c r="B42" s="1" t="s">
        <v>508</v>
      </c>
      <c r="C42" s="12">
        <v>7.12</v>
      </c>
      <c r="D42" s="1" t="s">
        <v>327</v>
      </c>
      <c r="E42" s="1" t="s">
        <v>509</v>
      </c>
      <c r="F42" s="4">
        <v>60900</v>
      </c>
      <c r="G42" s="4">
        <v>55.97</v>
      </c>
      <c r="H42" s="4">
        <v>0.02</v>
      </c>
    </row>
    <row r="43" spans="2:9">
      <c r="B43" s="1" t="s">
        <v>667</v>
      </c>
      <c r="C43" s="12">
        <v>7.26</v>
      </c>
      <c r="D43" s="1" t="s">
        <v>327</v>
      </c>
      <c r="E43" s="1" t="s">
        <v>668</v>
      </c>
      <c r="F43" s="4">
        <v>38500</v>
      </c>
      <c r="G43" s="4">
        <v>35.24</v>
      </c>
      <c r="H43" s="4">
        <v>0.01</v>
      </c>
    </row>
    <row r="44" spans="2:9">
      <c r="B44" s="1" t="s">
        <v>1301</v>
      </c>
      <c r="C44" s="12">
        <v>7.4</v>
      </c>
      <c r="D44" s="1" t="s">
        <v>327</v>
      </c>
      <c r="E44" s="1" t="s">
        <v>1302</v>
      </c>
      <c r="F44" s="4">
        <v>400</v>
      </c>
      <c r="G44" s="4">
        <v>0.42</v>
      </c>
      <c r="H44" s="4">
        <v>0</v>
      </c>
      <c r="I44" s="1" t="s">
        <v>429</v>
      </c>
    </row>
    <row r="45" spans="2:9">
      <c r="B45" s="2" t="s">
        <v>337</v>
      </c>
      <c r="C45" s="22"/>
      <c r="D45" s="2"/>
      <c r="E45" s="2"/>
      <c r="F45" s="10"/>
      <c r="G45" s="10">
        <f>SUM(G23:G44)</f>
        <v>67448.910000000018</v>
      </c>
      <c r="H45" s="10">
        <f>SUM(H23:H44)</f>
        <v>28.039999999999996</v>
      </c>
    </row>
    <row r="46" spans="2:9">
      <c r="B46" s="2" t="s">
        <v>338</v>
      </c>
      <c r="C46" s="12"/>
    </row>
    <row r="47" spans="2:9">
      <c r="B47" s="1" t="s">
        <v>1303</v>
      </c>
      <c r="C47" s="12">
        <v>7.09</v>
      </c>
      <c r="D47" s="1" t="s">
        <v>351</v>
      </c>
      <c r="E47" s="1" t="s">
        <v>1304</v>
      </c>
      <c r="F47" s="4">
        <v>1000</v>
      </c>
      <c r="G47" s="4">
        <v>10038.51</v>
      </c>
      <c r="H47" s="4">
        <v>4.17</v>
      </c>
    </row>
    <row r="48" spans="2:9">
      <c r="B48" s="1" t="s">
        <v>1305</v>
      </c>
      <c r="C48" s="12">
        <v>7.37</v>
      </c>
      <c r="D48" s="1" t="s">
        <v>340</v>
      </c>
      <c r="E48" s="1" t="s">
        <v>887</v>
      </c>
      <c r="F48" s="4">
        <v>750</v>
      </c>
      <c r="G48" s="4">
        <v>7544.02</v>
      </c>
      <c r="H48" s="4">
        <v>3.13</v>
      </c>
    </row>
    <row r="49" spans="2:8">
      <c r="B49" s="1" t="s">
        <v>1306</v>
      </c>
      <c r="C49" s="12">
        <v>6.73</v>
      </c>
      <c r="D49" s="1" t="s">
        <v>351</v>
      </c>
      <c r="E49" s="1" t="s">
        <v>1307</v>
      </c>
      <c r="F49" s="4">
        <v>700</v>
      </c>
      <c r="G49" s="4">
        <v>7108.73</v>
      </c>
      <c r="H49" s="4">
        <v>2.95</v>
      </c>
    </row>
    <row r="50" spans="2:8">
      <c r="B50" s="1" t="s">
        <v>1308</v>
      </c>
      <c r="C50" s="12">
        <v>6.79</v>
      </c>
      <c r="D50" s="1" t="s">
        <v>340</v>
      </c>
      <c r="E50" s="1" t="s">
        <v>1309</v>
      </c>
      <c r="F50" s="4">
        <v>500</v>
      </c>
      <c r="G50" s="4">
        <v>5101.87</v>
      </c>
      <c r="H50" s="4">
        <v>2.12</v>
      </c>
    </row>
    <row r="51" spans="2:8">
      <c r="B51" s="1" t="s">
        <v>1310</v>
      </c>
      <c r="C51" s="12">
        <v>8.3800000000000008</v>
      </c>
      <c r="D51" s="1" t="s">
        <v>340</v>
      </c>
      <c r="E51" s="1" t="s">
        <v>1311</v>
      </c>
      <c r="F51" s="4">
        <v>500</v>
      </c>
      <c r="G51" s="4">
        <v>5101.3599999999997</v>
      </c>
      <c r="H51" s="4">
        <v>2.12</v>
      </c>
    </row>
    <row r="52" spans="2:8">
      <c r="B52" s="1" t="s">
        <v>1312</v>
      </c>
      <c r="C52" s="12">
        <v>7.36</v>
      </c>
      <c r="D52" s="1" t="s">
        <v>340</v>
      </c>
      <c r="E52" s="1" t="s">
        <v>892</v>
      </c>
      <c r="F52" s="4">
        <v>500</v>
      </c>
      <c r="G52" s="4">
        <v>5003.24</v>
      </c>
      <c r="H52" s="4">
        <v>2.08</v>
      </c>
    </row>
    <row r="53" spans="2:8">
      <c r="B53" s="1" t="s">
        <v>1313</v>
      </c>
      <c r="C53" s="12">
        <v>7.22</v>
      </c>
      <c r="D53" s="1" t="s">
        <v>340</v>
      </c>
      <c r="E53" s="1" t="s">
        <v>900</v>
      </c>
      <c r="F53" s="4">
        <v>500</v>
      </c>
      <c r="G53" s="4">
        <v>4883.91</v>
      </c>
      <c r="H53" s="4">
        <v>2.0299999999999998</v>
      </c>
    </row>
    <row r="54" spans="2:8">
      <c r="B54" s="1" t="s">
        <v>1060</v>
      </c>
      <c r="C54" s="12">
        <v>7.64</v>
      </c>
      <c r="D54" s="1" t="s">
        <v>340</v>
      </c>
      <c r="E54" s="1" t="s">
        <v>344</v>
      </c>
      <c r="F54" s="4">
        <v>500</v>
      </c>
      <c r="G54" s="4">
        <v>4788.75</v>
      </c>
      <c r="H54" s="4">
        <v>1.99</v>
      </c>
    </row>
    <row r="55" spans="2:8">
      <c r="B55" s="1" t="s">
        <v>1314</v>
      </c>
      <c r="C55" s="12">
        <v>8.0500000000000007</v>
      </c>
      <c r="D55" s="1" t="s">
        <v>340</v>
      </c>
      <c r="E55" s="1" t="s">
        <v>345</v>
      </c>
      <c r="F55" s="4">
        <v>500</v>
      </c>
      <c r="G55" s="4">
        <v>4648.8900000000003</v>
      </c>
      <c r="H55" s="4">
        <v>1.93</v>
      </c>
    </row>
    <row r="56" spans="2:8">
      <c r="B56" s="1" t="s">
        <v>1315</v>
      </c>
      <c r="C56" s="12">
        <v>6.65</v>
      </c>
      <c r="D56" s="1" t="s">
        <v>340</v>
      </c>
      <c r="E56" s="1" t="s">
        <v>1316</v>
      </c>
      <c r="F56" s="4">
        <v>400</v>
      </c>
      <c r="G56" s="4">
        <v>3999.24</v>
      </c>
      <c r="H56" s="4">
        <v>1.66</v>
      </c>
    </row>
    <row r="57" spans="2:8">
      <c r="B57" s="1" t="s">
        <v>1317</v>
      </c>
      <c r="C57" s="12">
        <v>7.28</v>
      </c>
      <c r="D57" s="1" t="s">
        <v>340</v>
      </c>
      <c r="E57" s="1" t="s">
        <v>1318</v>
      </c>
      <c r="F57" s="4">
        <v>300</v>
      </c>
      <c r="G57" s="4">
        <v>3006.69</v>
      </c>
      <c r="H57" s="4">
        <v>1.25</v>
      </c>
    </row>
    <row r="58" spans="2:8">
      <c r="B58" s="1" t="s">
        <v>1319</v>
      </c>
      <c r="C58" s="12">
        <v>6.94</v>
      </c>
      <c r="D58" s="1" t="s">
        <v>340</v>
      </c>
      <c r="E58" s="1" t="s">
        <v>676</v>
      </c>
      <c r="F58" s="4">
        <v>250</v>
      </c>
      <c r="G58" s="4">
        <v>2513.7800000000002</v>
      </c>
      <c r="H58" s="4">
        <v>1.04</v>
      </c>
    </row>
    <row r="59" spans="2:8">
      <c r="B59" s="1" t="s">
        <v>1320</v>
      </c>
      <c r="C59" s="12">
        <v>6.96</v>
      </c>
      <c r="D59" s="1" t="s">
        <v>340</v>
      </c>
      <c r="E59" s="1" t="s">
        <v>1321</v>
      </c>
      <c r="F59" s="4">
        <v>250</v>
      </c>
      <c r="G59" s="4">
        <v>2499</v>
      </c>
      <c r="H59" s="4">
        <v>1.04</v>
      </c>
    </row>
    <row r="60" spans="2:8">
      <c r="B60" s="1" t="s">
        <v>1322</v>
      </c>
      <c r="C60" s="12">
        <v>7.51</v>
      </c>
      <c r="D60" s="1" t="s">
        <v>340</v>
      </c>
      <c r="E60" s="1" t="s">
        <v>510</v>
      </c>
      <c r="F60" s="4">
        <v>250</v>
      </c>
      <c r="G60" s="4">
        <v>2493.38</v>
      </c>
      <c r="H60" s="4">
        <v>1.04</v>
      </c>
    </row>
    <row r="61" spans="2:8">
      <c r="B61" s="1" t="s">
        <v>894</v>
      </c>
      <c r="C61" s="12">
        <v>6.36</v>
      </c>
      <c r="D61" s="1" t="s">
        <v>340</v>
      </c>
      <c r="E61" s="1" t="s">
        <v>895</v>
      </c>
      <c r="F61" s="4">
        <v>250</v>
      </c>
      <c r="G61" s="4">
        <v>2481.0100000000002</v>
      </c>
      <c r="H61" s="4">
        <v>1.03</v>
      </c>
    </row>
    <row r="62" spans="2:8">
      <c r="B62" s="1" t="s">
        <v>1323</v>
      </c>
      <c r="C62" s="12">
        <v>6.84</v>
      </c>
      <c r="D62" s="1" t="s">
        <v>340</v>
      </c>
      <c r="E62" s="1" t="s">
        <v>680</v>
      </c>
      <c r="F62" s="4">
        <v>250</v>
      </c>
      <c r="G62" s="4">
        <v>2470.81</v>
      </c>
      <c r="H62" s="4">
        <v>1.03</v>
      </c>
    </row>
    <row r="63" spans="2:8">
      <c r="B63" s="1" t="s">
        <v>898</v>
      </c>
      <c r="C63" s="12">
        <v>6.86</v>
      </c>
      <c r="D63" s="1" t="s">
        <v>340</v>
      </c>
      <c r="E63" s="1" t="s">
        <v>899</v>
      </c>
      <c r="F63" s="4">
        <v>250</v>
      </c>
      <c r="G63" s="4">
        <v>2442.89</v>
      </c>
      <c r="H63" s="4">
        <v>1.02</v>
      </c>
    </row>
    <row r="64" spans="2:8">
      <c r="B64" s="1" t="s">
        <v>1059</v>
      </c>
      <c r="C64" s="12">
        <v>7.31</v>
      </c>
      <c r="D64" s="1" t="s">
        <v>340</v>
      </c>
      <c r="E64" s="1" t="s">
        <v>343</v>
      </c>
      <c r="F64" s="4">
        <v>250</v>
      </c>
      <c r="G64" s="4">
        <v>2434.59</v>
      </c>
      <c r="H64" s="4">
        <v>1.01</v>
      </c>
    </row>
    <row r="65" spans="2:8">
      <c r="B65" s="1" t="s">
        <v>1324</v>
      </c>
      <c r="C65" s="12">
        <v>6.98</v>
      </c>
      <c r="D65" s="1" t="s">
        <v>340</v>
      </c>
      <c r="E65" s="1" t="s">
        <v>1325</v>
      </c>
      <c r="F65" s="4">
        <v>250</v>
      </c>
      <c r="G65" s="4">
        <v>2426.44</v>
      </c>
      <c r="H65" s="4">
        <v>1.01</v>
      </c>
    </row>
    <row r="66" spans="2:8">
      <c r="B66" s="1" t="s">
        <v>1326</v>
      </c>
      <c r="C66" s="12">
        <v>8.0500000000000007</v>
      </c>
      <c r="D66" s="1" t="s">
        <v>340</v>
      </c>
      <c r="E66" s="1" t="s">
        <v>1327</v>
      </c>
      <c r="F66" s="4">
        <v>250</v>
      </c>
      <c r="G66" s="4">
        <v>2332.67</v>
      </c>
      <c r="H66" s="4">
        <v>0.97</v>
      </c>
    </row>
    <row r="67" spans="2:8">
      <c r="B67" s="1" t="s">
        <v>1328</v>
      </c>
      <c r="C67" s="12">
        <v>6.41</v>
      </c>
      <c r="D67" s="1" t="s">
        <v>340</v>
      </c>
      <c r="E67" s="1" t="s">
        <v>1329</v>
      </c>
      <c r="F67" s="4">
        <v>230000</v>
      </c>
      <c r="G67" s="4">
        <v>2311.33</v>
      </c>
      <c r="H67" s="4">
        <v>0.96</v>
      </c>
    </row>
    <row r="68" spans="2:8">
      <c r="B68" s="1" t="s">
        <v>1330</v>
      </c>
      <c r="C68" s="12">
        <v>6.68</v>
      </c>
      <c r="D68" s="1" t="s">
        <v>340</v>
      </c>
      <c r="E68" s="1" t="s">
        <v>1331</v>
      </c>
      <c r="F68" s="4">
        <v>220</v>
      </c>
      <c r="G68" s="4">
        <v>2206.9</v>
      </c>
      <c r="H68" s="4">
        <v>0.92</v>
      </c>
    </row>
    <row r="69" spans="2:8">
      <c r="B69" s="1" t="s">
        <v>1332</v>
      </c>
      <c r="C69" s="12">
        <v>7.28</v>
      </c>
      <c r="D69" s="1" t="s">
        <v>340</v>
      </c>
      <c r="E69" s="1" t="s">
        <v>1333</v>
      </c>
      <c r="F69" s="4">
        <v>200</v>
      </c>
      <c r="G69" s="4">
        <v>2001.76</v>
      </c>
      <c r="H69" s="4">
        <v>0.83</v>
      </c>
    </row>
    <row r="70" spans="2:8">
      <c r="B70" s="1" t="s">
        <v>1334</v>
      </c>
      <c r="C70" s="12">
        <v>6.95</v>
      </c>
      <c r="D70" s="1" t="s">
        <v>351</v>
      </c>
      <c r="E70" s="1" t="s">
        <v>1335</v>
      </c>
      <c r="F70" s="4">
        <v>750</v>
      </c>
      <c r="G70" s="4">
        <v>1528.5</v>
      </c>
      <c r="H70" s="4">
        <v>0.64</v>
      </c>
    </row>
    <row r="71" spans="2:8">
      <c r="B71" s="1" t="s">
        <v>513</v>
      </c>
      <c r="C71" s="12">
        <v>6.74</v>
      </c>
      <c r="D71" s="1" t="s">
        <v>340</v>
      </c>
      <c r="E71" s="1" t="s">
        <v>514</v>
      </c>
      <c r="F71" s="4">
        <v>150</v>
      </c>
      <c r="G71" s="4">
        <v>1495.2</v>
      </c>
      <c r="H71" s="4">
        <v>0.62</v>
      </c>
    </row>
    <row r="72" spans="2:8">
      <c r="B72" s="1" t="s">
        <v>1336</v>
      </c>
      <c r="C72" s="12">
        <v>6.87</v>
      </c>
      <c r="D72" s="1" t="s">
        <v>351</v>
      </c>
      <c r="E72" s="1" t="s">
        <v>1337</v>
      </c>
      <c r="F72" s="4">
        <v>100</v>
      </c>
      <c r="G72" s="4">
        <v>970.94</v>
      </c>
      <c r="H72" s="4">
        <v>0.4</v>
      </c>
    </row>
    <row r="73" spans="2:8">
      <c r="B73" s="1" t="s">
        <v>1338</v>
      </c>
      <c r="C73" s="12">
        <v>7.21</v>
      </c>
      <c r="D73" s="1" t="s">
        <v>340</v>
      </c>
      <c r="E73" s="1" t="s">
        <v>1339</v>
      </c>
      <c r="F73" s="4">
        <v>33</v>
      </c>
      <c r="G73" s="4">
        <v>334.73</v>
      </c>
      <c r="H73" s="4">
        <v>0.14000000000000001</v>
      </c>
    </row>
    <row r="74" spans="2:8">
      <c r="B74" s="1" t="s">
        <v>511</v>
      </c>
      <c r="C74" s="12">
        <v>6.2</v>
      </c>
      <c r="D74" s="1" t="s">
        <v>340</v>
      </c>
      <c r="E74" s="1" t="s">
        <v>512</v>
      </c>
      <c r="F74" s="4">
        <v>10</v>
      </c>
      <c r="G74" s="4">
        <v>100.81</v>
      </c>
      <c r="H74" s="4">
        <v>0.04</v>
      </c>
    </row>
    <row r="75" spans="2:8">
      <c r="B75" s="1" t="s">
        <v>1340</v>
      </c>
      <c r="C75" s="12">
        <v>7</v>
      </c>
      <c r="D75" s="1" t="s">
        <v>340</v>
      </c>
      <c r="E75" s="1" t="s">
        <v>1341</v>
      </c>
      <c r="F75" s="4">
        <v>10</v>
      </c>
      <c r="G75" s="4">
        <v>100.57</v>
      </c>
      <c r="H75" s="4">
        <v>0.04</v>
      </c>
    </row>
    <row r="76" spans="2:8">
      <c r="B76" s="1" t="s">
        <v>1342</v>
      </c>
      <c r="C76" s="12">
        <v>6.71</v>
      </c>
      <c r="D76" s="1" t="s">
        <v>340</v>
      </c>
      <c r="E76" s="1" t="s">
        <v>689</v>
      </c>
      <c r="F76" s="4">
        <v>8</v>
      </c>
      <c r="G76" s="4">
        <v>80.099999999999994</v>
      </c>
      <c r="H76" s="4">
        <v>0.03</v>
      </c>
    </row>
    <row r="77" spans="2:8">
      <c r="B77" s="1" t="s">
        <v>1343</v>
      </c>
      <c r="C77" s="12">
        <v>7.36</v>
      </c>
      <c r="D77" s="1" t="s">
        <v>340</v>
      </c>
      <c r="E77" s="1" t="s">
        <v>1344</v>
      </c>
      <c r="F77" s="4">
        <v>3</v>
      </c>
      <c r="G77" s="4">
        <v>31.36</v>
      </c>
      <c r="H77" s="4">
        <v>0.01</v>
      </c>
    </row>
    <row r="78" spans="2:8">
      <c r="B78" s="2" t="s">
        <v>355</v>
      </c>
      <c r="C78" s="22"/>
      <c r="D78" s="2"/>
      <c r="E78" s="2"/>
      <c r="F78" s="10"/>
      <c r="G78" s="10">
        <f>SUM(G46:G77)</f>
        <v>94481.979999999981</v>
      </c>
      <c r="H78" s="10">
        <f>SUM(H46:H77)</f>
        <v>39.249999999999993</v>
      </c>
    </row>
    <row r="79" spans="2:8">
      <c r="B79" s="2" t="s">
        <v>356</v>
      </c>
      <c r="C79" s="12"/>
    </row>
    <row r="80" spans="2:8">
      <c r="B80" s="1" t="s">
        <v>1345</v>
      </c>
      <c r="C80" s="12">
        <v>7.1449999999999996</v>
      </c>
      <c r="D80" s="1" t="s">
        <v>340</v>
      </c>
      <c r="E80" s="1" t="s">
        <v>1346</v>
      </c>
      <c r="F80" s="4">
        <v>860</v>
      </c>
      <c r="G80" s="4">
        <v>8662.51</v>
      </c>
      <c r="H80" s="4">
        <v>3.6</v>
      </c>
    </row>
    <row r="81" spans="2:8">
      <c r="B81" s="1" t="s">
        <v>1347</v>
      </c>
      <c r="C81" s="12">
        <v>7.625</v>
      </c>
      <c r="D81" s="1" t="s">
        <v>340</v>
      </c>
      <c r="E81" s="1" t="s">
        <v>357</v>
      </c>
      <c r="F81" s="4">
        <v>652</v>
      </c>
      <c r="G81" s="4">
        <v>6550.12</v>
      </c>
      <c r="H81" s="4">
        <v>2.72</v>
      </c>
    </row>
    <row r="82" spans="2:8">
      <c r="B82" s="2" t="s">
        <v>358</v>
      </c>
      <c r="C82" s="22"/>
      <c r="D82" s="2"/>
      <c r="E82" s="2"/>
      <c r="F82" s="10"/>
      <c r="G82" s="10">
        <f>SUM(G79:G81)</f>
        <v>15212.630000000001</v>
      </c>
      <c r="H82" s="10">
        <f>SUM(H79:H81)</f>
        <v>6.32</v>
      </c>
    </row>
    <row r="83" spans="2:8">
      <c r="B83" s="2" t="s">
        <v>515</v>
      </c>
      <c r="C83" s="12"/>
    </row>
    <row r="84" spans="2:8">
      <c r="B84" s="1" t="s">
        <v>1149</v>
      </c>
      <c r="C84" s="12">
        <v>6.25</v>
      </c>
      <c r="D84" s="1" t="s">
        <v>1129</v>
      </c>
      <c r="E84" s="1" t="s">
        <v>1150</v>
      </c>
      <c r="F84" s="4">
        <v>3000</v>
      </c>
      <c r="G84" s="4">
        <v>14585.42</v>
      </c>
      <c r="H84" s="4">
        <v>6.06</v>
      </c>
    </row>
    <row r="85" spans="2:8">
      <c r="B85" s="1" t="s">
        <v>1131</v>
      </c>
      <c r="C85" s="12">
        <v>6.51</v>
      </c>
      <c r="D85" s="1" t="s">
        <v>109</v>
      </c>
      <c r="E85" s="1" t="s">
        <v>1132</v>
      </c>
      <c r="F85" s="4">
        <v>1500</v>
      </c>
      <c r="G85" s="4">
        <v>7212.09</v>
      </c>
      <c r="H85" s="4">
        <v>3</v>
      </c>
    </row>
    <row r="86" spans="2:8">
      <c r="B86" s="1" t="s">
        <v>1348</v>
      </c>
      <c r="C86" s="12">
        <v>6.27</v>
      </c>
      <c r="D86" s="1" t="s">
        <v>109</v>
      </c>
      <c r="E86" s="1" t="s">
        <v>516</v>
      </c>
      <c r="F86" s="4">
        <v>1000</v>
      </c>
      <c r="G86" s="4">
        <v>4864.63</v>
      </c>
      <c r="H86" s="4">
        <v>2.02</v>
      </c>
    </row>
    <row r="87" spans="2:8">
      <c r="B87" s="1" t="s">
        <v>1349</v>
      </c>
      <c r="C87" s="12">
        <v>6.29</v>
      </c>
      <c r="D87" s="1" t="s">
        <v>108</v>
      </c>
      <c r="E87" s="1" t="s">
        <v>1350</v>
      </c>
      <c r="F87" s="4">
        <v>1000</v>
      </c>
      <c r="G87" s="4">
        <v>4864.3100000000004</v>
      </c>
      <c r="H87" s="4">
        <v>2.02</v>
      </c>
    </row>
    <row r="88" spans="2:8">
      <c r="B88" s="1" t="s">
        <v>1139</v>
      </c>
      <c r="C88" s="12">
        <v>6.29</v>
      </c>
      <c r="D88" s="1" t="s">
        <v>108</v>
      </c>
      <c r="E88" s="1" t="s">
        <v>1140</v>
      </c>
      <c r="F88" s="4">
        <v>1000</v>
      </c>
      <c r="G88" s="4">
        <v>4861.0600000000004</v>
      </c>
      <c r="H88" s="4">
        <v>2.02</v>
      </c>
    </row>
    <row r="89" spans="2:8">
      <c r="B89" s="1" t="s">
        <v>1351</v>
      </c>
      <c r="C89" s="12">
        <v>6.35</v>
      </c>
      <c r="D89" s="1" t="s">
        <v>108</v>
      </c>
      <c r="E89" s="1" t="s">
        <v>1352</v>
      </c>
      <c r="F89" s="4">
        <v>1000</v>
      </c>
      <c r="G89" s="4">
        <v>4842.46</v>
      </c>
      <c r="H89" s="4">
        <v>2.0099999999999998</v>
      </c>
    </row>
    <row r="90" spans="2:8">
      <c r="B90" s="1" t="s">
        <v>1353</v>
      </c>
      <c r="C90" s="12">
        <v>6.51</v>
      </c>
      <c r="D90" s="1" t="s">
        <v>108</v>
      </c>
      <c r="E90" s="1" t="s">
        <v>1354</v>
      </c>
      <c r="F90" s="4">
        <v>1000</v>
      </c>
      <c r="G90" s="4">
        <v>4769.47</v>
      </c>
      <c r="H90" s="4">
        <v>1.98</v>
      </c>
    </row>
    <row r="91" spans="2:8">
      <c r="B91" s="2" t="s">
        <v>110</v>
      </c>
      <c r="C91" s="22"/>
      <c r="D91" s="2"/>
      <c r="E91" s="2"/>
      <c r="F91" s="10"/>
      <c r="G91" s="10">
        <f>SUM(G83:G90)</f>
        <v>45999.44</v>
      </c>
      <c r="H91" s="10">
        <f>SUM(H83:H90)</f>
        <v>19.109999999999996</v>
      </c>
    </row>
    <row r="92" spans="2:8">
      <c r="B92" s="2" t="s">
        <v>1244</v>
      </c>
      <c r="C92" s="22"/>
      <c r="D92" s="2"/>
      <c r="E92" s="2"/>
      <c r="F92" s="10"/>
      <c r="G92" s="10">
        <v>4900</v>
      </c>
      <c r="H92" s="10">
        <v>2.04</v>
      </c>
    </row>
    <row r="93" spans="2:8">
      <c r="B93" s="2" t="s">
        <v>1000</v>
      </c>
      <c r="C93" s="9"/>
      <c r="D93" s="2"/>
      <c r="E93" s="2"/>
      <c r="F93" s="10"/>
      <c r="G93" s="10">
        <v>10634.19</v>
      </c>
      <c r="H93" s="10">
        <v>4.42</v>
      </c>
    </row>
    <row r="94" spans="2:8">
      <c r="B94" s="2" t="s">
        <v>112</v>
      </c>
      <c r="C94" s="9"/>
      <c r="D94" s="2"/>
      <c r="E94" s="2"/>
      <c r="F94" s="10"/>
      <c r="G94" s="10">
        <v>238677.15</v>
      </c>
      <c r="H94" s="10">
        <v>99.19</v>
      </c>
    </row>
    <row r="95" spans="2:8">
      <c r="B95" s="2" t="s">
        <v>113</v>
      </c>
      <c r="C95" s="9"/>
      <c r="D95" s="2"/>
      <c r="E95" s="2"/>
      <c r="F95" s="10"/>
      <c r="G95" s="10">
        <v>1964.5516381899961</v>
      </c>
      <c r="H95" s="10">
        <v>0.81000000000000227</v>
      </c>
    </row>
    <row r="96" spans="2:8">
      <c r="B96" s="2" t="s">
        <v>114</v>
      </c>
      <c r="C96" s="9"/>
      <c r="D96" s="2"/>
      <c r="E96" s="2"/>
      <c r="F96" s="10"/>
      <c r="G96" s="10">
        <v>240641.70163818999</v>
      </c>
      <c r="H96" s="10">
        <v>100</v>
      </c>
    </row>
    <row r="97" spans="2:3">
      <c r="B97" s="1" t="s">
        <v>115</v>
      </c>
    </row>
    <row r="98" spans="2:3">
      <c r="B98" s="1" t="s">
        <v>116</v>
      </c>
    </row>
    <row r="99" spans="2:3">
      <c r="B99" s="2" t="s">
        <v>117</v>
      </c>
      <c r="C99" s="23">
        <v>44804</v>
      </c>
    </row>
    <row r="100" spans="2:3" ht="25.5">
      <c r="B100" s="11" t="s">
        <v>118</v>
      </c>
      <c r="C100" s="9" t="s">
        <v>119</v>
      </c>
    </row>
    <row r="101" spans="2:3">
      <c r="B101" s="2"/>
    </row>
    <row r="102" spans="2:3">
      <c r="B102" s="24" t="s">
        <v>1062</v>
      </c>
      <c r="C102" s="2" t="s">
        <v>1355</v>
      </c>
    </row>
    <row r="103" spans="2:3">
      <c r="B103" s="2" t="s">
        <v>1063</v>
      </c>
      <c r="C103" s="9" t="s">
        <v>119</v>
      </c>
    </row>
    <row r="104" spans="2:3">
      <c r="B104" s="2" t="s">
        <v>1356</v>
      </c>
      <c r="C104" s="9"/>
    </row>
    <row r="105" spans="2:3">
      <c r="B105" s="2" t="s">
        <v>1357</v>
      </c>
      <c r="C105" s="9"/>
    </row>
    <row r="106" spans="2:3">
      <c r="B106" s="2" t="s">
        <v>1358</v>
      </c>
      <c r="C106" s="9"/>
    </row>
    <row r="107" spans="2:3">
      <c r="B107" s="2" t="s">
        <v>1359</v>
      </c>
      <c r="C107" s="9"/>
    </row>
    <row r="108" spans="2:3">
      <c r="B108" s="2" t="s">
        <v>1360</v>
      </c>
      <c r="C108" s="9"/>
    </row>
    <row r="109" spans="2:3">
      <c r="B109" s="2" t="s">
        <v>1361</v>
      </c>
      <c r="C109" s="9"/>
    </row>
    <row r="110" spans="2:3">
      <c r="B110" s="2" t="s">
        <v>1362</v>
      </c>
      <c r="C110" s="9"/>
    </row>
    <row r="111" spans="2:3">
      <c r="B111" s="2" t="s">
        <v>1363</v>
      </c>
      <c r="C111" s="9"/>
    </row>
    <row r="112" spans="2:3">
      <c r="B112" s="2" t="s">
        <v>1364</v>
      </c>
      <c r="C112" s="9"/>
    </row>
    <row r="113" spans="2:7">
      <c r="B113" s="2" t="s">
        <v>1365</v>
      </c>
      <c r="C113" s="9"/>
    </row>
    <row r="114" spans="2:7">
      <c r="B114" s="2" t="s">
        <v>1366</v>
      </c>
      <c r="C114" s="9"/>
    </row>
    <row r="115" spans="2:7">
      <c r="B115" s="2" t="s">
        <v>1367</v>
      </c>
      <c r="C115" s="9"/>
    </row>
    <row r="116" spans="2:7">
      <c r="B116" s="2" t="s">
        <v>122</v>
      </c>
      <c r="C116" s="9"/>
    </row>
    <row r="117" spans="2:7">
      <c r="B117" s="24" t="s">
        <v>1368</v>
      </c>
    </row>
    <row r="119" spans="2:7" ht="63" customHeight="1">
      <c r="B119" s="442" t="s">
        <v>1069</v>
      </c>
      <c r="C119" s="442"/>
      <c r="D119" s="442"/>
      <c r="E119" s="442"/>
      <c r="F119" s="442"/>
    </row>
    <row r="122" spans="2:7">
      <c r="B122" s="24" t="s">
        <v>1265</v>
      </c>
      <c r="C122" s="32"/>
      <c r="D122" s="33"/>
      <c r="E122" s="33"/>
      <c r="F122" s="34"/>
      <c r="G122" s="34"/>
    </row>
    <row r="123" spans="2:7" ht="128.25">
      <c r="B123" s="35" t="s">
        <v>1266</v>
      </c>
      <c r="C123" s="36" t="s">
        <v>1267</v>
      </c>
      <c r="D123" s="37" t="s">
        <v>1268</v>
      </c>
      <c r="E123" s="37" t="s">
        <v>1269</v>
      </c>
      <c r="F123" s="38" t="s">
        <v>1270</v>
      </c>
      <c r="G123" s="34"/>
    </row>
    <row r="124" spans="2:7">
      <c r="B124" s="39" t="s">
        <v>1369</v>
      </c>
      <c r="C124" s="40" t="s">
        <v>1370</v>
      </c>
      <c r="D124" s="41" t="s">
        <v>1273</v>
      </c>
      <c r="E124" s="41" t="s">
        <v>1274</v>
      </c>
      <c r="F124" s="42">
        <v>2500</v>
      </c>
      <c r="G124" s="34" t="s">
        <v>1275</v>
      </c>
    </row>
    <row r="125" spans="2:7">
      <c r="B125" s="39" t="s">
        <v>1371</v>
      </c>
      <c r="C125" s="40" t="s">
        <v>1372</v>
      </c>
      <c r="D125" s="41" t="s">
        <v>1273</v>
      </c>
      <c r="E125" s="41" t="s">
        <v>1274</v>
      </c>
      <c r="F125" s="52">
        <v>14500</v>
      </c>
      <c r="G125" s="34" t="s">
        <v>1373</v>
      </c>
    </row>
    <row r="126" spans="2:7">
      <c r="B126" s="39" t="s">
        <v>1374</v>
      </c>
      <c r="C126" s="40" t="s">
        <v>1375</v>
      </c>
      <c r="D126" s="41" t="s">
        <v>1273</v>
      </c>
      <c r="E126" s="41" t="s">
        <v>1274</v>
      </c>
      <c r="F126" s="52">
        <v>2766.5839900000001</v>
      </c>
      <c r="G126" s="34" t="s">
        <v>1376</v>
      </c>
    </row>
    <row r="127" spans="2:7">
      <c r="B127" s="33"/>
      <c r="C127" s="32"/>
      <c r="D127" s="33"/>
      <c r="E127" s="33"/>
      <c r="F127" s="34"/>
      <c r="G127" s="34"/>
    </row>
    <row r="128" spans="2:7">
      <c r="B128" s="33"/>
      <c r="C128" s="32"/>
      <c r="D128" s="33"/>
      <c r="E128" s="33"/>
      <c r="F128" s="34"/>
      <c r="G128" s="34"/>
    </row>
    <row r="129" spans="1:8">
      <c r="B129" s="33" t="s">
        <v>1377</v>
      </c>
      <c r="C129" s="32"/>
      <c r="D129" s="33"/>
      <c r="E129" s="33"/>
      <c r="F129" s="34"/>
      <c r="G129" s="34"/>
    </row>
    <row r="130" spans="1:8">
      <c r="B130" s="33" t="s">
        <v>1378</v>
      </c>
      <c r="C130" s="32"/>
      <c r="D130" s="33"/>
      <c r="E130" s="33"/>
      <c r="F130" s="34"/>
      <c r="G130" s="34"/>
    </row>
    <row r="131" spans="1:8">
      <c r="B131" s="33" t="s">
        <v>1379</v>
      </c>
      <c r="C131" s="32"/>
      <c r="D131" s="33"/>
      <c r="E131" s="33"/>
      <c r="F131" s="34"/>
      <c r="G131" s="34"/>
    </row>
    <row r="133" spans="1:8">
      <c r="B133" s="43" t="s">
        <v>1277</v>
      </c>
      <c r="C133" s="44"/>
      <c r="D133" s="45"/>
    </row>
    <row r="134" spans="1:8" ht="30">
      <c r="B134" s="46" t="s">
        <v>1278</v>
      </c>
      <c r="C134" s="47" t="s">
        <v>1279</v>
      </c>
      <c r="D134" s="46" t="s">
        <v>1280</v>
      </c>
    </row>
    <row r="135" spans="1:8">
      <c r="B135" s="53" t="s">
        <v>1282</v>
      </c>
      <c r="C135" s="49">
        <v>6</v>
      </c>
      <c r="D135" s="50">
        <v>3.91</v>
      </c>
    </row>
    <row r="136" spans="1:8">
      <c r="B136" s="54"/>
      <c r="C136" s="55"/>
      <c r="D136" s="56"/>
    </row>
    <row r="138" spans="1:8">
      <c r="A138" s="3" t="s">
        <v>0</v>
      </c>
      <c r="B138" s="396" t="s">
        <v>1380</v>
      </c>
      <c r="C138" s="396"/>
      <c r="D138" s="396"/>
      <c r="E138" s="396"/>
    </row>
    <row r="142" spans="1:8">
      <c r="B142" s="1" t="s">
        <v>100</v>
      </c>
    </row>
    <row r="144" spans="1:8">
      <c r="B144" s="6" t="s">
        <v>101</v>
      </c>
      <c r="C144" s="7" t="s">
        <v>124</v>
      </c>
      <c r="D144" s="6" t="s">
        <v>102</v>
      </c>
      <c r="E144" s="6" t="s">
        <v>103</v>
      </c>
      <c r="F144" s="8" t="s">
        <v>104</v>
      </c>
      <c r="G144" s="8" t="s">
        <v>105</v>
      </c>
      <c r="H144" s="8" t="s">
        <v>106</v>
      </c>
    </row>
    <row r="145" spans="2:8">
      <c r="B145" s="2"/>
      <c r="C145" s="9"/>
      <c r="D145" s="2"/>
      <c r="E145" s="2"/>
      <c r="F145" s="10"/>
      <c r="G145" s="10"/>
      <c r="H145" s="10"/>
    </row>
    <row r="146" spans="2:8" ht="15.75">
      <c r="B146" s="57" t="s">
        <v>1381</v>
      </c>
      <c r="C146" s="9"/>
      <c r="D146" s="2"/>
      <c r="E146" s="2"/>
      <c r="F146" s="10"/>
      <c r="G146" s="10"/>
      <c r="H146" s="10"/>
    </row>
    <row r="147" spans="2:8" s="58" customFormat="1">
      <c r="C147" s="59"/>
      <c r="F147" s="60"/>
      <c r="G147" s="60"/>
      <c r="H147" s="60"/>
    </row>
    <row r="148" spans="2:8" s="58" customFormat="1">
      <c r="B148" s="61" t="s">
        <v>1382</v>
      </c>
      <c r="C148" s="62"/>
      <c r="F148" s="60"/>
      <c r="G148" s="60"/>
      <c r="H148" s="60"/>
    </row>
    <row r="149" spans="2:8" s="58" customFormat="1">
      <c r="B149"/>
      <c r="C149" s="62"/>
      <c r="F149" s="60"/>
      <c r="G149" s="60"/>
      <c r="H149" s="60"/>
    </row>
    <row r="150" spans="2:8" s="58" customFormat="1">
      <c r="B150"/>
      <c r="C150" s="62"/>
      <c r="F150" s="60"/>
      <c r="G150" s="60"/>
      <c r="H150" s="60"/>
    </row>
    <row r="151" spans="2:8" s="58" customFormat="1">
      <c r="B151" t="s">
        <v>1383</v>
      </c>
      <c r="C151" s="63">
        <v>577958246.57000005</v>
      </c>
      <c r="F151" s="60"/>
      <c r="G151" s="64"/>
      <c r="H151" s="60"/>
    </row>
    <row r="152" spans="2:8" s="58" customFormat="1">
      <c r="B152"/>
      <c r="C152" s="65"/>
      <c r="F152" s="60"/>
      <c r="G152" s="64"/>
      <c r="H152" s="60"/>
    </row>
    <row r="153" spans="2:8" s="58" customFormat="1">
      <c r="B153" t="s">
        <v>1384</v>
      </c>
      <c r="C153" s="63">
        <v>465538246.57000005</v>
      </c>
      <c r="F153" s="60"/>
      <c r="G153" s="64"/>
      <c r="H153" s="60"/>
    </row>
    <row r="154" spans="2:8" s="58" customFormat="1">
      <c r="B154"/>
      <c r="C154" s="65"/>
      <c r="F154" s="60"/>
      <c r="G154" s="64"/>
      <c r="H154" s="60"/>
    </row>
    <row r="155" spans="2:8" s="58" customFormat="1">
      <c r="B155" t="s">
        <v>1385</v>
      </c>
      <c r="C155" s="65">
        <v>112420000</v>
      </c>
      <c r="F155" s="60"/>
      <c r="G155" s="64"/>
      <c r="H155" s="60"/>
    </row>
    <row r="156" spans="2:8" s="58" customFormat="1">
      <c r="B156"/>
      <c r="C156" s="65"/>
      <c r="F156" s="60"/>
      <c r="G156" s="64"/>
      <c r="H156" s="60"/>
    </row>
    <row r="157" spans="2:8" s="58" customFormat="1">
      <c r="B157" s="61" t="s">
        <v>1386</v>
      </c>
      <c r="C157" s="66">
        <v>256691020</v>
      </c>
      <c r="F157" s="60"/>
      <c r="G157" s="64"/>
      <c r="H157" s="60"/>
    </row>
    <row r="158" spans="2:8" s="58" customFormat="1">
      <c r="B158"/>
      <c r="C158" s="65"/>
      <c r="F158" s="60"/>
      <c r="G158" s="64"/>
      <c r="H158" s="60"/>
    </row>
    <row r="159" spans="2:8" s="58" customFormat="1">
      <c r="B159" t="s">
        <v>1387</v>
      </c>
      <c r="C159" s="63">
        <v>116603020</v>
      </c>
      <c r="F159" s="60"/>
      <c r="G159" s="64"/>
      <c r="H159" s="60"/>
    </row>
    <row r="160" spans="2:8" s="58" customFormat="1">
      <c r="B160"/>
      <c r="C160" s="65"/>
      <c r="F160" s="60"/>
      <c r="G160" s="64"/>
      <c r="H160" s="60"/>
    </row>
    <row r="161" spans="2:8" s="58" customFormat="1" ht="25.5">
      <c r="B161" s="67" t="s">
        <v>1388</v>
      </c>
      <c r="C161" s="63">
        <v>140088000</v>
      </c>
      <c r="F161" s="60"/>
      <c r="G161" s="64"/>
      <c r="H161" s="60"/>
    </row>
    <row r="162" spans="2:8" s="58" customFormat="1">
      <c r="B162"/>
      <c r="C162" s="65"/>
      <c r="F162" s="60"/>
      <c r="G162" s="64"/>
      <c r="H162" s="60"/>
    </row>
    <row r="163" spans="2:8" s="58" customFormat="1" ht="25.5">
      <c r="B163" s="67" t="s">
        <v>1389</v>
      </c>
      <c r="C163" s="63">
        <v>120303511.78</v>
      </c>
      <c r="F163" s="60"/>
      <c r="G163" s="64"/>
      <c r="H163" s="60"/>
    </row>
    <row r="164" spans="2:8" s="58" customFormat="1">
      <c r="B164"/>
      <c r="C164" s="65"/>
      <c r="F164" s="60"/>
      <c r="G164" s="64"/>
      <c r="H164" s="60"/>
    </row>
    <row r="165" spans="2:8" s="58" customFormat="1">
      <c r="B165" s="61" t="s">
        <v>1390</v>
      </c>
      <c r="C165" s="66">
        <v>236906531.78</v>
      </c>
      <c r="F165" s="60"/>
      <c r="G165" s="64"/>
      <c r="H165" s="60"/>
    </row>
    <row r="166" spans="2:8" s="58" customFormat="1">
      <c r="B166" s="68"/>
      <c r="C166" s="12"/>
      <c r="F166" s="60"/>
      <c r="G166" s="60"/>
      <c r="H166" s="60"/>
    </row>
    <row r="167" spans="2:8" s="58" customFormat="1">
      <c r="B167" s="1" t="s">
        <v>1391</v>
      </c>
      <c r="C167" s="63"/>
      <c r="F167" s="60"/>
      <c r="G167" s="60"/>
    </row>
    <row r="168" spans="2:8" s="58" customFormat="1">
      <c r="B168" s="2"/>
      <c r="C168" s="12"/>
      <c r="F168" s="60"/>
      <c r="G168" s="60"/>
      <c r="H168" s="60"/>
    </row>
    <row r="169" spans="2:8" s="58" customFormat="1">
      <c r="B169" s="2"/>
      <c r="C169" s="12"/>
      <c r="F169" s="60"/>
      <c r="G169" s="60"/>
      <c r="H169" s="60"/>
    </row>
    <row r="170" spans="2:8" s="58" customFormat="1" ht="38.25">
      <c r="B170" s="11" t="s">
        <v>1392</v>
      </c>
      <c r="C170" s="5"/>
      <c r="F170" s="60"/>
      <c r="G170" s="60"/>
      <c r="H170" s="60"/>
    </row>
  </sheetData>
  <mergeCells count="10">
    <mergeCell ref="B119:F119"/>
    <mergeCell ref="B138:E138"/>
    <mergeCell ref="B1:E1"/>
    <mergeCell ref="C3:C7"/>
    <mergeCell ref="D3:D7"/>
    <mergeCell ref="B10:E10"/>
    <mergeCell ref="B11:E11"/>
    <mergeCell ref="C12:C14"/>
    <mergeCell ref="D12:D14"/>
    <mergeCell ref="E12:E14"/>
  </mergeCells>
  <hyperlinks>
    <hyperlink ref="A1" location="Index!A1" display="Index" xr:uid="{1768B1B2-47DB-490D-A824-0B6702C741DA}"/>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1A13-9065-4CE6-861E-BD061B1EC54C}">
  <dimension ref="A1:H16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42578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425781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425781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42578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42578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42578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42578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42578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42578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42578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42578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42578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42578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42578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42578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42578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42578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42578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42578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42578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42578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42578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42578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42578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42578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42578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42578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42578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42578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42578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42578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42578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42578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42578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42578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42578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42578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42578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42578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42578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42578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42578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42578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42578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42578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42578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42578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42578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42578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42578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42578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42578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42578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42578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42578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42578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42578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42578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42578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42578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42578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42578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42578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42578125" style="1" bestFit="1" customWidth="1"/>
    <col min="16134" max="16134" width="10.5703125" style="1" bestFit="1" customWidth="1"/>
    <col min="16135" max="16135" width="18.140625" style="1" bestFit="1" customWidth="1"/>
    <col min="16136" max="16384" width="9.140625" style="1"/>
  </cols>
  <sheetData>
    <row r="1" spans="1:5">
      <c r="A1" s="3" t="s">
        <v>0</v>
      </c>
      <c r="B1" s="396" t="s">
        <v>1393</v>
      </c>
      <c r="C1" s="396"/>
      <c r="D1" s="396"/>
      <c r="E1" s="396"/>
    </row>
    <row r="2" spans="1:5" ht="13.5" thickBot="1"/>
    <row r="3" spans="1:5" ht="15">
      <c r="B3" s="25" t="s">
        <v>1394</v>
      </c>
      <c r="C3" s="397"/>
      <c r="D3" s="400"/>
      <c r="E3" s="13"/>
    </row>
    <row r="4" spans="1:5" ht="60">
      <c r="B4" s="26" t="s">
        <v>1395</v>
      </c>
      <c r="C4" s="398"/>
      <c r="D4" s="401"/>
      <c r="E4" s="13"/>
    </row>
    <row r="5" spans="1:5" ht="15">
      <c r="B5" s="26" t="s">
        <v>1003</v>
      </c>
      <c r="C5" s="398"/>
      <c r="D5" s="401"/>
      <c r="E5" s="13"/>
    </row>
    <row r="6" spans="1:5" ht="15">
      <c r="B6" s="26" t="s">
        <v>1396</v>
      </c>
      <c r="C6" s="398"/>
      <c r="D6" s="401"/>
      <c r="E6" s="13"/>
    </row>
    <row r="7" spans="1:5" ht="15.75" thickBot="1">
      <c r="B7" s="27" t="s">
        <v>1397</v>
      </c>
      <c r="C7" s="399"/>
      <c r="D7" s="402"/>
      <c r="E7" s="13"/>
    </row>
    <row r="8" spans="1:5">
      <c r="B8" s="13"/>
      <c r="C8" s="15" t="s">
        <v>1005</v>
      </c>
      <c r="D8" s="15" t="s">
        <v>1006</v>
      </c>
      <c r="E8" s="13"/>
    </row>
    <row r="9" spans="1:5">
      <c r="B9" s="13"/>
      <c r="C9" s="15"/>
      <c r="D9" s="15"/>
      <c r="E9" s="13"/>
    </row>
    <row r="10" spans="1:5" ht="15">
      <c r="B10" s="443"/>
      <c r="C10" s="443"/>
      <c r="D10" s="443"/>
      <c r="E10" s="443"/>
    </row>
    <row r="11" spans="1:5">
      <c r="B11" s="444" t="s">
        <v>1074</v>
      </c>
      <c r="C11" s="444"/>
      <c r="D11" s="444"/>
      <c r="E11" s="444"/>
    </row>
    <row r="12" spans="1:5">
      <c r="B12" s="28" t="s">
        <v>1075</v>
      </c>
      <c r="C12" s="444" t="s">
        <v>1076</v>
      </c>
      <c r="D12" s="444" t="s">
        <v>1077</v>
      </c>
      <c r="E12" s="444" t="s">
        <v>1078</v>
      </c>
    </row>
    <row r="13" spans="1:5">
      <c r="B13" s="28" t="s">
        <v>1079</v>
      </c>
      <c r="C13" s="444"/>
      <c r="D13" s="444"/>
      <c r="E13" s="444"/>
    </row>
    <row r="14" spans="1:5">
      <c r="B14" s="29" t="s">
        <v>1080</v>
      </c>
      <c r="C14" s="30"/>
      <c r="D14" s="30"/>
      <c r="E14" s="30"/>
    </row>
    <row r="15" spans="1:5">
      <c r="B15" s="29" t="s">
        <v>1082</v>
      </c>
      <c r="C15" s="30"/>
      <c r="D15" s="30" t="s">
        <v>1398</v>
      </c>
      <c r="E15" s="30"/>
    </row>
    <row r="16" spans="1:5">
      <c r="B16" s="29" t="s">
        <v>1083</v>
      </c>
      <c r="C16" s="30"/>
      <c r="D16" s="30"/>
      <c r="E16" s="30"/>
    </row>
    <row r="17" spans="2:8">
      <c r="B17" s="31" t="s">
        <v>2916</v>
      </c>
      <c r="C17" s="28"/>
      <c r="D17" s="28"/>
      <c r="E17" s="28"/>
    </row>
    <row r="20" spans="2:8">
      <c r="B20" s="1" t="s">
        <v>100</v>
      </c>
    </row>
    <row r="22" spans="2:8">
      <c r="B22" s="6" t="s">
        <v>101</v>
      </c>
      <c r="C22" s="7" t="s">
        <v>124</v>
      </c>
      <c r="D22" s="6" t="s">
        <v>102</v>
      </c>
      <c r="E22" s="6" t="s">
        <v>103</v>
      </c>
      <c r="F22" s="8" t="s">
        <v>104</v>
      </c>
      <c r="G22" s="8" t="s">
        <v>105</v>
      </c>
      <c r="H22" s="8" t="s">
        <v>106</v>
      </c>
    </row>
    <row r="23" spans="2:8">
      <c r="B23" s="2" t="s">
        <v>107</v>
      </c>
      <c r="C23" s="12"/>
    </row>
    <row r="24" spans="2:8">
      <c r="B24" s="2" t="s">
        <v>128</v>
      </c>
      <c r="C24" s="12"/>
    </row>
    <row r="25" spans="2:8">
      <c r="B25" s="2" t="s">
        <v>325</v>
      </c>
      <c r="C25" s="12"/>
    </row>
    <row r="26" spans="2:8">
      <c r="B26" s="1" t="s">
        <v>502</v>
      </c>
      <c r="C26" s="12">
        <v>6.26</v>
      </c>
      <c r="D26" s="1" t="s">
        <v>327</v>
      </c>
      <c r="E26" s="1" t="s">
        <v>503</v>
      </c>
      <c r="F26" s="4">
        <v>7000000</v>
      </c>
      <c r="G26" s="4">
        <v>7042.79</v>
      </c>
      <c r="H26" s="4">
        <v>2.89</v>
      </c>
    </row>
    <row r="27" spans="2:8">
      <c r="B27" s="1" t="s">
        <v>851</v>
      </c>
      <c r="C27" s="12">
        <v>6.59</v>
      </c>
      <c r="D27" s="1" t="s">
        <v>327</v>
      </c>
      <c r="E27" s="1" t="s">
        <v>852</v>
      </c>
      <c r="F27" s="4">
        <v>5000000</v>
      </c>
      <c r="G27" s="4">
        <v>5007.4799999999996</v>
      </c>
      <c r="H27" s="4">
        <v>2.0499999999999998</v>
      </c>
    </row>
    <row r="28" spans="2:8">
      <c r="B28" s="1" t="s">
        <v>973</v>
      </c>
      <c r="C28" s="12">
        <v>6.16</v>
      </c>
      <c r="D28" s="1" t="s">
        <v>327</v>
      </c>
      <c r="E28" s="1" t="s">
        <v>974</v>
      </c>
      <c r="F28" s="4">
        <v>5000000</v>
      </c>
      <c r="G28" s="4">
        <v>4934.3999999999996</v>
      </c>
      <c r="H28" s="4">
        <v>2.02</v>
      </c>
    </row>
    <row r="29" spans="2:8">
      <c r="B29" s="1" t="s">
        <v>1399</v>
      </c>
      <c r="C29" s="12">
        <v>6.92</v>
      </c>
      <c r="D29" s="1" t="s">
        <v>327</v>
      </c>
      <c r="E29" s="1" t="s">
        <v>1400</v>
      </c>
      <c r="F29" s="4">
        <v>3500000</v>
      </c>
      <c r="G29" s="4">
        <v>3590.95</v>
      </c>
      <c r="H29" s="4">
        <v>1.47</v>
      </c>
    </row>
    <row r="30" spans="2:8">
      <c r="B30" s="1" t="s">
        <v>1401</v>
      </c>
      <c r="C30" s="12">
        <v>6.91</v>
      </c>
      <c r="D30" s="1" t="s">
        <v>327</v>
      </c>
      <c r="E30" s="1" t="s">
        <v>1402</v>
      </c>
      <c r="F30" s="4">
        <v>2500000</v>
      </c>
      <c r="G30" s="4">
        <v>2564.17</v>
      </c>
      <c r="H30" s="4">
        <v>1.05</v>
      </c>
    </row>
    <row r="31" spans="2:8">
      <c r="B31" s="1" t="s">
        <v>1110</v>
      </c>
      <c r="C31" s="12">
        <v>6.12</v>
      </c>
      <c r="D31" s="1" t="s">
        <v>327</v>
      </c>
      <c r="E31" s="1" t="s">
        <v>1111</v>
      </c>
      <c r="F31" s="4">
        <v>2500000</v>
      </c>
      <c r="G31" s="4">
        <v>2528.04</v>
      </c>
      <c r="H31" s="4">
        <v>1.04</v>
      </c>
    </row>
    <row r="32" spans="2:8">
      <c r="B32" s="1" t="s">
        <v>1403</v>
      </c>
      <c r="C32" s="12">
        <v>6.71</v>
      </c>
      <c r="D32" s="1" t="s">
        <v>327</v>
      </c>
      <c r="E32" s="1" t="s">
        <v>1404</v>
      </c>
      <c r="F32" s="4">
        <v>1171000</v>
      </c>
      <c r="G32" s="4">
        <v>1207.7</v>
      </c>
      <c r="H32" s="4">
        <v>0.49</v>
      </c>
    </row>
    <row r="33" spans="2:8">
      <c r="B33" s="1" t="s">
        <v>1405</v>
      </c>
      <c r="C33" s="12">
        <v>6.71</v>
      </c>
      <c r="D33" s="1" t="s">
        <v>327</v>
      </c>
      <c r="E33" s="1" t="s">
        <v>1406</v>
      </c>
      <c r="F33" s="4">
        <v>991000</v>
      </c>
      <c r="G33" s="4">
        <v>1017.27</v>
      </c>
      <c r="H33" s="4">
        <v>0.42</v>
      </c>
    </row>
    <row r="34" spans="2:8">
      <c r="B34" s="1" t="s">
        <v>1407</v>
      </c>
      <c r="C34" s="12">
        <v>6.15</v>
      </c>
      <c r="D34" s="1" t="s">
        <v>327</v>
      </c>
      <c r="E34" s="1" t="s">
        <v>1408</v>
      </c>
      <c r="F34" s="4">
        <v>1000000</v>
      </c>
      <c r="G34" s="4">
        <v>1012.34</v>
      </c>
      <c r="H34" s="4">
        <v>0.41</v>
      </c>
    </row>
    <row r="35" spans="2:8">
      <c r="B35" s="1" t="s">
        <v>1409</v>
      </c>
      <c r="C35" s="12">
        <v>6.15</v>
      </c>
      <c r="D35" s="1" t="s">
        <v>327</v>
      </c>
      <c r="E35" s="1" t="s">
        <v>1410</v>
      </c>
      <c r="F35" s="4">
        <v>1000000</v>
      </c>
      <c r="G35" s="4">
        <v>992.43</v>
      </c>
      <c r="H35" s="4">
        <v>0.41</v>
      </c>
    </row>
    <row r="36" spans="2:8">
      <c r="B36" s="1" t="s">
        <v>1411</v>
      </c>
      <c r="C36" s="12">
        <v>6.75</v>
      </c>
      <c r="D36" s="1" t="s">
        <v>327</v>
      </c>
      <c r="E36" s="1" t="s">
        <v>1412</v>
      </c>
      <c r="F36" s="4">
        <v>943000</v>
      </c>
      <c r="G36" s="4">
        <v>973.24</v>
      </c>
      <c r="H36" s="4">
        <v>0.4</v>
      </c>
    </row>
    <row r="37" spans="2:8">
      <c r="B37" s="1" t="s">
        <v>1413</v>
      </c>
      <c r="C37" s="12">
        <v>6.76</v>
      </c>
      <c r="D37" s="1" t="s">
        <v>327</v>
      </c>
      <c r="E37" s="1" t="s">
        <v>1414</v>
      </c>
      <c r="F37" s="4">
        <v>890000</v>
      </c>
      <c r="G37" s="4">
        <v>921.26</v>
      </c>
      <c r="H37" s="4">
        <v>0.38</v>
      </c>
    </row>
    <row r="38" spans="2:8">
      <c r="B38" s="1" t="s">
        <v>1415</v>
      </c>
      <c r="C38" s="12">
        <v>6.76</v>
      </c>
      <c r="D38" s="1" t="s">
        <v>327</v>
      </c>
      <c r="E38" s="1" t="s">
        <v>1416</v>
      </c>
      <c r="F38" s="4">
        <v>547000</v>
      </c>
      <c r="G38" s="4">
        <v>570.11</v>
      </c>
      <c r="H38" s="4">
        <v>0.23</v>
      </c>
    </row>
    <row r="39" spans="2:8">
      <c r="B39" s="1" t="s">
        <v>862</v>
      </c>
      <c r="C39" s="12">
        <v>6.73</v>
      </c>
      <c r="D39" s="1" t="s">
        <v>327</v>
      </c>
      <c r="E39" s="1" t="s">
        <v>863</v>
      </c>
      <c r="F39" s="4">
        <v>550000</v>
      </c>
      <c r="G39" s="4">
        <v>566.78</v>
      </c>
      <c r="H39" s="4">
        <v>0.23</v>
      </c>
    </row>
    <row r="40" spans="2:8">
      <c r="B40" s="1" t="s">
        <v>1417</v>
      </c>
      <c r="C40" s="12">
        <v>6.65</v>
      </c>
      <c r="D40" s="1" t="s">
        <v>327</v>
      </c>
      <c r="E40" s="1" t="s">
        <v>1418</v>
      </c>
      <c r="F40" s="4">
        <v>500000</v>
      </c>
      <c r="G40" s="4">
        <v>515.4</v>
      </c>
      <c r="H40" s="4">
        <v>0.21</v>
      </c>
    </row>
    <row r="41" spans="2:8">
      <c r="B41" s="1" t="s">
        <v>1419</v>
      </c>
      <c r="C41" s="12">
        <v>6.15</v>
      </c>
      <c r="D41" s="1" t="s">
        <v>327</v>
      </c>
      <c r="E41" s="1" t="s">
        <v>1420</v>
      </c>
      <c r="F41" s="4">
        <v>500000</v>
      </c>
      <c r="G41" s="4">
        <v>503.85</v>
      </c>
      <c r="H41" s="4">
        <v>0.21</v>
      </c>
    </row>
    <row r="42" spans="2:8">
      <c r="B42" s="1" t="s">
        <v>1421</v>
      </c>
      <c r="C42" s="12">
        <v>6.17</v>
      </c>
      <c r="D42" s="1" t="s">
        <v>327</v>
      </c>
      <c r="E42" s="1" t="s">
        <v>1422</v>
      </c>
      <c r="F42" s="4">
        <v>500000</v>
      </c>
      <c r="G42" s="4">
        <v>503.83</v>
      </c>
      <c r="H42" s="4">
        <v>0.21</v>
      </c>
    </row>
    <row r="43" spans="2:8">
      <c r="B43" s="1" t="s">
        <v>1423</v>
      </c>
      <c r="C43" s="12">
        <v>6.75</v>
      </c>
      <c r="D43" s="1" t="s">
        <v>327</v>
      </c>
      <c r="E43" s="1" t="s">
        <v>1424</v>
      </c>
      <c r="F43" s="4">
        <v>420000</v>
      </c>
      <c r="G43" s="4">
        <v>436.74</v>
      </c>
      <c r="H43" s="4">
        <v>0.18</v>
      </c>
    </row>
    <row r="44" spans="2:8">
      <c r="B44" s="1" t="s">
        <v>1425</v>
      </c>
      <c r="C44" s="12">
        <v>6.75</v>
      </c>
      <c r="D44" s="1" t="s">
        <v>327</v>
      </c>
      <c r="E44" s="1" t="s">
        <v>1426</v>
      </c>
      <c r="F44" s="4">
        <v>397000</v>
      </c>
      <c r="G44" s="4">
        <v>413.84</v>
      </c>
      <c r="H44" s="4">
        <v>0.17</v>
      </c>
    </row>
    <row r="45" spans="2:8">
      <c r="B45" s="1" t="s">
        <v>1427</v>
      </c>
      <c r="C45" s="12">
        <v>6.77</v>
      </c>
      <c r="D45" s="1" t="s">
        <v>327</v>
      </c>
      <c r="E45" s="1" t="s">
        <v>1428</v>
      </c>
      <c r="F45" s="4">
        <v>183000</v>
      </c>
      <c r="G45" s="4">
        <v>189.37</v>
      </c>
      <c r="H45" s="4">
        <v>0.08</v>
      </c>
    </row>
    <row r="46" spans="2:8">
      <c r="B46" s="1" t="s">
        <v>1429</v>
      </c>
      <c r="C46" s="12">
        <v>6.75</v>
      </c>
      <c r="D46" s="1" t="s">
        <v>327</v>
      </c>
      <c r="E46" s="1" t="s">
        <v>1430</v>
      </c>
      <c r="F46" s="4">
        <v>155000</v>
      </c>
      <c r="G46" s="4">
        <v>161.04</v>
      </c>
      <c r="H46" s="4">
        <v>7.0000000000000007E-2</v>
      </c>
    </row>
    <row r="47" spans="2:8">
      <c r="B47" s="1" t="s">
        <v>1431</v>
      </c>
      <c r="C47" s="12">
        <v>6.77</v>
      </c>
      <c r="D47" s="1" t="s">
        <v>327</v>
      </c>
      <c r="E47" s="1" t="s">
        <v>1432</v>
      </c>
      <c r="F47" s="4">
        <v>100000</v>
      </c>
      <c r="G47" s="4">
        <v>104.14</v>
      </c>
      <c r="H47" s="4">
        <v>0.04</v>
      </c>
    </row>
    <row r="48" spans="2:8">
      <c r="B48" s="2" t="s">
        <v>337</v>
      </c>
      <c r="C48" s="22"/>
      <c r="D48" s="2"/>
      <c r="E48" s="2"/>
      <c r="F48" s="10"/>
      <c r="G48" s="10">
        <f>SUM(G22:G47)</f>
        <v>35757.170000000006</v>
      </c>
      <c r="H48" s="10">
        <f>SUM(H22:H47)</f>
        <v>14.660000000000004</v>
      </c>
    </row>
    <row r="49" spans="2:8">
      <c r="B49" s="2" t="s">
        <v>976</v>
      </c>
      <c r="C49" s="12"/>
    </row>
    <row r="50" spans="2:8">
      <c r="B50" s="1" t="s">
        <v>1319</v>
      </c>
      <c r="C50" s="12">
        <v>6.94</v>
      </c>
      <c r="D50" s="1" t="s">
        <v>340</v>
      </c>
      <c r="E50" s="1" t="s">
        <v>676</v>
      </c>
      <c r="F50" s="4">
        <v>750</v>
      </c>
      <c r="G50" s="4">
        <v>7541.33</v>
      </c>
      <c r="H50" s="4">
        <v>3.09</v>
      </c>
    </row>
    <row r="51" spans="2:8">
      <c r="B51" s="1" t="s">
        <v>1433</v>
      </c>
      <c r="C51" s="12">
        <v>5.99</v>
      </c>
      <c r="D51" s="1" t="s">
        <v>340</v>
      </c>
      <c r="E51" s="1" t="s">
        <v>1434</v>
      </c>
      <c r="F51" s="4">
        <v>750</v>
      </c>
      <c r="G51" s="4">
        <v>7515.62</v>
      </c>
      <c r="H51" s="4">
        <v>3.08</v>
      </c>
    </row>
    <row r="52" spans="2:8">
      <c r="B52" s="1" t="s">
        <v>905</v>
      </c>
      <c r="C52" s="12">
        <v>6.02</v>
      </c>
      <c r="D52" s="1" t="s">
        <v>340</v>
      </c>
      <c r="E52" s="1" t="s">
        <v>906</v>
      </c>
      <c r="F52" s="4">
        <v>750</v>
      </c>
      <c r="G52" s="4">
        <v>7510.47</v>
      </c>
      <c r="H52" s="4">
        <v>3.08</v>
      </c>
    </row>
    <row r="53" spans="2:8">
      <c r="B53" s="1" t="s">
        <v>1435</v>
      </c>
      <c r="C53" s="12">
        <v>6.93</v>
      </c>
      <c r="D53" s="1" t="s">
        <v>340</v>
      </c>
      <c r="E53" s="1" t="s">
        <v>1436</v>
      </c>
      <c r="F53" s="4">
        <v>500</v>
      </c>
      <c r="G53" s="4">
        <v>5133.12</v>
      </c>
      <c r="H53" s="4">
        <v>2.1</v>
      </c>
    </row>
    <row r="54" spans="2:8">
      <c r="B54" s="1" t="s">
        <v>1437</v>
      </c>
      <c r="C54" s="12">
        <v>6.81</v>
      </c>
      <c r="D54" s="1" t="s">
        <v>340</v>
      </c>
      <c r="E54" s="1" t="s">
        <v>1438</v>
      </c>
      <c r="F54" s="4">
        <v>500</v>
      </c>
      <c r="G54" s="4">
        <v>5015.93</v>
      </c>
      <c r="H54" s="4">
        <v>2.06</v>
      </c>
    </row>
    <row r="55" spans="2:8">
      <c r="B55" s="1" t="s">
        <v>1330</v>
      </c>
      <c r="C55" s="12">
        <v>6.68</v>
      </c>
      <c r="D55" s="1" t="s">
        <v>340</v>
      </c>
      <c r="E55" s="1" t="s">
        <v>1331</v>
      </c>
      <c r="F55" s="4">
        <v>500</v>
      </c>
      <c r="G55" s="4">
        <v>5015.6899999999996</v>
      </c>
      <c r="H55" s="4">
        <v>2.06</v>
      </c>
    </row>
    <row r="56" spans="2:8">
      <c r="B56" s="1" t="s">
        <v>1439</v>
      </c>
      <c r="C56" s="12">
        <v>5.99</v>
      </c>
      <c r="D56" s="1" t="s">
        <v>340</v>
      </c>
      <c r="E56" s="1" t="s">
        <v>1440</v>
      </c>
      <c r="F56" s="4">
        <v>500</v>
      </c>
      <c r="G56" s="4">
        <v>5009.57</v>
      </c>
      <c r="H56" s="4">
        <v>2.0499999999999998</v>
      </c>
    </row>
    <row r="57" spans="2:8">
      <c r="B57" s="1" t="s">
        <v>1441</v>
      </c>
      <c r="C57" s="12">
        <v>6.52</v>
      </c>
      <c r="D57" s="1" t="s">
        <v>340</v>
      </c>
      <c r="E57" s="1" t="s">
        <v>1442</v>
      </c>
      <c r="F57" s="4">
        <v>500</v>
      </c>
      <c r="G57" s="4">
        <v>5008.8999999999996</v>
      </c>
      <c r="H57" s="4">
        <v>2.0499999999999998</v>
      </c>
    </row>
    <row r="58" spans="2:8">
      <c r="B58" s="1" t="s">
        <v>1443</v>
      </c>
      <c r="C58" s="12">
        <v>5.9</v>
      </c>
      <c r="D58" s="1" t="s">
        <v>340</v>
      </c>
      <c r="E58" s="1" t="s">
        <v>1444</v>
      </c>
      <c r="F58" s="4">
        <v>500</v>
      </c>
      <c r="G58" s="4">
        <v>5007.3</v>
      </c>
      <c r="H58" s="4">
        <v>2.0499999999999998</v>
      </c>
    </row>
    <row r="59" spans="2:8">
      <c r="B59" s="1" t="s">
        <v>1445</v>
      </c>
      <c r="C59" s="12">
        <v>6.74</v>
      </c>
      <c r="D59" s="1" t="s">
        <v>340</v>
      </c>
      <c r="E59" s="1" t="s">
        <v>1446</v>
      </c>
      <c r="F59" s="4">
        <v>500</v>
      </c>
      <c r="G59" s="4">
        <v>4934.5600000000004</v>
      </c>
      <c r="H59" s="4">
        <v>2.02</v>
      </c>
    </row>
    <row r="60" spans="2:8">
      <c r="B60" s="1" t="s">
        <v>1447</v>
      </c>
      <c r="C60" s="12">
        <v>6.88</v>
      </c>
      <c r="D60" s="1" t="s">
        <v>340</v>
      </c>
      <c r="E60" s="1" t="s">
        <v>1448</v>
      </c>
      <c r="F60" s="4">
        <v>500</v>
      </c>
      <c r="G60" s="4">
        <v>4933.57</v>
      </c>
      <c r="H60" s="4">
        <v>2.02</v>
      </c>
    </row>
    <row r="61" spans="2:8">
      <c r="B61" s="1" t="s">
        <v>1449</v>
      </c>
      <c r="C61" s="12">
        <v>6.85</v>
      </c>
      <c r="D61" s="1" t="s">
        <v>340</v>
      </c>
      <c r="E61" s="1" t="s">
        <v>1450</v>
      </c>
      <c r="F61" s="4">
        <v>500</v>
      </c>
      <c r="G61" s="4">
        <v>4896.18</v>
      </c>
      <c r="H61" s="4">
        <v>2.0099999999999998</v>
      </c>
    </row>
    <row r="62" spans="2:8">
      <c r="B62" s="1" t="s">
        <v>1451</v>
      </c>
      <c r="C62" s="12">
        <v>7.37</v>
      </c>
      <c r="D62" s="1" t="s">
        <v>340</v>
      </c>
      <c r="E62" s="1" t="s">
        <v>878</v>
      </c>
      <c r="F62" s="4">
        <v>350</v>
      </c>
      <c r="G62" s="4">
        <v>3500.58</v>
      </c>
      <c r="H62" s="4">
        <v>1.43</v>
      </c>
    </row>
    <row r="63" spans="2:8">
      <c r="B63" s="1" t="s">
        <v>902</v>
      </c>
      <c r="C63" s="12">
        <v>6.86</v>
      </c>
      <c r="D63" s="1" t="s">
        <v>340</v>
      </c>
      <c r="E63" s="1" t="s">
        <v>903</v>
      </c>
      <c r="F63" s="4">
        <v>250</v>
      </c>
      <c r="G63" s="4">
        <v>2516.4</v>
      </c>
      <c r="H63" s="4">
        <v>1.03</v>
      </c>
    </row>
    <row r="64" spans="2:8">
      <c r="B64" s="1" t="s">
        <v>1452</v>
      </c>
      <c r="C64" s="12">
        <v>6.34</v>
      </c>
      <c r="D64" s="1" t="s">
        <v>340</v>
      </c>
      <c r="E64" s="1" t="s">
        <v>1453</v>
      </c>
      <c r="F64" s="4">
        <v>250</v>
      </c>
      <c r="G64" s="4">
        <v>2516.13</v>
      </c>
      <c r="H64" s="4">
        <v>1.03</v>
      </c>
    </row>
    <row r="65" spans="2:8">
      <c r="B65" s="1" t="s">
        <v>1312</v>
      </c>
      <c r="C65" s="12">
        <v>7.36</v>
      </c>
      <c r="D65" s="1" t="s">
        <v>340</v>
      </c>
      <c r="E65" s="1" t="s">
        <v>892</v>
      </c>
      <c r="F65" s="4">
        <v>250</v>
      </c>
      <c r="G65" s="4">
        <v>2501.62</v>
      </c>
      <c r="H65" s="4">
        <v>1.03</v>
      </c>
    </row>
    <row r="66" spans="2:8">
      <c r="B66" s="1" t="s">
        <v>1454</v>
      </c>
      <c r="C66" s="12">
        <v>6.46</v>
      </c>
      <c r="D66" s="1" t="s">
        <v>340</v>
      </c>
      <c r="E66" s="1" t="s">
        <v>1455</v>
      </c>
      <c r="F66" s="4">
        <v>250</v>
      </c>
      <c r="G66" s="4">
        <v>2498.9499999999998</v>
      </c>
      <c r="H66" s="4">
        <v>1.02</v>
      </c>
    </row>
    <row r="67" spans="2:8">
      <c r="B67" s="1" t="s">
        <v>1456</v>
      </c>
      <c r="C67" s="12">
        <v>7.46</v>
      </c>
      <c r="D67" s="1" t="s">
        <v>340</v>
      </c>
      <c r="E67" s="1" t="s">
        <v>1457</v>
      </c>
      <c r="F67" s="4">
        <v>250</v>
      </c>
      <c r="G67" s="4">
        <v>2495.5</v>
      </c>
      <c r="H67" s="4">
        <v>1.02</v>
      </c>
    </row>
    <row r="68" spans="2:8">
      <c r="B68" s="1" t="s">
        <v>1458</v>
      </c>
      <c r="C68" s="12">
        <v>6.95</v>
      </c>
      <c r="D68" s="1" t="s">
        <v>340</v>
      </c>
      <c r="E68" s="1" t="s">
        <v>1459</v>
      </c>
      <c r="F68" s="4">
        <v>250</v>
      </c>
      <c r="G68" s="4">
        <v>2467.4</v>
      </c>
      <c r="H68" s="4">
        <v>1.01</v>
      </c>
    </row>
    <row r="69" spans="2:8">
      <c r="B69" s="1" t="s">
        <v>1313</v>
      </c>
      <c r="C69" s="12">
        <v>7.22</v>
      </c>
      <c r="D69" s="1" t="s">
        <v>340</v>
      </c>
      <c r="E69" s="1" t="s">
        <v>900</v>
      </c>
      <c r="F69" s="4">
        <v>250</v>
      </c>
      <c r="G69" s="4">
        <v>2441.9499999999998</v>
      </c>
      <c r="H69" s="4">
        <v>1</v>
      </c>
    </row>
    <row r="70" spans="2:8">
      <c r="B70" s="1" t="s">
        <v>1460</v>
      </c>
      <c r="C70" s="12">
        <v>6.93</v>
      </c>
      <c r="D70" s="1" t="s">
        <v>340</v>
      </c>
      <c r="E70" s="1" t="s">
        <v>1461</v>
      </c>
      <c r="F70" s="4">
        <v>250</v>
      </c>
      <c r="G70" s="4">
        <v>2436.2399999999998</v>
      </c>
      <c r="H70" s="4">
        <v>1</v>
      </c>
    </row>
    <row r="71" spans="2:8">
      <c r="B71" s="1" t="s">
        <v>1462</v>
      </c>
      <c r="C71" s="12">
        <v>6.92</v>
      </c>
      <c r="D71" s="1" t="s">
        <v>340</v>
      </c>
      <c r="E71" s="1" t="s">
        <v>879</v>
      </c>
      <c r="F71" s="4">
        <v>250</v>
      </c>
      <c r="G71" s="4">
        <v>2436.1</v>
      </c>
      <c r="H71" s="4">
        <v>1</v>
      </c>
    </row>
    <row r="72" spans="2:8">
      <c r="B72" s="1" t="s">
        <v>1463</v>
      </c>
      <c r="C72" s="12">
        <v>7.28</v>
      </c>
      <c r="D72" s="1" t="s">
        <v>340</v>
      </c>
      <c r="E72" s="1" t="s">
        <v>1464</v>
      </c>
      <c r="F72" s="4">
        <v>250</v>
      </c>
      <c r="G72" s="4">
        <v>2422.7800000000002</v>
      </c>
      <c r="H72" s="4">
        <v>0.99</v>
      </c>
    </row>
    <row r="73" spans="2:8">
      <c r="B73" s="1" t="s">
        <v>1465</v>
      </c>
      <c r="C73" s="12">
        <v>7.39</v>
      </c>
      <c r="D73" s="1" t="s">
        <v>340</v>
      </c>
      <c r="E73" s="1" t="s">
        <v>1466</v>
      </c>
      <c r="F73" s="4">
        <v>250</v>
      </c>
      <c r="G73" s="4">
        <v>2110.35</v>
      </c>
      <c r="H73" s="4">
        <v>0.86</v>
      </c>
    </row>
    <row r="74" spans="2:8">
      <c r="B74" s="1" t="s">
        <v>1467</v>
      </c>
      <c r="C74" s="12">
        <v>6.96</v>
      </c>
      <c r="D74" s="1" t="s">
        <v>340</v>
      </c>
      <c r="E74" s="1" t="s">
        <v>1468</v>
      </c>
      <c r="F74" s="4">
        <v>150</v>
      </c>
      <c r="G74" s="4">
        <v>1534.78</v>
      </c>
      <c r="H74" s="4">
        <v>0.63</v>
      </c>
    </row>
    <row r="75" spans="2:8">
      <c r="B75" s="1" t="s">
        <v>981</v>
      </c>
      <c r="C75" s="12">
        <v>7.02</v>
      </c>
      <c r="D75" s="1" t="s">
        <v>340</v>
      </c>
      <c r="E75" s="1" t="s">
        <v>982</v>
      </c>
      <c r="F75" s="4">
        <v>150</v>
      </c>
      <c r="G75" s="4">
        <v>1441.67</v>
      </c>
      <c r="H75" s="4">
        <v>0.59</v>
      </c>
    </row>
    <row r="76" spans="2:8">
      <c r="B76" s="1" t="s">
        <v>1469</v>
      </c>
      <c r="C76" s="12">
        <v>7.02</v>
      </c>
      <c r="D76" s="1" t="s">
        <v>340</v>
      </c>
      <c r="E76" s="1" t="s">
        <v>1470</v>
      </c>
      <c r="F76" s="4">
        <v>100</v>
      </c>
      <c r="G76" s="4">
        <v>1049.5</v>
      </c>
      <c r="H76" s="4">
        <v>0.43</v>
      </c>
    </row>
    <row r="77" spans="2:8">
      <c r="B77" s="1" t="s">
        <v>1471</v>
      </c>
      <c r="C77" s="12">
        <v>6.32</v>
      </c>
      <c r="D77" s="1" t="s">
        <v>340</v>
      </c>
      <c r="E77" s="1" t="s">
        <v>1472</v>
      </c>
      <c r="F77" s="4">
        <v>100</v>
      </c>
      <c r="G77" s="4">
        <v>1012.49</v>
      </c>
      <c r="H77" s="4">
        <v>0.41</v>
      </c>
    </row>
    <row r="78" spans="2:8">
      <c r="B78" s="1" t="s">
        <v>1473</v>
      </c>
      <c r="C78" s="12">
        <v>7.79</v>
      </c>
      <c r="D78" s="1" t="s">
        <v>340</v>
      </c>
      <c r="E78" s="1" t="s">
        <v>1474</v>
      </c>
      <c r="F78" s="4">
        <v>100</v>
      </c>
      <c r="G78" s="4">
        <v>1000.94</v>
      </c>
      <c r="H78" s="4">
        <v>0.41</v>
      </c>
    </row>
    <row r="79" spans="2:8">
      <c r="B79" s="1" t="s">
        <v>1475</v>
      </c>
      <c r="C79" s="12">
        <v>6.04</v>
      </c>
      <c r="D79" s="1" t="s">
        <v>340</v>
      </c>
      <c r="E79" s="1" t="s">
        <v>1476</v>
      </c>
      <c r="F79" s="4">
        <v>50</v>
      </c>
      <c r="G79" s="4">
        <v>501.03</v>
      </c>
      <c r="H79" s="4">
        <v>0.21</v>
      </c>
    </row>
    <row r="80" spans="2:8">
      <c r="B80" s="1" t="s">
        <v>1477</v>
      </c>
      <c r="C80" s="12">
        <v>5.88</v>
      </c>
      <c r="D80" s="1" t="s">
        <v>340</v>
      </c>
      <c r="E80" s="1" t="s">
        <v>1478</v>
      </c>
      <c r="F80" s="4">
        <v>50</v>
      </c>
      <c r="G80" s="4">
        <v>500.53</v>
      </c>
      <c r="H80" s="4">
        <v>0.21</v>
      </c>
    </row>
    <row r="81" spans="2:8">
      <c r="B81" s="2" t="s">
        <v>1479</v>
      </c>
      <c r="C81" s="22"/>
      <c r="D81" s="2"/>
      <c r="E81" s="2"/>
      <c r="F81" s="10"/>
      <c r="G81" s="10">
        <f>SUM(G49:G80)</f>
        <v>104907.18000000001</v>
      </c>
      <c r="H81" s="10">
        <f>SUM(H49:H80)</f>
        <v>42.980000000000011</v>
      </c>
    </row>
    <row r="82" spans="2:8">
      <c r="B82" s="2" t="s">
        <v>515</v>
      </c>
      <c r="C82" s="12"/>
    </row>
    <row r="83" spans="2:8">
      <c r="B83" s="1" t="s">
        <v>1234</v>
      </c>
      <c r="C83" s="12">
        <v>6.55</v>
      </c>
      <c r="D83" s="1" t="s">
        <v>109</v>
      </c>
      <c r="E83" s="1" t="s">
        <v>1235</v>
      </c>
      <c r="F83" s="4">
        <v>2000</v>
      </c>
      <c r="G83" s="4">
        <v>9561.1</v>
      </c>
      <c r="H83" s="4">
        <v>3.92</v>
      </c>
    </row>
    <row r="84" spans="2:8">
      <c r="B84" s="1" t="s">
        <v>1210</v>
      </c>
      <c r="C84" s="12">
        <v>6.14</v>
      </c>
      <c r="D84" s="1" t="s">
        <v>1166</v>
      </c>
      <c r="E84" s="1" t="s">
        <v>1211</v>
      </c>
      <c r="F84" s="4">
        <v>1000</v>
      </c>
      <c r="G84" s="4">
        <v>4982.3999999999996</v>
      </c>
      <c r="H84" s="4">
        <v>2.04</v>
      </c>
    </row>
    <row r="85" spans="2:8">
      <c r="B85" s="1" t="s">
        <v>1480</v>
      </c>
      <c r="C85" s="12">
        <v>5.62</v>
      </c>
      <c r="D85" s="1" t="s">
        <v>108</v>
      </c>
      <c r="E85" s="1" t="s">
        <v>1481</v>
      </c>
      <c r="F85" s="4">
        <v>1000</v>
      </c>
      <c r="G85" s="4">
        <v>4977.8</v>
      </c>
      <c r="H85" s="4">
        <v>2.04</v>
      </c>
    </row>
    <row r="86" spans="2:8">
      <c r="B86" s="1" t="s">
        <v>1482</v>
      </c>
      <c r="C86" s="12">
        <v>6.21</v>
      </c>
      <c r="D86" s="1" t="s">
        <v>108</v>
      </c>
      <c r="E86" s="1" t="s">
        <v>1483</v>
      </c>
      <c r="F86" s="4">
        <v>1000</v>
      </c>
      <c r="G86" s="4">
        <v>4932.03</v>
      </c>
      <c r="H86" s="4">
        <v>2.02</v>
      </c>
    </row>
    <row r="87" spans="2:8">
      <c r="B87" s="1" t="s">
        <v>1176</v>
      </c>
      <c r="C87" s="12">
        <v>5.65</v>
      </c>
      <c r="D87" s="1" t="s">
        <v>327</v>
      </c>
      <c r="E87" s="1" t="s">
        <v>1177</v>
      </c>
      <c r="F87" s="4">
        <v>5000000</v>
      </c>
      <c r="G87" s="4">
        <v>4925.24</v>
      </c>
      <c r="H87" s="4">
        <v>2.02</v>
      </c>
    </row>
    <row r="88" spans="2:8">
      <c r="B88" s="1" t="s">
        <v>1484</v>
      </c>
      <c r="C88" s="12">
        <v>6.04</v>
      </c>
      <c r="D88" s="1" t="s">
        <v>108</v>
      </c>
      <c r="E88" s="1" t="s">
        <v>1485</v>
      </c>
      <c r="F88" s="4">
        <v>1000</v>
      </c>
      <c r="G88" s="4">
        <v>4919.41</v>
      </c>
      <c r="H88" s="4">
        <v>2.02</v>
      </c>
    </row>
    <row r="89" spans="2:8">
      <c r="B89" s="1" t="s">
        <v>1145</v>
      </c>
      <c r="C89" s="12">
        <v>6.09</v>
      </c>
      <c r="D89" s="1" t="s">
        <v>109</v>
      </c>
      <c r="E89" s="1" t="s">
        <v>1146</v>
      </c>
      <c r="F89" s="4">
        <v>1000</v>
      </c>
      <c r="G89" s="4">
        <v>4915.49</v>
      </c>
      <c r="H89" s="4">
        <v>2.0099999999999998</v>
      </c>
    </row>
    <row r="90" spans="2:8">
      <c r="B90" s="1" t="s">
        <v>1139</v>
      </c>
      <c r="C90" s="12">
        <v>6.29</v>
      </c>
      <c r="D90" s="1" t="s">
        <v>108</v>
      </c>
      <c r="E90" s="1" t="s">
        <v>1140</v>
      </c>
      <c r="F90" s="4">
        <v>1000</v>
      </c>
      <c r="G90" s="4">
        <v>4861.0600000000004</v>
      </c>
      <c r="H90" s="4">
        <v>1.99</v>
      </c>
    </row>
    <row r="91" spans="2:8">
      <c r="B91" s="1" t="s">
        <v>697</v>
      </c>
      <c r="C91" s="12">
        <v>6.35</v>
      </c>
      <c r="D91" s="1" t="s">
        <v>108</v>
      </c>
      <c r="E91" s="1" t="s">
        <v>698</v>
      </c>
      <c r="F91" s="4">
        <v>1000</v>
      </c>
      <c r="G91" s="4">
        <v>4829.4399999999996</v>
      </c>
      <c r="H91" s="4">
        <v>1.98</v>
      </c>
    </row>
    <row r="92" spans="2:8">
      <c r="B92" s="1" t="s">
        <v>1131</v>
      </c>
      <c r="C92" s="12">
        <v>6.51</v>
      </c>
      <c r="D92" s="1" t="s">
        <v>109</v>
      </c>
      <c r="E92" s="1" t="s">
        <v>1132</v>
      </c>
      <c r="F92" s="4">
        <v>1000</v>
      </c>
      <c r="G92" s="4">
        <v>4808.0600000000004</v>
      </c>
      <c r="H92" s="4">
        <v>1.97</v>
      </c>
    </row>
    <row r="93" spans="2:8">
      <c r="B93" s="1" t="s">
        <v>1180</v>
      </c>
      <c r="C93" s="12">
        <v>6.56</v>
      </c>
      <c r="D93" s="1" t="s">
        <v>108</v>
      </c>
      <c r="E93" s="1" t="s">
        <v>1181</v>
      </c>
      <c r="F93" s="4">
        <v>500</v>
      </c>
      <c r="G93" s="4">
        <v>2493.73</v>
      </c>
      <c r="H93" s="4">
        <v>1.02</v>
      </c>
    </row>
    <row r="94" spans="2:8">
      <c r="B94" s="1" t="s">
        <v>1486</v>
      </c>
      <c r="C94" s="12">
        <v>6.03</v>
      </c>
      <c r="D94" s="1" t="s">
        <v>1166</v>
      </c>
      <c r="E94" s="1" t="s">
        <v>1487</v>
      </c>
      <c r="F94" s="4">
        <v>500</v>
      </c>
      <c r="G94" s="4">
        <v>2477.1</v>
      </c>
      <c r="H94" s="4">
        <v>1.02</v>
      </c>
    </row>
    <row r="95" spans="2:8">
      <c r="B95" s="1" t="s">
        <v>1240</v>
      </c>
      <c r="C95" s="12">
        <v>6.04</v>
      </c>
      <c r="D95" s="1" t="s">
        <v>108</v>
      </c>
      <c r="E95" s="1" t="s">
        <v>1241</v>
      </c>
      <c r="F95" s="4">
        <v>500</v>
      </c>
      <c r="G95" s="4">
        <v>2460.11</v>
      </c>
      <c r="H95" s="4">
        <v>1.01</v>
      </c>
    </row>
    <row r="96" spans="2:8">
      <c r="B96" s="1" t="s">
        <v>1488</v>
      </c>
      <c r="C96" s="12">
        <v>6.27</v>
      </c>
      <c r="D96" s="1" t="s">
        <v>108</v>
      </c>
      <c r="E96" s="1" t="s">
        <v>1489</v>
      </c>
      <c r="F96" s="4">
        <v>500</v>
      </c>
      <c r="G96" s="4">
        <v>2433.1799999999998</v>
      </c>
      <c r="H96" s="4">
        <v>1</v>
      </c>
    </row>
    <row r="97" spans="2:8">
      <c r="B97" s="1" t="s">
        <v>1490</v>
      </c>
      <c r="C97" s="12">
        <v>6.27</v>
      </c>
      <c r="D97" s="1" t="s">
        <v>108</v>
      </c>
      <c r="E97" s="1" t="s">
        <v>1491</v>
      </c>
      <c r="F97" s="4">
        <v>500</v>
      </c>
      <c r="G97" s="4">
        <v>2430.7399999999998</v>
      </c>
      <c r="H97" s="4">
        <v>1</v>
      </c>
    </row>
    <row r="98" spans="2:8">
      <c r="B98" s="1" t="s">
        <v>1492</v>
      </c>
      <c r="C98" s="12">
        <v>6.9</v>
      </c>
      <c r="D98" s="1" t="s">
        <v>108</v>
      </c>
      <c r="E98" s="1" t="s">
        <v>1493</v>
      </c>
      <c r="F98" s="4">
        <v>500</v>
      </c>
      <c r="G98" s="4">
        <v>2354.56</v>
      </c>
      <c r="H98" s="4">
        <v>0.96</v>
      </c>
    </row>
    <row r="99" spans="2:8">
      <c r="B99" s="2" t="s">
        <v>110</v>
      </c>
      <c r="C99" s="22"/>
      <c r="D99" s="2"/>
      <c r="E99" s="2"/>
      <c r="F99" s="10"/>
      <c r="G99" s="10">
        <f>SUM(G82:G98)</f>
        <v>68361.45</v>
      </c>
      <c r="H99" s="10">
        <f>SUM(H82:H98)</f>
        <v>28.02</v>
      </c>
    </row>
    <row r="100" spans="2:8">
      <c r="B100" s="2" t="s">
        <v>111</v>
      </c>
      <c r="C100" s="22"/>
      <c r="D100" s="2"/>
      <c r="E100" s="2"/>
      <c r="F100" s="10"/>
      <c r="G100" s="10">
        <v>23193.43</v>
      </c>
      <c r="H100" s="10">
        <v>9.51</v>
      </c>
    </row>
    <row r="101" spans="2:8">
      <c r="B101" s="2" t="s">
        <v>112</v>
      </c>
      <c r="C101" s="9"/>
      <c r="D101" s="2"/>
      <c r="E101" s="2"/>
      <c r="F101" s="10"/>
      <c r="G101" s="10">
        <v>232219.22999999998</v>
      </c>
      <c r="H101" s="10">
        <v>95.18</v>
      </c>
    </row>
    <row r="102" spans="2:8">
      <c r="B102" s="2" t="s">
        <v>113</v>
      </c>
      <c r="C102" s="9"/>
      <c r="D102" s="2"/>
      <c r="E102" s="2"/>
      <c r="F102" s="10"/>
      <c r="G102" s="10">
        <v>11777.207619410001</v>
      </c>
      <c r="H102" s="10">
        <v>4.8199999999999932</v>
      </c>
    </row>
    <row r="103" spans="2:8">
      <c r="B103" s="2" t="s">
        <v>114</v>
      </c>
      <c r="C103" s="9"/>
      <c r="D103" s="2"/>
      <c r="E103" s="2"/>
      <c r="F103" s="10"/>
      <c r="G103" s="10">
        <v>243996.43761940999</v>
      </c>
      <c r="H103" s="10">
        <v>100</v>
      </c>
    </row>
    <row r="104" spans="2:8">
      <c r="B104" s="1" t="s">
        <v>115</v>
      </c>
    </row>
    <row r="105" spans="2:8">
      <c r="B105" s="1" t="s">
        <v>116</v>
      </c>
    </row>
    <row r="106" spans="2:8">
      <c r="B106" s="2" t="s">
        <v>117</v>
      </c>
      <c r="C106" s="23">
        <v>44804</v>
      </c>
    </row>
    <row r="107" spans="2:8" ht="25.5">
      <c r="B107" s="11" t="s">
        <v>118</v>
      </c>
      <c r="C107" s="9" t="s">
        <v>119</v>
      </c>
    </row>
    <row r="108" spans="2:8">
      <c r="B108" s="2"/>
    </row>
    <row r="109" spans="2:8">
      <c r="B109" s="2" t="s">
        <v>1062</v>
      </c>
      <c r="C109" s="9" t="s">
        <v>119</v>
      </c>
    </row>
    <row r="110" spans="2:8">
      <c r="B110" s="2" t="s">
        <v>1063</v>
      </c>
      <c r="C110" s="9" t="s">
        <v>119</v>
      </c>
    </row>
    <row r="111" spans="2:8">
      <c r="B111" s="2" t="s">
        <v>1494</v>
      </c>
      <c r="C111" s="9"/>
    </row>
    <row r="112" spans="2:8">
      <c r="B112" s="2" t="s">
        <v>1495</v>
      </c>
      <c r="C112" s="9"/>
    </row>
    <row r="113" spans="2:3">
      <c r="B113" s="2" t="s">
        <v>1496</v>
      </c>
      <c r="C113" s="9"/>
    </row>
    <row r="114" spans="2:3">
      <c r="B114" s="2" t="s">
        <v>1497</v>
      </c>
      <c r="C114" s="9"/>
    </row>
    <row r="115" spans="2:3">
      <c r="B115" s="2" t="s">
        <v>1498</v>
      </c>
      <c r="C115" s="9"/>
    </row>
    <row r="116" spans="2:3">
      <c r="B116" s="2" t="s">
        <v>1499</v>
      </c>
      <c r="C116" s="9"/>
    </row>
    <row r="117" spans="2:3">
      <c r="B117" s="2" t="s">
        <v>1500</v>
      </c>
      <c r="C117" s="9"/>
    </row>
    <row r="118" spans="2:3">
      <c r="B118" s="2" t="s">
        <v>1501</v>
      </c>
      <c r="C118" s="9"/>
    </row>
    <row r="119" spans="2:3">
      <c r="B119" s="2" t="s">
        <v>1502</v>
      </c>
      <c r="C119" s="9"/>
    </row>
    <row r="120" spans="2:3">
      <c r="B120" s="2" t="s">
        <v>1503</v>
      </c>
      <c r="C120" s="9"/>
    </row>
    <row r="121" spans="2:3">
      <c r="B121" s="2" t="s">
        <v>1504</v>
      </c>
      <c r="C121" s="9"/>
    </row>
    <row r="122" spans="2:3">
      <c r="B122" s="2" t="s">
        <v>1505</v>
      </c>
      <c r="C122" s="9"/>
    </row>
    <row r="123" spans="2:3">
      <c r="B123" s="2" t="s">
        <v>1506</v>
      </c>
      <c r="C123" s="9"/>
    </row>
    <row r="124" spans="2:3">
      <c r="B124" s="2" t="s">
        <v>1507</v>
      </c>
      <c r="C124" s="9"/>
    </row>
    <row r="125" spans="2:3">
      <c r="B125" s="2" t="s">
        <v>1508</v>
      </c>
      <c r="C125" s="9"/>
    </row>
    <row r="126" spans="2:3">
      <c r="B126" s="2" t="s">
        <v>1509</v>
      </c>
      <c r="C126" s="9"/>
    </row>
    <row r="127" spans="2:3">
      <c r="B127" s="24" t="s">
        <v>1254</v>
      </c>
      <c r="C127" s="9"/>
    </row>
    <row r="128" spans="2:3">
      <c r="B128" s="24" t="s">
        <v>1510</v>
      </c>
    </row>
    <row r="130" spans="1:8">
      <c r="B130" s="43" t="s">
        <v>1277</v>
      </c>
      <c r="C130" s="44"/>
      <c r="D130" s="45"/>
    </row>
    <row r="131" spans="1:8" ht="30">
      <c r="B131" s="46" t="s">
        <v>1278</v>
      </c>
      <c r="C131" s="47" t="s">
        <v>1279</v>
      </c>
      <c r="D131" s="46" t="s">
        <v>1280</v>
      </c>
    </row>
    <row r="132" spans="1:8">
      <c r="B132" s="48" t="s">
        <v>1281</v>
      </c>
      <c r="C132" s="49">
        <v>221.24</v>
      </c>
      <c r="D132" s="50">
        <v>3</v>
      </c>
      <c r="F132" s="51"/>
    </row>
    <row r="135" spans="1:8" ht="63" customHeight="1">
      <c r="B135" s="442" t="s">
        <v>1069</v>
      </c>
      <c r="C135" s="442"/>
      <c r="D135" s="442"/>
      <c r="E135" s="442"/>
      <c r="F135" s="442"/>
    </row>
    <row r="137" spans="1:8">
      <c r="A137" s="3" t="s">
        <v>0</v>
      </c>
      <c r="B137" s="396" t="s">
        <v>1511</v>
      </c>
      <c r="C137" s="396"/>
      <c r="D137" s="396"/>
      <c r="E137" s="396"/>
    </row>
    <row r="141" spans="1:8">
      <c r="B141" s="1" t="s">
        <v>100</v>
      </c>
    </row>
    <row r="143" spans="1:8">
      <c r="B143" s="6" t="s">
        <v>101</v>
      </c>
      <c r="C143" s="7" t="s">
        <v>124</v>
      </c>
      <c r="D143" s="6" t="s">
        <v>102</v>
      </c>
      <c r="E143" s="6" t="s">
        <v>103</v>
      </c>
      <c r="F143" s="8" t="s">
        <v>104</v>
      </c>
      <c r="G143" s="8" t="s">
        <v>105</v>
      </c>
      <c r="H143" s="8" t="s">
        <v>106</v>
      </c>
    </row>
    <row r="144" spans="1:8">
      <c r="B144" s="2"/>
      <c r="C144" s="9"/>
      <c r="D144" s="2"/>
      <c r="E144" s="2"/>
      <c r="F144" s="10"/>
      <c r="G144" s="10"/>
      <c r="H144" s="10"/>
    </row>
    <row r="145" spans="2:8" ht="15.75">
      <c r="B145" s="57" t="s">
        <v>1381</v>
      </c>
      <c r="C145" s="9"/>
      <c r="D145" s="2"/>
      <c r="E145" s="2"/>
      <c r="F145" s="10"/>
      <c r="G145" s="10"/>
      <c r="H145" s="10"/>
    </row>
    <row r="146" spans="2:8">
      <c r="B146" s="2"/>
      <c r="C146" s="9"/>
      <c r="D146" s="2"/>
      <c r="E146" s="2"/>
      <c r="F146" s="10"/>
      <c r="G146" s="10"/>
      <c r="H146" s="10"/>
    </row>
    <row r="147" spans="2:8" s="58" customFormat="1">
      <c r="B147" s="61" t="s">
        <v>1382</v>
      </c>
      <c r="C147" s="62"/>
      <c r="F147" s="60"/>
      <c r="G147" s="60"/>
      <c r="H147" s="60"/>
    </row>
    <row r="148" spans="2:8" s="58" customFormat="1">
      <c r="B148"/>
      <c r="C148" s="62"/>
      <c r="F148" s="60"/>
      <c r="G148" s="60"/>
      <c r="H148" s="60"/>
    </row>
    <row r="149" spans="2:8" s="58" customFormat="1">
      <c r="B149" t="s">
        <v>1383</v>
      </c>
      <c r="C149" s="69">
        <v>788527303.70000005</v>
      </c>
      <c r="F149" s="60"/>
      <c r="G149" s="64"/>
      <c r="H149" s="60"/>
    </row>
    <row r="150" spans="2:8" s="58" customFormat="1">
      <c r="B150"/>
      <c r="C150" s="69"/>
      <c r="F150" s="60"/>
      <c r="G150" s="64"/>
      <c r="H150" s="60"/>
    </row>
    <row r="151" spans="2:8" s="58" customFormat="1">
      <c r="B151" t="s">
        <v>1384</v>
      </c>
      <c r="C151" s="69">
        <v>669327303.70000005</v>
      </c>
      <c r="F151" s="60"/>
      <c r="G151" s="64"/>
      <c r="H151" s="60"/>
    </row>
    <row r="152" spans="2:8" s="58" customFormat="1">
      <c r="B152"/>
      <c r="C152" s="69"/>
      <c r="F152" s="60"/>
      <c r="G152" s="64"/>
      <c r="H152" s="60"/>
    </row>
    <row r="153" spans="2:8" s="58" customFormat="1">
      <c r="B153" t="s">
        <v>1385</v>
      </c>
      <c r="C153" s="69">
        <v>119200000</v>
      </c>
      <c r="F153" s="60"/>
      <c r="G153" s="64"/>
      <c r="H153" s="60"/>
    </row>
    <row r="154" spans="2:8" s="58" customFormat="1">
      <c r="B154"/>
      <c r="C154" s="69"/>
      <c r="F154" s="60"/>
      <c r="G154" s="64"/>
      <c r="H154" s="60"/>
    </row>
    <row r="155" spans="2:8" s="58" customFormat="1">
      <c r="B155" s="61" t="s">
        <v>1386</v>
      </c>
      <c r="C155" s="70">
        <v>320030263</v>
      </c>
      <c r="F155" s="60"/>
      <c r="G155" s="64"/>
      <c r="H155" s="60"/>
    </row>
    <row r="156" spans="2:8" s="58" customFormat="1">
      <c r="B156"/>
      <c r="C156" s="69"/>
      <c r="F156" s="60"/>
      <c r="G156" s="64"/>
      <c r="H156" s="60"/>
    </row>
    <row r="157" spans="2:8" s="58" customFormat="1">
      <c r="B157" t="s">
        <v>1387</v>
      </c>
      <c r="C157" s="69">
        <v>145374263</v>
      </c>
      <c r="F157" s="60"/>
      <c r="G157" s="64"/>
      <c r="H157" s="60"/>
    </row>
    <row r="158" spans="2:8" s="58" customFormat="1">
      <c r="B158"/>
      <c r="C158" s="69"/>
      <c r="F158" s="60"/>
      <c r="G158" s="64"/>
      <c r="H158" s="60"/>
    </row>
    <row r="159" spans="2:8" s="58" customFormat="1" ht="25.5">
      <c r="B159" s="67" t="s">
        <v>1388</v>
      </c>
      <c r="C159" s="69">
        <v>174656000</v>
      </c>
      <c r="F159" s="60"/>
      <c r="G159" s="64"/>
      <c r="H159" s="60"/>
    </row>
    <row r="160" spans="2:8" s="58" customFormat="1">
      <c r="B160"/>
      <c r="C160" s="69"/>
      <c r="F160" s="60"/>
      <c r="G160" s="64"/>
      <c r="H160" s="60"/>
    </row>
    <row r="161" spans="2:8" s="58" customFormat="1" ht="25.5">
      <c r="B161" s="67" t="s">
        <v>1389</v>
      </c>
      <c r="C161" s="63">
        <v>149989127.66999999</v>
      </c>
      <c r="F161" s="60"/>
      <c r="G161" s="64"/>
      <c r="H161" s="60"/>
    </row>
    <row r="162" spans="2:8" s="58" customFormat="1">
      <c r="B162"/>
      <c r="C162" s="69"/>
      <c r="F162" s="60"/>
      <c r="G162" s="64"/>
      <c r="H162" s="60"/>
    </row>
    <row r="163" spans="2:8" s="58" customFormat="1">
      <c r="B163" s="61" t="s">
        <v>1390</v>
      </c>
      <c r="C163" s="70">
        <v>295363390.66999996</v>
      </c>
      <c r="F163" s="60"/>
      <c r="G163" s="64"/>
      <c r="H163" s="60"/>
    </row>
    <row r="164" spans="2:8" s="58" customFormat="1">
      <c r="B164" s="68"/>
      <c r="C164" s="12"/>
      <c r="F164" s="60"/>
      <c r="G164" s="60"/>
      <c r="H164" s="60"/>
    </row>
    <row r="165" spans="2:8" s="58" customFormat="1">
      <c r="B165" s="1" t="s">
        <v>1391</v>
      </c>
      <c r="C165" s="63"/>
      <c r="F165" s="60"/>
      <c r="G165" s="60"/>
    </row>
  </sheetData>
  <mergeCells count="10">
    <mergeCell ref="B135:F135"/>
    <mergeCell ref="B137:E137"/>
    <mergeCell ref="B1:E1"/>
    <mergeCell ref="C3:C7"/>
    <mergeCell ref="D3:D7"/>
    <mergeCell ref="B10:E10"/>
    <mergeCell ref="B11:E11"/>
    <mergeCell ref="C12:C13"/>
    <mergeCell ref="D12:D13"/>
    <mergeCell ref="E12:E13"/>
  </mergeCells>
  <hyperlinks>
    <hyperlink ref="A1" location="Index!A1" display="Index" xr:uid="{4D3E46B7-C1E6-4578-A5A0-ED32FDBEA83F}"/>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9E2C-4306-4869-A9D3-0DD2F8EF0BF0}">
  <dimension ref="A1:H10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140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140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140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140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140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140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140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140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140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140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140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140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140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140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140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140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140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140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140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140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140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140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140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140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140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140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140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140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140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140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140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140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140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140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140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140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140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140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140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140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140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140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140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140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140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140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140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140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140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140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140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140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140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140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140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140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140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140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140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140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140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140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140625" style="1" bestFit="1" customWidth="1"/>
    <col min="16134" max="16134" width="10.5703125" style="1" bestFit="1" customWidth="1"/>
    <col min="16135" max="16135" width="18.140625" style="1" bestFit="1" customWidth="1"/>
    <col min="16136" max="16384" width="9.140625" style="1"/>
  </cols>
  <sheetData>
    <row r="1" spans="1:5">
      <c r="A1" s="3" t="s">
        <v>0</v>
      </c>
      <c r="B1" s="396" t="s">
        <v>1512</v>
      </c>
      <c r="C1" s="396"/>
      <c r="D1" s="396"/>
      <c r="E1" s="396"/>
    </row>
    <row r="2" spans="1:5" ht="13.5" thickBot="1"/>
    <row r="3" spans="1:5" ht="15">
      <c r="B3" s="25" t="s">
        <v>1513</v>
      </c>
      <c r="C3" s="397"/>
      <c r="D3" s="400"/>
      <c r="E3" s="13"/>
    </row>
    <row r="4" spans="1:5" ht="45">
      <c r="B4" s="26" t="s">
        <v>1514</v>
      </c>
      <c r="C4" s="398"/>
      <c r="D4" s="401"/>
      <c r="E4" s="13"/>
    </row>
    <row r="5" spans="1:5" ht="15">
      <c r="B5" s="26" t="s">
        <v>1003</v>
      </c>
      <c r="C5" s="398"/>
      <c r="D5" s="401"/>
      <c r="E5" s="13"/>
    </row>
    <row r="6" spans="1:5" ht="15">
      <c r="B6" s="26" t="s">
        <v>1515</v>
      </c>
      <c r="C6" s="398"/>
      <c r="D6" s="401"/>
      <c r="E6" s="13"/>
    </row>
    <row r="7" spans="1:5" ht="15.75" thickBot="1">
      <c r="B7" s="27" t="s">
        <v>1516</v>
      </c>
      <c r="C7" s="399"/>
      <c r="D7" s="402"/>
      <c r="E7" s="13"/>
    </row>
    <row r="8" spans="1:5">
      <c r="B8" s="13"/>
      <c r="C8" s="15" t="s">
        <v>1005</v>
      </c>
      <c r="D8" s="15" t="s">
        <v>1006</v>
      </c>
      <c r="E8" s="13"/>
    </row>
    <row r="9" spans="1:5">
      <c r="C9" s="12"/>
    </row>
    <row r="10" spans="1:5" ht="15">
      <c r="B10" s="443"/>
      <c r="C10" s="443"/>
      <c r="D10" s="443"/>
      <c r="E10" s="443"/>
    </row>
    <row r="11" spans="1:5">
      <c r="B11" s="444" t="s">
        <v>1074</v>
      </c>
      <c r="C11" s="444"/>
      <c r="D11" s="444"/>
      <c r="E11" s="444"/>
    </row>
    <row r="12" spans="1:5">
      <c r="B12" s="28" t="s">
        <v>1075</v>
      </c>
      <c r="C12" s="444" t="s">
        <v>1076</v>
      </c>
      <c r="D12" s="444" t="s">
        <v>1077</v>
      </c>
      <c r="E12" s="444" t="s">
        <v>1078</v>
      </c>
    </row>
    <row r="13" spans="1:5">
      <c r="B13" s="28" t="s">
        <v>1079</v>
      </c>
      <c r="C13" s="444"/>
      <c r="D13" s="444"/>
      <c r="E13" s="444"/>
    </row>
    <row r="14" spans="1:5">
      <c r="B14" s="29" t="s">
        <v>1080</v>
      </c>
      <c r="C14" s="30"/>
      <c r="D14" s="30"/>
      <c r="E14" s="30"/>
    </row>
    <row r="15" spans="1:5">
      <c r="B15" s="29" t="s">
        <v>1082</v>
      </c>
      <c r="C15" s="30"/>
      <c r="D15" s="30"/>
      <c r="E15" s="30"/>
    </row>
    <row r="16" spans="1:5">
      <c r="B16" s="29" t="s">
        <v>1083</v>
      </c>
      <c r="C16" s="30"/>
      <c r="D16" s="30" t="s">
        <v>1290</v>
      </c>
      <c r="E16" s="30"/>
    </row>
    <row r="17" spans="2:8">
      <c r="B17" s="31" t="s">
        <v>2916</v>
      </c>
      <c r="C17" s="28"/>
      <c r="D17" s="28"/>
      <c r="E17" s="28"/>
    </row>
    <row r="20" spans="2:8">
      <c r="B20" s="1" t="s">
        <v>100</v>
      </c>
    </row>
    <row r="22" spans="2:8">
      <c r="B22" s="6" t="s">
        <v>101</v>
      </c>
      <c r="C22" s="7" t="s">
        <v>124</v>
      </c>
      <c r="D22" s="6" t="s">
        <v>102</v>
      </c>
      <c r="E22" s="6" t="s">
        <v>103</v>
      </c>
      <c r="F22" s="8" t="s">
        <v>104</v>
      </c>
      <c r="G22" s="8" t="s">
        <v>105</v>
      </c>
      <c r="H22" s="8" t="s">
        <v>106</v>
      </c>
    </row>
    <row r="23" spans="2:8">
      <c r="B23" s="2" t="s">
        <v>107</v>
      </c>
      <c r="C23" s="12"/>
    </row>
    <row r="24" spans="2:8">
      <c r="B24" s="2" t="s">
        <v>128</v>
      </c>
      <c r="C24" s="12"/>
    </row>
    <row r="25" spans="2:8">
      <c r="B25" s="2" t="s">
        <v>325</v>
      </c>
      <c r="C25" s="12"/>
    </row>
    <row r="26" spans="2:8">
      <c r="B26" s="1" t="s">
        <v>504</v>
      </c>
      <c r="C26" s="12">
        <v>6.87</v>
      </c>
      <c r="D26" s="1" t="s">
        <v>327</v>
      </c>
      <c r="E26" s="1" t="s">
        <v>505</v>
      </c>
      <c r="F26" s="4">
        <v>1000000</v>
      </c>
      <c r="G26" s="4">
        <v>960.95</v>
      </c>
      <c r="H26" s="4">
        <v>12.63</v>
      </c>
    </row>
    <row r="27" spans="2:8">
      <c r="B27" s="1" t="s">
        <v>1297</v>
      </c>
      <c r="C27" s="12">
        <v>7.19</v>
      </c>
      <c r="D27" s="1" t="s">
        <v>327</v>
      </c>
      <c r="E27" s="1" t="s">
        <v>1298</v>
      </c>
      <c r="F27" s="4">
        <v>500000</v>
      </c>
      <c r="G27" s="4">
        <v>478.08</v>
      </c>
      <c r="H27" s="4">
        <v>6.28</v>
      </c>
    </row>
    <row r="28" spans="2:8">
      <c r="B28" s="1" t="s">
        <v>1517</v>
      </c>
      <c r="C28" s="12">
        <v>7.17</v>
      </c>
      <c r="D28" s="1" t="s">
        <v>327</v>
      </c>
      <c r="E28" s="1" t="s">
        <v>1518</v>
      </c>
      <c r="F28" s="4">
        <v>200000</v>
      </c>
      <c r="G28" s="4">
        <v>193.53</v>
      </c>
      <c r="H28" s="4">
        <v>2.54</v>
      </c>
    </row>
    <row r="29" spans="2:8">
      <c r="B29" s="2" t="s">
        <v>337</v>
      </c>
      <c r="C29" s="22"/>
      <c r="D29" s="2"/>
      <c r="E29" s="2"/>
      <c r="F29" s="10"/>
      <c r="G29" s="10">
        <f>SUM(G22:G28)</f>
        <v>1632.56</v>
      </c>
      <c r="H29" s="10">
        <f>SUM(H22:H28)</f>
        <v>21.45</v>
      </c>
    </row>
    <row r="30" spans="2:8">
      <c r="B30" s="2" t="s">
        <v>338</v>
      </c>
      <c r="C30" s="12"/>
    </row>
    <row r="31" spans="2:8">
      <c r="B31" s="1" t="s">
        <v>1061</v>
      </c>
      <c r="C31" s="12">
        <v>7.52</v>
      </c>
      <c r="D31" s="1" t="s">
        <v>684</v>
      </c>
      <c r="E31" s="1" t="s">
        <v>685</v>
      </c>
      <c r="F31" s="4">
        <v>60</v>
      </c>
      <c r="G31" s="4">
        <v>574.64</v>
      </c>
      <c r="H31" s="4">
        <v>7.55</v>
      </c>
    </row>
    <row r="32" spans="2:8">
      <c r="B32" s="1" t="s">
        <v>1519</v>
      </c>
      <c r="C32" s="12">
        <v>8.7100000000000009</v>
      </c>
      <c r="D32" s="1" t="s">
        <v>1520</v>
      </c>
      <c r="E32" s="1" t="s">
        <v>1521</v>
      </c>
      <c r="F32" s="4">
        <v>50</v>
      </c>
      <c r="G32" s="4">
        <v>486.7</v>
      </c>
      <c r="H32" s="4">
        <v>6.39</v>
      </c>
    </row>
    <row r="33" spans="2:8">
      <c r="B33" s="1" t="s">
        <v>1522</v>
      </c>
      <c r="C33" s="12">
        <v>10.130000000000001</v>
      </c>
      <c r="D33" s="1" t="s">
        <v>673</v>
      </c>
      <c r="E33" s="1" t="s">
        <v>674</v>
      </c>
      <c r="F33" s="4">
        <v>50</v>
      </c>
      <c r="G33" s="4">
        <v>438.01</v>
      </c>
      <c r="H33" s="4">
        <v>5.76</v>
      </c>
    </row>
    <row r="34" spans="2:8">
      <c r="B34" s="1" t="s">
        <v>1523</v>
      </c>
      <c r="C34" s="12">
        <v>7.62</v>
      </c>
      <c r="D34" s="1" t="s">
        <v>1524</v>
      </c>
      <c r="E34" s="1" t="s">
        <v>1525</v>
      </c>
      <c r="F34" s="4">
        <v>40</v>
      </c>
      <c r="G34" s="4">
        <v>403.32</v>
      </c>
      <c r="H34" s="4">
        <v>5.3</v>
      </c>
    </row>
    <row r="35" spans="2:8">
      <c r="B35" s="1" t="s">
        <v>1342</v>
      </c>
      <c r="C35" s="12">
        <v>6.71</v>
      </c>
      <c r="D35" s="1" t="s">
        <v>340</v>
      </c>
      <c r="E35" s="1" t="s">
        <v>689</v>
      </c>
      <c r="F35" s="4">
        <v>40</v>
      </c>
      <c r="G35" s="4">
        <v>400.49</v>
      </c>
      <c r="H35" s="4">
        <v>5.26</v>
      </c>
    </row>
    <row r="36" spans="2:8">
      <c r="B36" s="1" t="s">
        <v>1526</v>
      </c>
      <c r="C36" s="12">
        <v>7.25</v>
      </c>
      <c r="D36" s="1" t="s">
        <v>690</v>
      </c>
      <c r="E36" s="1" t="s">
        <v>691</v>
      </c>
      <c r="F36" s="4">
        <v>40</v>
      </c>
      <c r="G36" s="4">
        <v>399.94</v>
      </c>
      <c r="H36" s="4">
        <v>5.25</v>
      </c>
    </row>
    <row r="37" spans="2:8">
      <c r="B37" s="1" t="s">
        <v>1527</v>
      </c>
      <c r="C37" s="12">
        <v>8.0500000000000007</v>
      </c>
      <c r="D37" s="1" t="s">
        <v>340</v>
      </c>
      <c r="E37" s="1" t="s">
        <v>346</v>
      </c>
      <c r="F37" s="4">
        <v>40</v>
      </c>
      <c r="G37" s="4">
        <v>370.21</v>
      </c>
      <c r="H37" s="4">
        <v>4.8600000000000003</v>
      </c>
    </row>
    <row r="38" spans="2:8">
      <c r="B38" s="1" t="s">
        <v>1528</v>
      </c>
      <c r="C38" s="12">
        <v>7.35</v>
      </c>
      <c r="D38" s="1" t="s">
        <v>340</v>
      </c>
      <c r="E38" s="1" t="s">
        <v>1529</v>
      </c>
      <c r="F38" s="4">
        <v>35</v>
      </c>
      <c r="G38" s="4">
        <v>367.79</v>
      </c>
      <c r="H38" s="4">
        <v>4.83</v>
      </c>
    </row>
    <row r="39" spans="2:8">
      <c r="B39" s="1" t="s">
        <v>1530</v>
      </c>
      <c r="C39" s="12">
        <v>7.54</v>
      </c>
      <c r="D39" s="1" t="s">
        <v>682</v>
      </c>
      <c r="E39" s="1" t="s">
        <v>683</v>
      </c>
      <c r="F39" s="4">
        <v>35</v>
      </c>
      <c r="G39" s="4">
        <v>351</v>
      </c>
      <c r="H39" s="4">
        <v>4.6100000000000003</v>
      </c>
    </row>
    <row r="40" spans="2:8">
      <c r="B40" s="1" t="s">
        <v>1330</v>
      </c>
      <c r="C40" s="12">
        <v>6.68</v>
      </c>
      <c r="D40" s="1" t="s">
        <v>340</v>
      </c>
      <c r="E40" s="1" t="s">
        <v>1331</v>
      </c>
      <c r="F40" s="4">
        <v>30</v>
      </c>
      <c r="G40" s="4">
        <v>300.94</v>
      </c>
      <c r="H40" s="4">
        <v>3.95</v>
      </c>
    </row>
    <row r="41" spans="2:8">
      <c r="B41" s="1" t="s">
        <v>1531</v>
      </c>
      <c r="C41" s="12">
        <v>7.43</v>
      </c>
      <c r="D41" s="1" t="s">
        <v>684</v>
      </c>
      <c r="E41" s="1" t="s">
        <v>924</v>
      </c>
      <c r="F41" s="4">
        <v>30</v>
      </c>
      <c r="G41" s="4">
        <v>297.72000000000003</v>
      </c>
      <c r="H41" s="4">
        <v>3.91</v>
      </c>
    </row>
    <row r="42" spans="2:8">
      <c r="B42" s="1" t="s">
        <v>339</v>
      </c>
      <c r="C42" s="12">
        <v>7.71</v>
      </c>
      <c r="D42" s="1" t="s">
        <v>340</v>
      </c>
      <c r="E42" s="1" t="s">
        <v>341</v>
      </c>
      <c r="F42" s="4">
        <v>30</v>
      </c>
      <c r="G42" s="4">
        <v>292.7</v>
      </c>
      <c r="H42" s="4">
        <v>3.85</v>
      </c>
    </row>
    <row r="43" spans="2:8">
      <c r="B43" s="1" t="s">
        <v>1532</v>
      </c>
      <c r="C43" s="12">
        <v>8.0500000000000007</v>
      </c>
      <c r="D43" s="1" t="s">
        <v>340</v>
      </c>
      <c r="E43" s="1" t="s">
        <v>342</v>
      </c>
      <c r="F43" s="4">
        <v>30</v>
      </c>
      <c r="G43" s="4">
        <v>276.83999999999997</v>
      </c>
      <c r="H43" s="4">
        <v>3.64</v>
      </c>
    </row>
    <row r="44" spans="2:8">
      <c r="B44" s="1" t="s">
        <v>1533</v>
      </c>
      <c r="C44" s="12">
        <v>7.75</v>
      </c>
      <c r="D44" s="1" t="s">
        <v>340</v>
      </c>
      <c r="E44" s="1" t="s">
        <v>1534</v>
      </c>
      <c r="F44" s="4">
        <v>12</v>
      </c>
      <c r="G44" s="4">
        <v>121.36</v>
      </c>
      <c r="H44" s="4">
        <v>1.59</v>
      </c>
    </row>
    <row r="45" spans="2:8">
      <c r="B45" s="1" t="s">
        <v>1535</v>
      </c>
      <c r="C45" s="12">
        <v>7.59</v>
      </c>
      <c r="D45" s="1" t="s">
        <v>340</v>
      </c>
      <c r="E45" s="1" t="s">
        <v>695</v>
      </c>
      <c r="F45" s="4">
        <v>10</v>
      </c>
      <c r="G45" s="4">
        <v>97.36</v>
      </c>
      <c r="H45" s="4">
        <v>1.28</v>
      </c>
    </row>
    <row r="46" spans="2:8">
      <c r="B46" s="1" t="s">
        <v>1536</v>
      </c>
      <c r="C46" s="12">
        <v>7.35</v>
      </c>
      <c r="D46" s="1" t="s">
        <v>340</v>
      </c>
      <c r="E46" s="1" t="s">
        <v>696</v>
      </c>
      <c r="F46" s="4">
        <v>10</v>
      </c>
      <c r="G46" s="4">
        <v>97.21</v>
      </c>
      <c r="H46" s="4">
        <v>1.28</v>
      </c>
    </row>
    <row r="47" spans="2:8">
      <c r="B47" s="2" t="s">
        <v>355</v>
      </c>
      <c r="C47" s="22"/>
      <c r="D47" s="2"/>
      <c r="E47" s="2"/>
      <c r="F47" s="10"/>
      <c r="G47" s="10">
        <f>SUM(G30:G46)</f>
        <v>5276.23</v>
      </c>
      <c r="H47" s="10">
        <f>SUM(H30:H46)</f>
        <v>69.31</v>
      </c>
    </row>
    <row r="48" spans="2:8">
      <c r="B48" s="2" t="s">
        <v>356</v>
      </c>
      <c r="C48" s="12"/>
    </row>
    <row r="49" spans="2:8">
      <c r="B49" s="1" t="s">
        <v>1345</v>
      </c>
      <c r="C49" s="12">
        <v>7.1449999999999996</v>
      </c>
      <c r="D49" s="1" t="s">
        <v>340</v>
      </c>
      <c r="E49" s="1" t="s">
        <v>1346</v>
      </c>
      <c r="F49" s="4">
        <v>40</v>
      </c>
      <c r="G49" s="4">
        <v>402.91</v>
      </c>
      <c r="H49" s="4">
        <v>5.29</v>
      </c>
    </row>
    <row r="50" spans="2:8">
      <c r="B50" s="2" t="s">
        <v>358</v>
      </c>
      <c r="C50" s="22"/>
      <c r="D50" s="2"/>
      <c r="E50" s="2"/>
      <c r="F50" s="10"/>
      <c r="G50" s="10">
        <f>SUM(G48:G49)</f>
        <v>402.91</v>
      </c>
      <c r="H50" s="10">
        <f>SUM(H48:H49)</f>
        <v>5.29</v>
      </c>
    </row>
    <row r="51" spans="2:8">
      <c r="B51" s="2" t="s">
        <v>359</v>
      </c>
      <c r="C51" s="22"/>
      <c r="D51" s="2"/>
      <c r="E51" s="2"/>
      <c r="F51" s="10"/>
      <c r="G51" s="10">
        <v>75.349999999999994</v>
      </c>
      <c r="H51" s="10">
        <v>0.99</v>
      </c>
    </row>
    <row r="52" spans="2:8">
      <c r="B52" s="2" t="s">
        <v>112</v>
      </c>
      <c r="C52" s="9"/>
      <c r="D52" s="2"/>
      <c r="E52" s="2"/>
      <c r="F52" s="10"/>
      <c r="G52" s="10">
        <v>7387.05</v>
      </c>
      <c r="H52" s="10">
        <v>97.06</v>
      </c>
    </row>
    <row r="53" spans="2:8">
      <c r="B53" s="2" t="s">
        <v>113</v>
      </c>
      <c r="C53" s="9"/>
      <c r="D53" s="2"/>
      <c r="E53" s="2"/>
      <c r="F53" s="10"/>
      <c r="G53" s="10">
        <v>223.86359291000045</v>
      </c>
      <c r="H53" s="10">
        <v>2.9399999999999977</v>
      </c>
    </row>
    <row r="54" spans="2:8">
      <c r="B54" s="2" t="s">
        <v>114</v>
      </c>
      <c r="C54" s="9"/>
      <c r="D54" s="2"/>
      <c r="E54" s="2"/>
      <c r="F54" s="10"/>
      <c r="G54" s="10">
        <v>7610.9135929100003</v>
      </c>
      <c r="H54" s="10">
        <v>100</v>
      </c>
    </row>
    <row r="55" spans="2:8">
      <c r="B55" s="1" t="s">
        <v>115</v>
      </c>
    </row>
    <row r="56" spans="2:8">
      <c r="B56" s="1" t="s">
        <v>116</v>
      </c>
    </row>
    <row r="57" spans="2:8">
      <c r="B57" s="2" t="s">
        <v>117</v>
      </c>
      <c r="C57" s="23">
        <v>44804</v>
      </c>
    </row>
    <row r="58" spans="2:8" ht="25.5">
      <c r="B58" s="11" t="s">
        <v>118</v>
      </c>
      <c r="C58" s="9" t="s">
        <v>119</v>
      </c>
    </row>
    <row r="59" spans="2:8">
      <c r="B59" s="2"/>
    </row>
    <row r="60" spans="2:8">
      <c r="B60" s="2" t="s">
        <v>1062</v>
      </c>
      <c r="C60" s="9" t="s">
        <v>119</v>
      </c>
    </row>
    <row r="61" spans="2:8">
      <c r="B61" s="2" t="s">
        <v>1063</v>
      </c>
      <c r="C61" s="9" t="s">
        <v>119</v>
      </c>
    </row>
    <row r="62" spans="2:8">
      <c r="B62" s="2" t="s">
        <v>1537</v>
      </c>
      <c r="C62" s="9"/>
    </row>
    <row r="63" spans="2:8">
      <c r="B63" s="2" t="s">
        <v>1538</v>
      </c>
      <c r="C63" s="9"/>
    </row>
    <row r="64" spans="2:8">
      <c r="B64" s="2" t="s">
        <v>1539</v>
      </c>
      <c r="C64" s="9"/>
    </row>
    <row r="65" spans="1:6">
      <c r="B65" s="2" t="s">
        <v>1540</v>
      </c>
      <c r="C65" s="9"/>
    </row>
    <row r="66" spans="1:6">
      <c r="B66" s="2" t="s">
        <v>1541</v>
      </c>
      <c r="C66" s="9"/>
    </row>
    <row r="67" spans="1:6">
      <c r="B67" s="2" t="s">
        <v>1542</v>
      </c>
      <c r="C67" s="9"/>
    </row>
    <row r="68" spans="1:6">
      <c r="B68" s="2" t="s">
        <v>1543</v>
      </c>
      <c r="C68" s="9"/>
    </row>
    <row r="69" spans="1:6">
      <c r="B69" s="2" t="s">
        <v>1544</v>
      </c>
      <c r="C69" s="9"/>
    </row>
    <row r="70" spans="1:6">
      <c r="B70" s="2" t="s">
        <v>122</v>
      </c>
      <c r="C70" s="9"/>
    </row>
    <row r="71" spans="1:6">
      <c r="B71" s="24" t="s">
        <v>1545</v>
      </c>
    </row>
    <row r="72" spans="1:6">
      <c r="B72" s="24"/>
    </row>
    <row r="73" spans="1:6" ht="63" customHeight="1">
      <c r="B73" s="442" t="s">
        <v>1069</v>
      </c>
      <c r="C73" s="442"/>
      <c r="D73" s="442"/>
      <c r="E73" s="442"/>
      <c r="F73" s="442"/>
    </row>
    <row r="75" spans="1:6">
      <c r="A75" s="3" t="s">
        <v>0</v>
      </c>
      <c r="B75" s="396" t="s">
        <v>1546</v>
      </c>
      <c r="C75" s="396"/>
      <c r="D75" s="396"/>
      <c r="E75" s="396"/>
    </row>
    <row r="79" spans="1:6">
      <c r="B79" s="1" t="s">
        <v>100</v>
      </c>
    </row>
    <row r="81" spans="2:8">
      <c r="B81" s="6" t="s">
        <v>101</v>
      </c>
      <c r="C81" s="7" t="s">
        <v>124</v>
      </c>
      <c r="D81" s="6" t="s">
        <v>102</v>
      </c>
      <c r="E81" s="6" t="s">
        <v>103</v>
      </c>
      <c r="F81" s="8" t="s">
        <v>104</v>
      </c>
      <c r="G81" s="8" t="s">
        <v>105</v>
      </c>
      <c r="H81" s="8" t="s">
        <v>106</v>
      </c>
    </row>
    <row r="82" spans="2:8">
      <c r="B82" s="2"/>
      <c r="C82" s="9"/>
      <c r="D82" s="2"/>
      <c r="E82" s="2"/>
      <c r="F82" s="10"/>
      <c r="G82" s="10"/>
      <c r="H82" s="10"/>
    </row>
    <row r="83" spans="2:8" ht="15.75">
      <c r="B83" s="57" t="s">
        <v>1381</v>
      </c>
      <c r="C83" s="9"/>
      <c r="D83" s="2"/>
      <c r="E83" s="2"/>
      <c r="F83" s="10"/>
      <c r="G83" s="10"/>
      <c r="H83" s="10"/>
    </row>
    <row r="84" spans="2:8">
      <c r="B84" s="2"/>
      <c r="C84" s="9"/>
      <c r="D84" s="2"/>
      <c r="E84" s="2"/>
      <c r="F84" s="10"/>
      <c r="G84" s="10"/>
      <c r="H84" s="10"/>
    </row>
    <row r="85" spans="2:8" s="58" customFormat="1">
      <c r="B85" s="61" t="s">
        <v>1382</v>
      </c>
      <c r="C85" s="62"/>
      <c r="F85" s="60"/>
      <c r="G85" s="60"/>
      <c r="H85" s="60"/>
    </row>
    <row r="86" spans="2:8" s="58" customFormat="1">
      <c r="B86"/>
      <c r="C86" s="62"/>
      <c r="F86" s="60"/>
      <c r="G86" s="60"/>
      <c r="H86" s="60"/>
    </row>
    <row r="87" spans="2:8" s="58" customFormat="1">
      <c r="B87"/>
      <c r="C87" s="62"/>
      <c r="F87" s="60"/>
      <c r="G87" s="60"/>
      <c r="H87" s="60"/>
    </row>
    <row r="88" spans="2:8" s="58" customFormat="1">
      <c r="B88" t="s">
        <v>1383</v>
      </c>
      <c r="C88" s="69">
        <v>117800066.05</v>
      </c>
      <c r="F88" s="60"/>
      <c r="G88" s="71"/>
      <c r="H88" s="60"/>
    </row>
    <row r="89" spans="2:8" s="58" customFormat="1">
      <c r="B89"/>
      <c r="C89" s="69"/>
      <c r="F89" s="60"/>
      <c r="G89" s="72"/>
      <c r="H89" s="60"/>
    </row>
    <row r="90" spans="2:8" s="58" customFormat="1">
      <c r="B90" t="s">
        <v>1384</v>
      </c>
      <c r="C90" s="69">
        <v>102800066.05</v>
      </c>
      <c r="F90" s="60"/>
      <c r="G90" s="71"/>
      <c r="H90" s="60"/>
    </row>
    <row r="91" spans="2:8" s="58" customFormat="1">
      <c r="B91"/>
      <c r="C91" s="69"/>
      <c r="F91" s="60"/>
      <c r="G91" s="72"/>
      <c r="H91" s="60"/>
    </row>
    <row r="92" spans="2:8" s="58" customFormat="1">
      <c r="B92" t="s">
        <v>1385</v>
      </c>
      <c r="C92" s="69">
        <v>15000000</v>
      </c>
      <c r="F92" s="60"/>
      <c r="G92" s="72"/>
      <c r="H92" s="60"/>
    </row>
    <row r="93" spans="2:8" s="58" customFormat="1">
      <c r="B93"/>
      <c r="C93" s="69"/>
      <c r="F93" s="60"/>
      <c r="G93" s="72"/>
      <c r="H93" s="60"/>
    </row>
    <row r="94" spans="2:8" s="58" customFormat="1">
      <c r="B94" s="61" t="s">
        <v>1386</v>
      </c>
      <c r="C94" s="70">
        <v>45427916</v>
      </c>
      <c r="F94" s="60"/>
      <c r="G94" s="72"/>
      <c r="H94" s="60"/>
    </row>
    <row r="95" spans="2:8" s="58" customFormat="1">
      <c r="B95"/>
      <c r="C95" s="69"/>
      <c r="F95" s="60"/>
      <c r="G95" s="72"/>
      <c r="H95" s="60"/>
    </row>
    <row r="96" spans="2:8" s="58" customFormat="1">
      <c r="B96" t="s">
        <v>1387</v>
      </c>
      <c r="C96" s="69">
        <v>20635916</v>
      </c>
      <c r="F96" s="60"/>
      <c r="G96" s="71"/>
      <c r="H96" s="60"/>
    </row>
    <row r="97" spans="2:8" s="58" customFormat="1">
      <c r="B97"/>
      <c r="C97" s="69"/>
      <c r="F97" s="60"/>
      <c r="G97" s="72"/>
      <c r="H97" s="60"/>
    </row>
    <row r="98" spans="2:8" s="58" customFormat="1" ht="25.5">
      <c r="B98" s="67" t="s">
        <v>1388</v>
      </c>
      <c r="C98" s="69">
        <v>24792000</v>
      </c>
      <c r="F98" s="60"/>
      <c r="G98" s="71"/>
      <c r="H98" s="60"/>
    </row>
    <row r="99" spans="2:8" s="58" customFormat="1">
      <c r="B99"/>
      <c r="C99" s="69"/>
      <c r="F99" s="60"/>
      <c r="G99" s="71"/>
      <c r="H99" s="60"/>
    </row>
    <row r="100" spans="2:8" s="58" customFormat="1" ht="25.5">
      <c r="B100" s="67" t="s">
        <v>1389</v>
      </c>
      <c r="C100" s="63">
        <v>21291359.450000003</v>
      </c>
      <c r="F100" s="60"/>
      <c r="G100" s="71"/>
      <c r="H100" s="60"/>
    </row>
    <row r="101" spans="2:8" s="58" customFormat="1">
      <c r="B101"/>
      <c r="C101" s="69"/>
      <c r="F101" s="60"/>
      <c r="G101" s="72"/>
      <c r="H101" s="60"/>
    </row>
    <row r="102" spans="2:8" s="58" customFormat="1">
      <c r="B102" s="61" t="s">
        <v>1390</v>
      </c>
      <c r="C102" s="70">
        <v>41927275.450000003</v>
      </c>
      <c r="F102" s="60"/>
      <c r="G102" s="73"/>
      <c r="H102" s="60"/>
    </row>
    <row r="103" spans="2:8" s="58" customFormat="1">
      <c r="B103" s="68"/>
      <c r="C103" s="62"/>
      <c r="F103" s="60"/>
      <c r="G103" s="60"/>
      <c r="H103" s="60"/>
    </row>
    <row r="104" spans="2:8" s="58" customFormat="1">
      <c r="B104" s="1" t="s">
        <v>1391</v>
      </c>
      <c r="C104" s="63"/>
      <c r="F104" s="60"/>
      <c r="G104" s="60"/>
    </row>
  </sheetData>
  <mergeCells count="10">
    <mergeCell ref="B73:F73"/>
    <mergeCell ref="B75:E75"/>
    <mergeCell ref="B1:E1"/>
    <mergeCell ref="C3:C7"/>
    <mergeCell ref="D3:D7"/>
    <mergeCell ref="B10:E10"/>
    <mergeCell ref="B11:E11"/>
    <mergeCell ref="C12:C13"/>
    <mergeCell ref="D12:D13"/>
    <mergeCell ref="E12:E13"/>
  </mergeCells>
  <hyperlinks>
    <hyperlink ref="A1" location="Index!A1" display="Index" xr:uid="{24CF18A5-1D36-43ED-9988-C781F55885B8}"/>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9F3F-EFF7-4917-9759-D0F8AEDA02E5}">
  <dimension ref="A1:I103"/>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8554687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1.140625" style="16" bestFit="1" customWidth="1"/>
    <col min="261" max="261" width="14.85546875" style="16" bestFit="1" customWidth="1"/>
    <col min="262" max="262" width="10.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1.140625" style="16" bestFit="1" customWidth="1"/>
    <col min="517" max="517" width="14.85546875" style="16" bestFit="1" customWidth="1"/>
    <col min="518" max="518" width="10.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1.140625" style="16" bestFit="1" customWidth="1"/>
    <col min="773" max="773" width="14.85546875" style="16" bestFit="1" customWidth="1"/>
    <col min="774" max="774" width="10.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1.140625" style="16" bestFit="1" customWidth="1"/>
    <col min="1029" max="1029" width="14.85546875" style="16" bestFit="1" customWidth="1"/>
    <col min="1030" max="1030" width="10.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1.140625" style="16" bestFit="1" customWidth="1"/>
    <col min="1285" max="1285" width="14.85546875" style="16" bestFit="1" customWidth="1"/>
    <col min="1286" max="1286" width="10.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1.140625" style="16" bestFit="1" customWidth="1"/>
    <col min="1541" max="1541" width="14.85546875" style="16" bestFit="1" customWidth="1"/>
    <col min="1542" max="1542" width="10.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1.140625" style="16" bestFit="1" customWidth="1"/>
    <col min="1797" max="1797" width="14.85546875" style="16" bestFit="1" customWidth="1"/>
    <col min="1798" max="1798" width="10.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1.140625" style="16" bestFit="1" customWidth="1"/>
    <col min="2053" max="2053" width="14.85546875" style="16" bestFit="1" customWidth="1"/>
    <col min="2054" max="2054" width="10.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1.140625" style="16" bestFit="1" customWidth="1"/>
    <col min="2309" max="2309" width="14.85546875" style="16" bestFit="1" customWidth="1"/>
    <col min="2310" max="2310" width="10.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1.140625" style="16" bestFit="1" customWidth="1"/>
    <col min="2565" max="2565" width="14.85546875" style="16" bestFit="1" customWidth="1"/>
    <col min="2566" max="2566" width="10.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1.140625" style="16" bestFit="1" customWidth="1"/>
    <col min="2821" max="2821" width="14.85546875" style="16" bestFit="1" customWidth="1"/>
    <col min="2822" max="2822" width="10.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1.140625" style="16" bestFit="1" customWidth="1"/>
    <col min="3077" max="3077" width="14.85546875" style="16" bestFit="1" customWidth="1"/>
    <col min="3078" max="3078" width="10.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1.140625" style="16" bestFit="1" customWidth="1"/>
    <col min="3333" max="3333" width="14.85546875" style="16" bestFit="1" customWidth="1"/>
    <col min="3334" max="3334" width="10.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1.140625" style="16" bestFit="1" customWidth="1"/>
    <col min="3589" max="3589" width="14.85546875" style="16" bestFit="1" customWidth="1"/>
    <col min="3590" max="3590" width="10.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1.140625" style="16" bestFit="1" customWidth="1"/>
    <col min="3845" max="3845" width="14.85546875" style="16" bestFit="1" customWidth="1"/>
    <col min="3846" max="3846" width="10.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1.140625" style="16" bestFit="1" customWidth="1"/>
    <col min="4101" max="4101" width="14.85546875" style="16" bestFit="1" customWidth="1"/>
    <col min="4102" max="4102" width="10.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1.140625" style="16" bestFit="1" customWidth="1"/>
    <col min="4357" max="4357" width="14.85546875" style="16" bestFit="1" customWidth="1"/>
    <col min="4358" max="4358" width="10.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1.140625" style="16" bestFit="1" customWidth="1"/>
    <col min="4613" max="4613" width="14.85546875" style="16" bestFit="1" customWidth="1"/>
    <col min="4614" max="4614" width="10.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1.140625" style="16" bestFit="1" customWidth="1"/>
    <col min="4869" max="4869" width="14.85546875" style="16" bestFit="1" customWidth="1"/>
    <col min="4870" max="4870" width="10.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1.140625" style="16" bestFit="1" customWidth="1"/>
    <col min="5125" max="5125" width="14.85546875" style="16" bestFit="1" customWidth="1"/>
    <col min="5126" max="5126" width="10.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1.140625" style="16" bestFit="1" customWidth="1"/>
    <col min="5381" max="5381" width="14.85546875" style="16" bestFit="1" customWidth="1"/>
    <col min="5382" max="5382" width="10.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1.140625" style="16" bestFit="1" customWidth="1"/>
    <col min="5637" max="5637" width="14.85546875" style="16" bestFit="1" customWidth="1"/>
    <col min="5638" max="5638" width="10.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1.140625" style="16" bestFit="1" customWidth="1"/>
    <col min="5893" max="5893" width="14.85546875" style="16" bestFit="1" customWidth="1"/>
    <col min="5894" max="5894" width="10.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1.140625" style="16" bestFit="1" customWidth="1"/>
    <col min="6149" max="6149" width="14.85546875" style="16" bestFit="1" customWidth="1"/>
    <col min="6150" max="6150" width="10.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1.140625" style="16" bestFit="1" customWidth="1"/>
    <col min="6405" max="6405" width="14.85546875" style="16" bestFit="1" customWidth="1"/>
    <col min="6406" max="6406" width="10.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1.140625" style="16" bestFit="1" customWidth="1"/>
    <col min="6661" max="6661" width="14.85546875" style="16" bestFit="1" customWidth="1"/>
    <col min="6662" max="6662" width="10.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1.140625" style="16" bestFit="1" customWidth="1"/>
    <col min="6917" max="6917" width="14.85546875" style="16" bestFit="1" customWidth="1"/>
    <col min="6918" max="6918" width="10.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1.140625" style="16" bestFit="1" customWidth="1"/>
    <col min="7173" max="7173" width="14.85546875" style="16" bestFit="1" customWidth="1"/>
    <col min="7174" max="7174" width="10.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1.140625" style="16" bestFit="1" customWidth="1"/>
    <col min="7429" max="7429" width="14.85546875" style="16" bestFit="1" customWidth="1"/>
    <col min="7430" max="7430" width="10.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1.140625" style="16" bestFit="1" customWidth="1"/>
    <col min="7685" max="7685" width="14.85546875" style="16" bestFit="1" customWidth="1"/>
    <col min="7686" max="7686" width="10.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1.140625" style="16" bestFit="1" customWidth="1"/>
    <col min="7941" max="7941" width="14.85546875" style="16" bestFit="1" customWidth="1"/>
    <col min="7942" max="7942" width="10.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1.140625" style="16" bestFit="1" customWidth="1"/>
    <col min="8197" max="8197" width="14.85546875" style="16" bestFit="1" customWidth="1"/>
    <col min="8198" max="8198" width="10.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1.140625" style="16" bestFit="1" customWidth="1"/>
    <col min="8453" max="8453" width="14.85546875" style="16" bestFit="1" customWidth="1"/>
    <col min="8454" max="8454" width="10.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1.140625" style="16" bestFit="1" customWidth="1"/>
    <col min="8709" max="8709" width="14.85546875" style="16" bestFit="1" customWidth="1"/>
    <col min="8710" max="8710" width="10.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1.140625" style="16" bestFit="1" customWidth="1"/>
    <col min="8965" max="8965" width="14.85546875" style="16" bestFit="1" customWidth="1"/>
    <col min="8966" max="8966" width="10.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1.140625" style="16" bestFit="1" customWidth="1"/>
    <col min="9221" max="9221" width="14.85546875" style="16" bestFit="1" customWidth="1"/>
    <col min="9222" max="9222" width="10.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1.140625" style="16" bestFit="1" customWidth="1"/>
    <col min="9477" max="9477" width="14.85546875" style="16" bestFit="1" customWidth="1"/>
    <col min="9478" max="9478" width="10.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1.140625" style="16" bestFit="1" customWidth="1"/>
    <col min="9733" max="9733" width="14.85546875" style="16" bestFit="1" customWidth="1"/>
    <col min="9734" max="9734" width="10.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1.140625" style="16" bestFit="1" customWidth="1"/>
    <col min="9989" max="9989" width="14.85546875" style="16" bestFit="1" customWidth="1"/>
    <col min="9990" max="9990" width="10.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1.140625" style="16" bestFit="1" customWidth="1"/>
    <col min="10245" max="10245" width="14.85546875" style="16" bestFit="1" customWidth="1"/>
    <col min="10246" max="10246" width="10.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1.140625" style="16" bestFit="1" customWidth="1"/>
    <col min="10501" max="10501" width="14.85546875" style="16" bestFit="1" customWidth="1"/>
    <col min="10502" max="10502" width="10.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1.140625" style="16" bestFit="1" customWidth="1"/>
    <col min="10757" max="10757" width="14.85546875" style="16" bestFit="1" customWidth="1"/>
    <col min="10758" max="10758" width="10.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1.140625" style="16" bestFit="1" customWidth="1"/>
    <col min="11013" max="11013" width="14.85546875" style="16" bestFit="1" customWidth="1"/>
    <col min="11014" max="11014" width="10.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1.140625" style="16" bestFit="1" customWidth="1"/>
    <col min="11269" max="11269" width="14.85546875" style="16" bestFit="1" customWidth="1"/>
    <col min="11270" max="11270" width="10.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1.140625" style="16" bestFit="1" customWidth="1"/>
    <col min="11525" max="11525" width="14.85546875" style="16" bestFit="1" customWidth="1"/>
    <col min="11526" max="11526" width="10.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1.140625" style="16" bestFit="1" customWidth="1"/>
    <col min="11781" max="11781" width="14.85546875" style="16" bestFit="1" customWidth="1"/>
    <col min="11782" max="11782" width="10.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1.140625" style="16" bestFit="1" customWidth="1"/>
    <col min="12037" max="12037" width="14.85546875" style="16" bestFit="1" customWidth="1"/>
    <col min="12038" max="12038" width="10.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1.140625" style="16" bestFit="1" customWidth="1"/>
    <col min="12293" max="12293" width="14.85546875" style="16" bestFit="1" customWidth="1"/>
    <col min="12294" max="12294" width="10.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1.140625" style="16" bestFit="1" customWidth="1"/>
    <col min="12549" max="12549" width="14.85546875" style="16" bestFit="1" customWidth="1"/>
    <col min="12550" max="12550" width="10.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1.140625" style="16" bestFit="1" customWidth="1"/>
    <col min="12805" max="12805" width="14.85546875" style="16" bestFit="1" customWidth="1"/>
    <col min="12806" max="12806" width="10.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1.140625" style="16" bestFit="1" customWidth="1"/>
    <col min="13061" max="13061" width="14.85546875" style="16" bestFit="1" customWidth="1"/>
    <col min="13062" max="13062" width="10.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1.140625" style="16" bestFit="1" customWidth="1"/>
    <col min="13317" max="13317" width="14.85546875" style="16" bestFit="1" customWidth="1"/>
    <col min="13318" max="13318" width="10.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1.140625" style="16" bestFit="1" customWidth="1"/>
    <col min="13573" max="13573" width="14.85546875" style="16" bestFit="1" customWidth="1"/>
    <col min="13574" max="13574" width="10.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1.140625" style="16" bestFit="1" customWidth="1"/>
    <col min="13829" max="13829" width="14.85546875" style="16" bestFit="1" customWidth="1"/>
    <col min="13830" max="13830" width="10.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1.140625" style="16" bestFit="1" customWidth="1"/>
    <col min="14085" max="14085" width="14.85546875" style="16" bestFit="1" customWidth="1"/>
    <col min="14086" max="14086" width="10.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1.140625" style="16" bestFit="1" customWidth="1"/>
    <col min="14341" max="14341" width="14.85546875" style="16" bestFit="1" customWidth="1"/>
    <col min="14342" max="14342" width="10.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1.140625" style="16" bestFit="1" customWidth="1"/>
    <col min="14597" max="14597" width="14.85546875" style="16" bestFit="1" customWidth="1"/>
    <col min="14598" max="14598" width="10.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1.140625" style="16" bestFit="1" customWidth="1"/>
    <col min="14853" max="14853" width="14.85546875" style="16" bestFit="1" customWidth="1"/>
    <col min="14854" max="14854" width="10.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1.140625" style="16" bestFit="1" customWidth="1"/>
    <col min="15109" max="15109" width="14.85546875" style="16" bestFit="1" customWidth="1"/>
    <col min="15110" max="15110" width="10.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1.140625" style="16" bestFit="1" customWidth="1"/>
    <col min="15365" max="15365" width="14.85546875" style="16" bestFit="1" customWidth="1"/>
    <col min="15366" max="15366" width="10.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1.140625" style="16" bestFit="1" customWidth="1"/>
    <col min="15621" max="15621" width="14.85546875" style="16" bestFit="1" customWidth="1"/>
    <col min="15622" max="15622" width="10.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1.140625" style="16" bestFit="1" customWidth="1"/>
    <col min="15877" max="15877" width="14.85546875" style="16" bestFit="1" customWidth="1"/>
    <col min="15878" max="15878" width="10.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1.140625" style="16" bestFit="1" customWidth="1"/>
    <col min="16133" max="16133" width="14.85546875" style="16" bestFit="1" customWidth="1"/>
    <col min="16134" max="16134" width="10.5703125" style="16" bestFit="1" customWidth="1"/>
    <col min="16135" max="16135" width="18.140625" style="16" bestFit="1" customWidth="1"/>
    <col min="16136" max="16384" width="9.140625" style="16"/>
  </cols>
  <sheetData>
    <row r="1" spans="1:8" s="1" customFormat="1">
      <c r="A1" s="3" t="s">
        <v>0</v>
      </c>
      <c r="B1" s="396" t="s">
        <v>12</v>
      </c>
      <c r="C1" s="396"/>
      <c r="D1" s="396"/>
      <c r="E1" s="396"/>
      <c r="F1" s="4"/>
      <c r="G1" s="4"/>
      <c r="H1" s="4"/>
    </row>
    <row r="2" spans="1:8" s="1" customFormat="1" ht="13.5" thickBot="1">
      <c r="C2" s="5"/>
      <c r="F2" s="4"/>
      <c r="G2" s="4"/>
      <c r="H2" s="4"/>
    </row>
    <row r="3" spans="1:8" s="1" customFormat="1" ht="15">
      <c r="B3" s="74" t="s">
        <v>1547</v>
      </c>
      <c r="C3" s="447"/>
      <c r="D3" s="400"/>
      <c r="E3" s="13"/>
      <c r="F3" s="4"/>
      <c r="G3" s="4"/>
      <c r="H3" s="4"/>
    </row>
    <row r="4" spans="1:8" s="1" customFormat="1" ht="45">
      <c r="B4" s="75" t="s">
        <v>1548</v>
      </c>
      <c r="C4" s="448"/>
      <c r="D4" s="401"/>
      <c r="E4" s="13"/>
      <c r="F4" s="4"/>
      <c r="G4" s="4"/>
      <c r="H4" s="4"/>
    </row>
    <row r="5" spans="1:8" s="1" customFormat="1" ht="15">
      <c r="B5" s="75" t="s">
        <v>1549</v>
      </c>
      <c r="C5" s="448"/>
      <c r="D5" s="401"/>
      <c r="E5" s="13"/>
      <c r="F5" s="4"/>
      <c r="G5" s="4"/>
      <c r="H5" s="4"/>
    </row>
    <row r="6" spans="1:8" s="1" customFormat="1" ht="45.75" thickBot="1">
      <c r="B6" s="76" t="s">
        <v>1550</v>
      </c>
      <c r="C6" s="449"/>
      <c r="D6" s="402"/>
      <c r="E6" s="13"/>
      <c r="F6" s="4"/>
      <c r="G6" s="4"/>
      <c r="H6" s="4"/>
    </row>
    <row r="7" spans="1:8" s="1" customFormat="1">
      <c r="B7" s="13"/>
      <c r="C7" s="15" t="s">
        <v>1005</v>
      </c>
      <c r="D7" s="15" t="s">
        <v>1006</v>
      </c>
      <c r="E7" s="13"/>
      <c r="F7" s="4"/>
      <c r="G7" s="4"/>
      <c r="H7" s="4"/>
    </row>
    <row r="8" spans="1:8" s="1" customFormat="1">
      <c r="B8" s="13"/>
      <c r="C8" s="15"/>
      <c r="D8" s="15"/>
      <c r="E8" s="13"/>
      <c r="F8" s="4"/>
      <c r="G8" s="4"/>
      <c r="H8" s="4"/>
    </row>
    <row r="9" spans="1:8" s="1" customFormat="1">
      <c r="C9" s="12"/>
      <c r="F9" s="4"/>
      <c r="G9" s="4"/>
      <c r="H9" s="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53"/>
      <c r="D14" s="228"/>
      <c r="E14" s="228"/>
    </row>
    <row r="15" spans="1:8">
      <c r="B15" s="227" t="s">
        <v>1082</v>
      </c>
      <c r="C15" s="228"/>
      <c r="D15" s="228"/>
      <c r="E15" s="228"/>
    </row>
    <row r="16" spans="1:8">
      <c r="B16" s="227" t="s">
        <v>1083</v>
      </c>
      <c r="C16" s="228"/>
      <c r="D16" s="228" t="s">
        <v>1290</v>
      </c>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1551</v>
      </c>
      <c r="C26" s="164">
        <v>6.92</v>
      </c>
      <c r="D26" s="16" t="s">
        <v>327</v>
      </c>
      <c r="E26" s="16" t="s">
        <v>1552</v>
      </c>
      <c r="F26" s="18">
        <v>2500000</v>
      </c>
      <c r="G26" s="18">
        <v>2426.91</v>
      </c>
      <c r="H26" s="18">
        <v>6.65</v>
      </c>
    </row>
    <row r="27" spans="2:8">
      <c r="B27" s="16" t="s">
        <v>1553</v>
      </c>
      <c r="C27" s="164">
        <v>6.76</v>
      </c>
      <c r="D27" s="16" t="s">
        <v>327</v>
      </c>
      <c r="E27" s="16" t="s">
        <v>1416</v>
      </c>
      <c r="F27" s="18">
        <v>1000000</v>
      </c>
      <c r="G27" s="18">
        <v>1042.24</v>
      </c>
      <c r="H27" s="18">
        <v>2.85</v>
      </c>
    </row>
    <row r="28" spans="2:8">
      <c r="B28" s="16" t="s">
        <v>1554</v>
      </c>
      <c r="C28" s="164">
        <v>6.91</v>
      </c>
      <c r="D28" s="16" t="s">
        <v>327</v>
      </c>
      <c r="E28" s="16" t="s">
        <v>1555</v>
      </c>
      <c r="F28" s="18">
        <v>1000000</v>
      </c>
      <c r="G28" s="18">
        <v>1026.73</v>
      </c>
      <c r="H28" s="18">
        <v>2.81</v>
      </c>
    </row>
    <row r="29" spans="2:8">
      <c r="B29" s="16" t="s">
        <v>1556</v>
      </c>
      <c r="C29" s="164">
        <v>6.92</v>
      </c>
      <c r="D29" s="16" t="s">
        <v>327</v>
      </c>
      <c r="E29" s="16" t="s">
        <v>1557</v>
      </c>
      <c r="F29" s="18">
        <v>1000000</v>
      </c>
      <c r="G29" s="18">
        <v>1025.51</v>
      </c>
      <c r="H29" s="18">
        <v>2.81</v>
      </c>
    </row>
    <row r="30" spans="2:8">
      <c r="B30" s="17" t="s">
        <v>337</v>
      </c>
      <c r="C30" s="233"/>
      <c r="D30" s="17"/>
      <c r="E30" s="17"/>
      <c r="F30" s="162"/>
      <c r="G30" s="162">
        <f>SUM(G26:G29)</f>
        <v>5521.3899999999994</v>
      </c>
      <c r="H30" s="162">
        <f>SUM(H26:H29)</f>
        <v>15.120000000000001</v>
      </c>
    </row>
    <row r="31" spans="2:8">
      <c r="B31" s="17" t="s">
        <v>338</v>
      </c>
      <c r="C31" s="164"/>
    </row>
    <row r="32" spans="2:8">
      <c r="B32" s="16" t="s">
        <v>1319</v>
      </c>
      <c r="C32" s="164">
        <v>6.94</v>
      </c>
      <c r="D32" s="16" t="s">
        <v>340</v>
      </c>
      <c r="E32" s="16" t="s">
        <v>676</v>
      </c>
      <c r="F32" s="18">
        <v>500</v>
      </c>
      <c r="G32" s="18">
        <v>5027.55</v>
      </c>
      <c r="H32" s="18">
        <v>13.77</v>
      </c>
    </row>
    <row r="33" spans="2:8">
      <c r="B33" s="16" t="s">
        <v>902</v>
      </c>
      <c r="C33" s="164">
        <v>6.86</v>
      </c>
      <c r="D33" s="16" t="s">
        <v>340</v>
      </c>
      <c r="E33" s="16" t="s">
        <v>903</v>
      </c>
      <c r="F33" s="18">
        <v>450</v>
      </c>
      <c r="G33" s="18">
        <v>4529.5200000000004</v>
      </c>
      <c r="H33" s="18">
        <v>12.41</v>
      </c>
    </row>
    <row r="34" spans="2:8">
      <c r="B34" s="16" t="s">
        <v>1061</v>
      </c>
      <c r="C34" s="164">
        <v>7.52</v>
      </c>
      <c r="D34" s="16" t="s">
        <v>684</v>
      </c>
      <c r="E34" s="16" t="s">
        <v>685</v>
      </c>
      <c r="F34" s="18">
        <v>340</v>
      </c>
      <c r="G34" s="18">
        <v>3256.32</v>
      </c>
      <c r="H34" s="18">
        <v>8.92</v>
      </c>
    </row>
    <row r="35" spans="2:8">
      <c r="B35" s="16" t="s">
        <v>1456</v>
      </c>
      <c r="C35" s="164">
        <v>7.46</v>
      </c>
      <c r="D35" s="16" t="s">
        <v>340</v>
      </c>
      <c r="E35" s="16" t="s">
        <v>1457</v>
      </c>
      <c r="F35" s="18">
        <v>250</v>
      </c>
      <c r="G35" s="18">
        <v>2495.5</v>
      </c>
      <c r="H35" s="18">
        <v>6.83</v>
      </c>
    </row>
    <row r="36" spans="2:8">
      <c r="B36" s="16" t="s">
        <v>1558</v>
      </c>
      <c r="C36" s="164">
        <v>7.35</v>
      </c>
      <c r="D36" s="16" t="s">
        <v>340</v>
      </c>
      <c r="E36" s="16" t="s">
        <v>1559</v>
      </c>
      <c r="F36" s="18">
        <v>250</v>
      </c>
      <c r="G36" s="18">
        <v>2430.19</v>
      </c>
      <c r="H36" s="18">
        <v>6.66</v>
      </c>
    </row>
    <row r="37" spans="2:8">
      <c r="B37" s="16" t="s">
        <v>1560</v>
      </c>
      <c r="C37" s="164">
        <v>7.67</v>
      </c>
      <c r="D37" s="16" t="s">
        <v>347</v>
      </c>
      <c r="E37" s="16" t="s">
        <v>1561</v>
      </c>
      <c r="F37" s="18">
        <v>200</v>
      </c>
      <c r="G37" s="18">
        <v>2046.44</v>
      </c>
      <c r="H37" s="18">
        <v>5.6</v>
      </c>
    </row>
    <row r="38" spans="2:8">
      <c r="B38" s="16" t="s">
        <v>1562</v>
      </c>
      <c r="C38" s="164">
        <v>8.02</v>
      </c>
      <c r="D38" s="16" t="s">
        <v>347</v>
      </c>
      <c r="E38" s="16" t="s">
        <v>1563</v>
      </c>
      <c r="F38" s="18">
        <v>150</v>
      </c>
      <c r="G38" s="18">
        <v>1505.67</v>
      </c>
      <c r="H38" s="18">
        <v>4.12</v>
      </c>
    </row>
    <row r="39" spans="2:8">
      <c r="B39" s="16" t="s">
        <v>1473</v>
      </c>
      <c r="C39" s="164">
        <v>7.79</v>
      </c>
      <c r="D39" s="16" t="s">
        <v>340</v>
      </c>
      <c r="E39" s="16" t="s">
        <v>1474</v>
      </c>
      <c r="F39" s="18">
        <v>150</v>
      </c>
      <c r="G39" s="18">
        <v>1501.41</v>
      </c>
      <c r="H39" s="18">
        <v>4.1100000000000003</v>
      </c>
    </row>
    <row r="40" spans="2:8">
      <c r="B40" s="16" t="s">
        <v>1564</v>
      </c>
      <c r="C40" s="164">
        <v>7.31</v>
      </c>
      <c r="D40" s="16" t="s">
        <v>340</v>
      </c>
      <c r="E40" s="16" t="s">
        <v>1565</v>
      </c>
      <c r="F40" s="18">
        <v>150</v>
      </c>
      <c r="G40" s="18">
        <v>1457.75</v>
      </c>
      <c r="H40" s="18">
        <v>3.99</v>
      </c>
    </row>
    <row r="41" spans="2:8">
      <c r="B41" s="16" t="s">
        <v>1566</v>
      </c>
      <c r="C41" s="164">
        <v>8.0500000000000007</v>
      </c>
      <c r="D41" s="16" t="s">
        <v>340</v>
      </c>
      <c r="E41" s="16" t="s">
        <v>345</v>
      </c>
      <c r="F41" s="18">
        <v>150</v>
      </c>
      <c r="G41" s="18">
        <v>1394.67</v>
      </c>
      <c r="H41" s="18">
        <v>3.82</v>
      </c>
    </row>
    <row r="42" spans="2:8">
      <c r="B42" s="16" t="s">
        <v>1567</v>
      </c>
      <c r="C42" s="164">
        <v>6.88</v>
      </c>
      <c r="D42" s="16" t="s">
        <v>347</v>
      </c>
      <c r="E42" s="16" t="s">
        <v>1568</v>
      </c>
      <c r="F42" s="18">
        <v>100</v>
      </c>
      <c r="G42" s="18">
        <v>989.62</v>
      </c>
      <c r="H42" s="18">
        <v>2.71</v>
      </c>
    </row>
    <row r="43" spans="2:8">
      <c r="B43" s="17" t="s">
        <v>355</v>
      </c>
      <c r="C43" s="233"/>
      <c r="D43" s="17"/>
      <c r="E43" s="17"/>
      <c r="F43" s="162"/>
      <c r="G43" s="162">
        <f>SUM(G32:G42)</f>
        <v>26634.639999999996</v>
      </c>
      <c r="H43" s="162">
        <f>SUM(H32:H42)</f>
        <v>72.939999999999984</v>
      </c>
    </row>
    <row r="44" spans="2:8">
      <c r="B44" s="17" t="s">
        <v>359</v>
      </c>
      <c r="C44" s="233"/>
      <c r="D44" s="17"/>
      <c r="E44" s="17"/>
      <c r="F44" s="162"/>
      <c r="G44" s="162">
        <v>1100.58</v>
      </c>
      <c r="H44" s="162">
        <v>3.01</v>
      </c>
    </row>
    <row r="45" spans="2:8">
      <c r="B45" s="17" t="s">
        <v>112</v>
      </c>
      <c r="C45" s="234"/>
      <c r="D45" s="17"/>
      <c r="E45" s="17"/>
      <c r="F45" s="162"/>
      <c r="G45" s="162">
        <f>+G30+G43+G44</f>
        <v>33256.609999999993</v>
      </c>
      <c r="H45" s="162">
        <f>+H30+H43+H44</f>
        <v>91.07</v>
      </c>
    </row>
    <row r="46" spans="2:8">
      <c r="B46" s="17" t="s">
        <v>209</v>
      </c>
      <c r="C46" s="234"/>
      <c r="D46" s="17"/>
      <c r="E46" s="17"/>
      <c r="F46" s="162"/>
      <c r="G46" s="162">
        <f>+G47-G45</f>
        <v>3256.5099625800067</v>
      </c>
      <c r="H46" s="162">
        <f>+H47-H45</f>
        <v>8.9300000000000068</v>
      </c>
    </row>
    <row r="47" spans="2:8">
      <c r="B47" s="17" t="s">
        <v>114</v>
      </c>
      <c r="C47" s="234"/>
      <c r="D47" s="17"/>
      <c r="E47" s="17"/>
      <c r="F47" s="162"/>
      <c r="G47" s="162">
        <v>36513.11996258</v>
      </c>
      <c r="H47" s="162">
        <v>100</v>
      </c>
    </row>
    <row r="48" spans="2:8">
      <c r="B48" s="16" t="s">
        <v>115</v>
      </c>
    </row>
    <row r="49" spans="2:3">
      <c r="B49" s="16" t="s">
        <v>116</v>
      </c>
    </row>
    <row r="50" spans="2:3">
      <c r="B50" s="17" t="s">
        <v>1245</v>
      </c>
    </row>
    <row r="51" spans="2:3">
      <c r="B51" s="17" t="s">
        <v>117</v>
      </c>
      <c r="C51" s="235">
        <v>44804</v>
      </c>
    </row>
    <row r="52" spans="2:3" ht="25.5">
      <c r="B52" s="236" t="s">
        <v>118</v>
      </c>
      <c r="C52" s="168" t="s">
        <v>119</v>
      </c>
    </row>
    <row r="53" spans="2:3">
      <c r="B53" s="17"/>
    </row>
    <row r="54" spans="2:3">
      <c r="B54" s="17" t="s">
        <v>120</v>
      </c>
    </row>
    <row r="55" spans="2:3">
      <c r="B55" s="17" t="s">
        <v>121</v>
      </c>
    </row>
    <row r="56" spans="2:3">
      <c r="B56" s="17" t="s">
        <v>1569</v>
      </c>
      <c r="C56" s="234"/>
    </row>
    <row r="57" spans="2:3">
      <c r="B57" s="17" t="s">
        <v>1570</v>
      </c>
      <c r="C57" s="234"/>
    </row>
    <row r="58" spans="2:3">
      <c r="B58" s="17" t="s">
        <v>1571</v>
      </c>
      <c r="C58" s="234"/>
    </row>
    <row r="59" spans="2:3">
      <c r="B59" s="17" t="s">
        <v>1572</v>
      </c>
      <c r="C59" s="234"/>
    </row>
    <row r="60" spans="2:3">
      <c r="B60" s="17" t="s">
        <v>1573</v>
      </c>
      <c r="C60" s="234"/>
    </row>
    <row r="61" spans="2:3">
      <c r="B61" s="17" t="s">
        <v>1574</v>
      </c>
      <c r="C61" s="234"/>
    </row>
    <row r="62" spans="2:3">
      <c r="B62" s="17" t="s">
        <v>1575</v>
      </c>
      <c r="C62" s="234"/>
    </row>
    <row r="63" spans="2:3">
      <c r="B63" s="17" t="s">
        <v>1576</v>
      </c>
      <c r="C63" s="234"/>
    </row>
    <row r="64" spans="2:3">
      <c r="B64" s="17" t="s">
        <v>1577</v>
      </c>
      <c r="C64" s="234"/>
    </row>
    <row r="65" spans="2:9">
      <c r="B65" s="17" t="s">
        <v>1578</v>
      </c>
      <c r="C65" s="234"/>
    </row>
    <row r="66" spans="2:9">
      <c r="B66" s="17" t="s">
        <v>1579</v>
      </c>
      <c r="C66" s="234"/>
    </row>
    <row r="67" spans="2:9">
      <c r="B67" s="17" t="s">
        <v>1580</v>
      </c>
      <c r="C67" s="234"/>
    </row>
    <row r="68" spans="2:9">
      <c r="B68" s="17" t="s">
        <v>1581</v>
      </c>
      <c r="C68" s="234"/>
    </row>
    <row r="69" spans="2:9">
      <c r="B69" s="17" t="s">
        <v>1582</v>
      </c>
      <c r="C69" s="234"/>
    </row>
    <row r="70" spans="2:9">
      <c r="B70" s="17" t="s">
        <v>1583</v>
      </c>
      <c r="C70" s="234"/>
    </row>
    <row r="71" spans="2:9">
      <c r="B71" s="17" t="s">
        <v>1584</v>
      </c>
      <c r="C71" s="234"/>
    </row>
    <row r="72" spans="2:9">
      <c r="B72" s="17" t="s">
        <v>122</v>
      </c>
      <c r="C72" s="234"/>
    </row>
    <row r="73" spans="2:9">
      <c r="B73" s="237" t="s">
        <v>1585</v>
      </c>
    </row>
    <row r="75" spans="2:9" ht="63" customHeight="1">
      <c r="B75" s="403" t="s">
        <v>1069</v>
      </c>
      <c r="C75" s="403"/>
      <c r="D75" s="403"/>
      <c r="E75" s="403"/>
      <c r="F75" s="403"/>
    </row>
    <row r="77" spans="2:9" ht="15">
      <c r="B77" s="254" t="s">
        <v>1586</v>
      </c>
      <c r="C77" s="164"/>
    </row>
    <row r="78" spans="2:9">
      <c r="C78" s="164"/>
    </row>
    <row r="79" spans="2:9">
      <c r="B79" s="237" t="s">
        <v>1257</v>
      </c>
      <c r="C79" s="164"/>
    </row>
    <row r="80" spans="2:9">
      <c r="B80" s="434" t="s">
        <v>1258</v>
      </c>
      <c r="C80" s="436" t="s">
        <v>1259</v>
      </c>
      <c r="D80" s="436"/>
      <c r="E80" s="437" t="s">
        <v>1260</v>
      </c>
      <c r="F80" s="436" t="s">
        <v>1261</v>
      </c>
      <c r="I80" s="18"/>
    </row>
    <row r="81" spans="2:9" ht="21" customHeight="1">
      <c r="B81" s="435"/>
      <c r="C81" s="436"/>
      <c r="D81" s="436"/>
      <c r="E81" s="438"/>
      <c r="F81" s="436"/>
      <c r="I81" s="255"/>
    </row>
    <row r="82" spans="2:9" ht="15">
      <c r="B82" s="256" t="s">
        <v>1587</v>
      </c>
      <c r="C82" s="439" t="s">
        <v>1263</v>
      </c>
      <c r="D82" s="439"/>
      <c r="E82" s="257">
        <v>-150000000</v>
      </c>
      <c r="F82" s="156">
        <v>-4.04</v>
      </c>
      <c r="G82" s="258"/>
      <c r="I82" s="255"/>
    </row>
    <row r="83" spans="2:9" ht="15">
      <c r="B83" s="256" t="s">
        <v>1588</v>
      </c>
      <c r="C83" s="439" t="s">
        <v>1263</v>
      </c>
      <c r="D83" s="439"/>
      <c r="E83" s="257">
        <v>-150000000</v>
      </c>
      <c r="F83" s="156">
        <v>-4.04</v>
      </c>
    </row>
    <row r="84" spans="2:9" ht="15">
      <c r="B84" s="256" t="s">
        <v>1589</v>
      </c>
      <c r="C84" s="445" t="s">
        <v>1263</v>
      </c>
      <c r="D84" s="446"/>
      <c r="E84" s="257">
        <v>-250000000</v>
      </c>
      <c r="F84" s="156">
        <v>-6.72</v>
      </c>
    </row>
    <row r="85" spans="2:9" ht="15">
      <c r="B85" s="259" t="s">
        <v>1590</v>
      </c>
      <c r="C85" s="445" t="s">
        <v>1263</v>
      </c>
      <c r="D85" s="446"/>
      <c r="E85" s="257">
        <v>-100000000</v>
      </c>
      <c r="F85" s="156">
        <v>-2.74</v>
      </c>
      <c r="G85" s="16"/>
      <c r="I85" s="255"/>
    </row>
    <row r="86" spans="2:9" ht="15">
      <c r="B86" s="259" t="s">
        <v>1591</v>
      </c>
      <c r="C86" s="445" t="s">
        <v>1263</v>
      </c>
      <c r="D86" s="446"/>
      <c r="E86" s="257">
        <v>-250000000</v>
      </c>
      <c r="F86" s="156">
        <v>-6.81</v>
      </c>
      <c r="G86" s="16"/>
      <c r="I86" s="255"/>
    </row>
    <row r="87" spans="2:9" ht="15">
      <c r="B87" s="259" t="s">
        <v>1592</v>
      </c>
      <c r="C87" s="445" t="s">
        <v>1263</v>
      </c>
      <c r="D87" s="446"/>
      <c r="E87" s="257">
        <v>-100000000</v>
      </c>
      <c r="F87" s="156">
        <v>-2.73</v>
      </c>
      <c r="G87" s="16"/>
      <c r="I87" s="255"/>
    </row>
    <row r="88" spans="2:9" ht="15">
      <c r="B88" s="259" t="s">
        <v>1592</v>
      </c>
      <c r="C88" s="445" t="s">
        <v>1263</v>
      </c>
      <c r="D88" s="446"/>
      <c r="E88" s="257">
        <v>-100000000</v>
      </c>
      <c r="F88" s="156">
        <v>-2.73</v>
      </c>
      <c r="G88" s="16"/>
      <c r="I88" s="255"/>
    </row>
    <row r="89" spans="2:9">
      <c r="C89" s="164"/>
    </row>
    <row r="90" spans="2:9" s="163" customFormat="1">
      <c r="B90" s="260"/>
      <c r="C90" s="261"/>
      <c r="D90" s="260"/>
      <c r="E90" s="260"/>
      <c r="F90" s="262"/>
      <c r="G90" s="263"/>
      <c r="H90" s="264"/>
    </row>
    <row r="91" spans="2:9" s="260" customFormat="1" ht="35.1" customHeight="1">
      <c r="B91" s="433" t="s">
        <v>1593</v>
      </c>
      <c r="C91" s="433"/>
      <c r="D91" s="433"/>
      <c r="E91" s="433"/>
      <c r="F91" s="433"/>
      <c r="G91" s="16"/>
      <c r="H91" s="262"/>
    </row>
    <row r="92" spans="2:9" s="163" customFormat="1">
      <c r="B92" s="260"/>
      <c r="C92" s="261"/>
      <c r="D92" s="260"/>
      <c r="E92" s="260"/>
      <c r="F92" s="262"/>
      <c r="G92" s="16"/>
      <c r="H92" s="264"/>
    </row>
    <row r="93" spans="2:9" s="260" customFormat="1" ht="30" customHeight="1">
      <c r="B93" s="433" t="s">
        <v>1594</v>
      </c>
      <c r="C93" s="433"/>
      <c r="D93" s="433"/>
      <c r="E93" s="433"/>
      <c r="F93" s="433"/>
      <c r="G93" s="16"/>
      <c r="H93" s="262"/>
    </row>
    <row r="94" spans="2:9" s="163" customFormat="1">
      <c r="B94" s="260"/>
      <c r="C94" s="261"/>
      <c r="D94" s="260"/>
      <c r="E94" s="260"/>
      <c r="F94" s="262"/>
      <c r="G94" s="16"/>
      <c r="H94" s="264"/>
    </row>
    <row r="95" spans="2:9" s="260" customFormat="1" ht="30" customHeight="1">
      <c r="B95" s="433" t="s">
        <v>1595</v>
      </c>
      <c r="C95" s="433"/>
      <c r="D95" s="433"/>
      <c r="E95" s="433"/>
      <c r="F95" s="433"/>
      <c r="G95" s="16"/>
      <c r="H95" s="262"/>
    </row>
    <row r="96" spans="2:9">
      <c r="G96" s="16"/>
    </row>
    <row r="97" spans="2:8" s="260" customFormat="1" ht="30" customHeight="1">
      <c r="B97" s="433" t="s">
        <v>1596</v>
      </c>
      <c r="C97" s="433"/>
      <c r="D97" s="433"/>
      <c r="E97" s="433"/>
      <c r="F97" s="433"/>
      <c r="G97" s="16"/>
      <c r="H97" s="262"/>
    </row>
    <row r="98" spans="2:8">
      <c r="G98" s="16"/>
    </row>
    <row r="99" spans="2:8" s="260" customFormat="1" ht="30" customHeight="1">
      <c r="B99" s="433" t="s">
        <v>1597</v>
      </c>
      <c r="C99" s="433"/>
      <c r="D99" s="433"/>
      <c r="E99" s="433"/>
      <c r="F99" s="433"/>
      <c r="G99" s="16"/>
      <c r="H99" s="262"/>
    </row>
    <row r="100" spans="2:8">
      <c r="G100" s="16"/>
    </row>
    <row r="101" spans="2:8" s="260" customFormat="1" ht="30" customHeight="1">
      <c r="B101" s="433" t="s">
        <v>1598</v>
      </c>
      <c r="C101" s="433"/>
      <c r="D101" s="433"/>
      <c r="E101" s="433"/>
      <c r="F101" s="433"/>
      <c r="G101" s="16"/>
      <c r="H101" s="262"/>
    </row>
    <row r="102" spans="2:8">
      <c r="G102" s="16"/>
    </row>
    <row r="103" spans="2:8" s="260" customFormat="1" ht="30" customHeight="1">
      <c r="B103" s="433" t="s">
        <v>1599</v>
      </c>
      <c r="C103" s="433"/>
      <c r="D103" s="433"/>
      <c r="E103" s="433"/>
      <c r="F103" s="433"/>
      <c r="G103" s="16"/>
      <c r="H103" s="262"/>
    </row>
  </sheetData>
  <mergeCells count="27">
    <mergeCell ref="C12:C13"/>
    <mergeCell ref="D12:D13"/>
    <mergeCell ref="E12:E13"/>
    <mergeCell ref="B1:E1"/>
    <mergeCell ref="C3:C6"/>
    <mergeCell ref="D3:D6"/>
    <mergeCell ref="B10:E10"/>
    <mergeCell ref="B11:E11"/>
    <mergeCell ref="C88:D88"/>
    <mergeCell ref="B75:F75"/>
    <mergeCell ref="B80:B81"/>
    <mergeCell ref="C80:D81"/>
    <mergeCell ref="E80:E81"/>
    <mergeCell ref="F80:F81"/>
    <mergeCell ref="C82:D82"/>
    <mergeCell ref="C83:D83"/>
    <mergeCell ref="C84:D84"/>
    <mergeCell ref="C85:D85"/>
    <mergeCell ref="C86:D86"/>
    <mergeCell ref="C87:D87"/>
    <mergeCell ref="B103:F103"/>
    <mergeCell ref="B91:F91"/>
    <mergeCell ref="B93:F93"/>
    <mergeCell ref="B95:F95"/>
    <mergeCell ref="B97:F97"/>
    <mergeCell ref="B99:F99"/>
    <mergeCell ref="B101:F101"/>
  </mergeCells>
  <hyperlinks>
    <hyperlink ref="A1" location="Index!A1" display="Index" xr:uid="{92F178B1-D6F9-450B-AF4D-DD9886E89EEF}"/>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8150-4BD6-4DC8-B6BC-D8DC4F075F0E}">
  <dimension ref="A1:H101"/>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5703125"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6.28515625" style="16" bestFit="1" customWidth="1"/>
    <col min="260" max="260" width="12.140625" style="16" bestFit="1" customWidth="1"/>
    <col min="261" max="261" width="14.5703125" style="16" bestFit="1" customWidth="1"/>
    <col min="262" max="262" width="11.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6.28515625" style="16" bestFit="1" customWidth="1"/>
    <col min="516" max="516" width="12.140625" style="16" bestFit="1" customWidth="1"/>
    <col min="517" max="517" width="14.5703125" style="16" bestFit="1" customWidth="1"/>
    <col min="518" max="518" width="11.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6.28515625" style="16" bestFit="1" customWidth="1"/>
    <col min="772" max="772" width="12.140625" style="16" bestFit="1" customWidth="1"/>
    <col min="773" max="773" width="14.5703125" style="16" bestFit="1" customWidth="1"/>
    <col min="774" max="774" width="11.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6.28515625" style="16" bestFit="1" customWidth="1"/>
    <col min="1028" max="1028" width="12.140625" style="16" bestFit="1" customWidth="1"/>
    <col min="1029" max="1029" width="14.5703125" style="16" bestFit="1" customWidth="1"/>
    <col min="1030" max="1030" width="11.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6.28515625" style="16" bestFit="1" customWidth="1"/>
    <col min="1284" max="1284" width="12.140625" style="16" bestFit="1" customWidth="1"/>
    <col min="1285" max="1285" width="14.5703125" style="16" bestFit="1" customWidth="1"/>
    <col min="1286" max="1286" width="11.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6.28515625" style="16" bestFit="1" customWidth="1"/>
    <col min="1540" max="1540" width="12.140625" style="16" bestFit="1" customWidth="1"/>
    <col min="1541" max="1541" width="14.5703125" style="16" bestFit="1" customWidth="1"/>
    <col min="1542" max="1542" width="11.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6.28515625" style="16" bestFit="1" customWidth="1"/>
    <col min="1796" max="1796" width="12.140625" style="16" bestFit="1" customWidth="1"/>
    <col min="1797" max="1797" width="14.5703125" style="16" bestFit="1" customWidth="1"/>
    <col min="1798" max="1798" width="11.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6.28515625" style="16" bestFit="1" customWidth="1"/>
    <col min="2052" max="2052" width="12.140625" style="16" bestFit="1" customWidth="1"/>
    <col min="2053" max="2053" width="14.5703125" style="16" bestFit="1" customWidth="1"/>
    <col min="2054" max="2054" width="11.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6.28515625" style="16" bestFit="1" customWidth="1"/>
    <col min="2308" max="2308" width="12.140625" style="16" bestFit="1" customWidth="1"/>
    <col min="2309" max="2309" width="14.5703125" style="16" bestFit="1" customWidth="1"/>
    <col min="2310" max="2310" width="11.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6.28515625" style="16" bestFit="1" customWidth="1"/>
    <col min="2564" max="2564" width="12.140625" style="16" bestFit="1" customWidth="1"/>
    <col min="2565" max="2565" width="14.5703125" style="16" bestFit="1" customWidth="1"/>
    <col min="2566" max="2566" width="11.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6.28515625" style="16" bestFit="1" customWidth="1"/>
    <col min="2820" max="2820" width="12.140625" style="16" bestFit="1" customWidth="1"/>
    <col min="2821" max="2821" width="14.5703125" style="16" bestFit="1" customWidth="1"/>
    <col min="2822" max="2822" width="11.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6.28515625" style="16" bestFit="1" customWidth="1"/>
    <col min="3076" max="3076" width="12.140625" style="16" bestFit="1" customWidth="1"/>
    <col min="3077" max="3077" width="14.5703125" style="16" bestFit="1" customWidth="1"/>
    <col min="3078" max="3078" width="11.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6.28515625" style="16" bestFit="1" customWidth="1"/>
    <col min="3332" max="3332" width="12.140625" style="16" bestFit="1" customWidth="1"/>
    <col min="3333" max="3333" width="14.5703125" style="16" bestFit="1" customWidth="1"/>
    <col min="3334" max="3334" width="11.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6.28515625" style="16" bestFit="1" customWidth="1"/>
    <col min="3588" max="3588" width="12.140625" style="16" bestFit="1" customWidth="1"/>
    <col min="3589" max="3589" width="14.5703125" style="16" bestFit="1" customWidth="1"/>
    <col min="3590" max="3590" width="11.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6.28515625" style="16" bestFit="1" customWidth="1"/>
    <col min="3844" max="3844" width="12.140625" style="16" bestFit="1" customWidth="1"/>
    <col min="3845" max="3845" width="14.5703125" style="16" bestFit="1" customWidth="1"/>
    <col min="3846" max="3846" width="11.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6.28515625" style="16" bestFit="1" customWidth="1"/>
    <col min="4100" max="4100" width="12.140625" style="16" bestFit="1" customWidth="1"/>
    <col min="4101" max="4101" width="14.5703125" style="16" bestFit="1" customWidth="1"/>
    <col min="4102" max="4102" width="11.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6.28515625" style="16" bestFit="1" customWidth="1"/>
    <col min="4356" max="4356" width="12.140625" style="16" bestFit="1" customWidth="1"/>
    <col min="4357" max="4357" width="14.5703125" style="16" bestFit="1" customWidth="1"/>
    <col min="4358" max="4358" width="11.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6.28515625" style="16" bestFit="1" customWidth="1"/>
    <col min="4612" max="4612" width="12.140625" style="16" bestFit="1" customWidth="1"/>
    <col min="4613" max="4613" width="14.5703125" style="16" bestFit="1" customWidth="1"/>
    <col min="4614" max="4614" width="11.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6.28515625" style="16" bestFit="1" customWidth="1"/>
    <col min="4868" max="4868" width="12.140625" style="16" bestFit="1" customWidth="1"/>
    <col min="4869" max="4869" width="14.5703125" style="16" bestFit="1" customWidth="1"/>
    <col min="4870" max="4870" width="11.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6.28515625" style="16" bestFit="1" customWidth="1"/>
    <col min="5124" max="5124" width="12.140625" style="16" bestFit="1" customWidth="1"/>
    <col min="5125" max="5125" width="14.5703125" style="16" bestFit="1" customWidth="1"/>
    <col min="5126" max="5126" width="11.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6.28515625" style="16" bestFit="1" customWidth="1"/>
    <col min="5380" max="5380" width="12.140625" style="16" bestFit="1" customWidth="1"/>
    <col min="5381" max="5381" width="14.5703125" style="16" bestFit="1" customWidth="1"/>
    <col min="5382" max="5382" width="11.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6.28515625" style="16" bestFit="1" customWidth="1"/>
    <col min="5636" max="5636" width="12.140625" style="16" bestFit="1" customWidth="1"/>
    <col min="5637" max="5637" width="14.5703125" style="16" bestFit="1" customWidth="1"/>
    <col min="5638" max="5638" width="11.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6.28515625" style="16" bestFit="1" customWidth="1"/>
    <col min="5892" max="5892" width="12.140625" style="16" bestFit="1" customWidth="1"/>
    <col min="5893" max="5893" width="14.5703125" style="16" bestFit="1" customWidth="1"/>
    <col min="5894" max="5894" width="11.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6.28515625" style="16" bestFit="1" customWidth="1"/>
    <col min="6148" max="6148" width="12.140625" style="16" bestFit="1" customWidth="1"/>
    <col min="6149" max="6149" width="14.5703125" style="16" bestFit="1" customWidth="1"/>
    <col min="6150" max="6150" width="11.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6.28515625" style="16" bestFit="1" customWidth="1"/>
    <col min="6404" max="6404" width="12.140625" style="16" bestFit="1" customWidth="1"/>
    <col min="6405" max="6405" width="14.5703125" style="16" bestFit="1" customWidth="1"/>
    <col min="6406" max="6406" width="11.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6.28515625" style="16" bestFit="1" customWidth="1"/>
    <col min="6660" max="6660" width="12.140625" style="16" bestFit="1" customWidth="1"/>
    <col min="6661" max="6661" width="14.5703125" style="16" bestFit="1" customWidth="1"/>
    <col min="6662" max="6662" width="11.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6.28515625" style="16" bestFit="1" customWidth="1"/>
    <col min="6916" max="6916" width="12.140625" style="16" bestFit="1" customWidth="1"/>
    <col min="6917" max="6917" width="14.5703125" style="16" bestFit="1" customWidth="1"/>
    <col min="6918" max="6918" width="11.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6.28515625" style="16" bestFit="1" customWidth="1"/>
    <col min="7172" max="7172" width="12.140625" style="16" bestFit="1" customWidth="1"/>
    <col min="7173" max="7173" width="14.5703125" style="16" bestFit="1" customWidth="1"/>
    <col min="7174" max="7174" width="11.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6.28515625" style="16" bestFit="1" customWidth="1"/>
    <col min="7428" max="7428" width="12.140625" style="16" bestFit="1" customWidth="1"/>
    <col min="7429" max="7429" width="14.5703125" style="16" bestFit="1" customWidth="1"/>
    <col min="7430" max="7430" width="11.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6.28515625" style="16" bestFit="1" customWidth="1"/>
    <col min="7684" max="7684" width="12.140625" style="16" bestFit="1" customWidth="1"/>
    <col min="7685" max="7685" width="14.5703125" style="16" bestFit="1" customWidth="1"/>
    <col min="7686" max="7686" width="11.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6.28515625" style="16" bestFit="1" customWidth="1"/>
    <col min="7940" max="7940" width="12.140625" style="16" bestFit="1" customWidth="1"/>
    <col min="7941" max="7941" width="14.5703125" style="16" bestFit="1" customWidth="1"/>
    <col min="7942" max="7942" width="11.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6.28515625" style="16" bestFit="1" customWidth="1"/>
    <col min="8196" max="8196" width="12.140625" style="16" bestFit="1" customWidth="1"/>
    <col min="8197" max="8197" width="14.5703125" style="16" bestFit="1" customWidth="1"/>
    <col min="8198" max="8198" width="11.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6.28515625" style="16" bestFit="1" customWidth="1"/>
    <col min="8452" max="8452" width="12.140625" style="16" bestFit="1" customWidth="1"/>
    <col min="8453" max="8453" width="14.5703125" style="16" bestFit="1" customWidth="1"/>
    <col min="8454" max="8454" width="11.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6.28515625" style="16" bestFit="1" customWidth="1"/>
    <col min="8708" max="8708" width="12.140625" style="16" bestFit="1" customWidth="1"/>
    <col min="8709" max="8709" width="14.5703125" style="16" bestFit="1" customWidth="1"/>
    <col min="8710" max="8710" width="11.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6.28515625" style="16" bestFit="1" customWidth="1"/>
    <col min="8964" max="8964" width="12.140625" style="16" bestFit="1" customWidth="1"/>
    <col min="8965" max="8965" width="14.5703125" style="16" bestFit="1" customWidth="1"/>
    <col min="8966" max="8966" width="11.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6.28515625" style="16" bestFit="1" customWidth="1"/>
    <col min="9220" max="9220" width="12.140625" style="16" bestFit="1" customWidth="1"/>
    <col min="9221" max="9221" width="14.5703125" style="16" bestFit="1" customWidth="1"/>
    <col min="9222" max="9222" width="11.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6.28515625" style="16" bestFit="1" customWidth="1"/>
    <col min="9476" max="9476" width="12.140625" style="16" bestFit="1" customWidth="1"/>
    <col min="9477" max="9477" width="14.5703125" style="16" bestFit="1" customWidth="1"/>
    <col min="9478" max="9478" width="11.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6.28515625" style="16" bestFit="1" customWidth="1"/>
    <col min="9732" max="9732" width="12.140625" style="16" bestFit="1" customWidth="1"/>
    <col min="9733" max="9733" width="14.5703125" style="16" bestFit="1" customWidth="1"/>
    <col min="9734" max="9734" width="11.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6.28515625" style="16" bestFit="1" customWidth="1"/>
    <col min="9988" max="9988" width="12.140625" style="16" bestFit="1" customWidth="1"/>
    <col min="9989" max="9989" width="14.5703125" style="16" bestFit="1" customWidth="1"/>
    <col min="9990" max="9990" width="11.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6.28515625" style="16" bestFit="1" customWidth="1"/>
    <col min="10244" max="10244" width="12.140625" style="16" bestFit="1" customWidth="1"/>
    <col min="10245" max="10245" width="14.5703125" style="16" bestFit="1" customWidth="1"/>
    <col min="10246" max="10246" width="11.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6.28515625" style="16" bestFit="1" customWidth="1"/>
    <col min="10500" max="10500" width="12.140625" style="16" bestFit="1" customWidth="1"/>
    <col min="10501" max="10501" width="14.5703125" style="16" bestFit="1" customWidth="1"/>
    <col min="10502" max="10502" width="11.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6.28515625" style="16" bestFit="1" customWidth="1"/>
    <col min="10756" max="10756" width="12.140625" style="16" bestFit="1" customWidth="1"/>
    <col min="10757" max="10757" width="14.5703125" style="16" bestFit="1" customWidth="1"/>
    <col min="10758" max="10758" width="11.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6.28515625" style="16" bestFit="1" customWidth="1"/>
    <col min="11012" max="11012" width="12.140625" style="16" bestFit="1" customWidth="1"/>
    <col min="11013" max="11013" width="14.5703125" style="16" bestFit="1" customWidth="1"/>
    <col min="11014" max="11014" width="11.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6.28515625" style="16" bestFit="1" customWidth="1"/>
    <col min="11268" max="11268" width="12.140625" style="16" bestFit="1" customWidth="1"/>
    <col min="11269" max="11269" width="14.5703125" style="16" bestFit="1" customWidth="1"/>
    <col min="11270" max="11270" width="11.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6.28515625" style="16" bestFit="1" customWidth="1"/>
    <col min="11524" max="11524" width="12.140625" style="16" bestFit="1" customWidth="1"/>
    <col min="11525" max="11525" width="14.5703125" style="16" bestFit="1" customWidth="1"/>
    <col min="11526" max="11526" width="11.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6.28515625" style="16" bestFit="1" customWidth="1"/>
    <col min="11780" max="11780" width="12.140625" style="16" bestFit="1" customWidth="1"/>
    <col min="11781" max="11781" width="14.5703125" style="16" bestFit="1" customWidth="1"/>
    <col min="11782" max="11782" width="11.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6.28515625" style="16" bestFit="1" customWidth="1"/>
    <col min="12036" max="12036" width="12.140625" style="16" bestFit="1" customWidth="1"/>
    <col min="12037" max="12037" width="14.5703125" style="16" bestFit="1" customWidth="1"/>
    <col min="12038" max="12038" width="11.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6.28515625" style="16" bestFit="1" customWidth="1"/>
    <col min="12292" max="12292" width="12.140625" style="16" bestFit="1" customWidth="1"/>
    <col min="12293" max="12293" width="14.5703125" style="16" bestFit="1" customWidth="1"/>
    <col min="12294" max="12294" width="11.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6.28515625" style="16" bestFit="1" customWidth="1"/>
    <col min="12548" max="12548" width="12.140625" style="16" bestFit="1" customWidth="1"/>
    <col min="12549" max="12549" width="14.5703125" style="16" bestFit="1" customWidth="1"/>
    <col min="12550" max="12550" width="11.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6.28515625" style="16" bestFit="1" customWidth="1"/>
    <col min="12804" max="12804" width="12.140625" style="16" bestFit="1" customWidth="1"/>
    <col min="12805" max="12805" width="14.5703125" style="16" bestFit="1" customWidth="1"/>
    <col min="12806" max="12806" width="11.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6.28515625" style="16" bestFit="1" customWidth="1"/>
    <col min="13060" max="13060" width="12.140625" style="16" bestFit="1" customWidth="1"/>
    <col min="13061" max="13061" width="14.5703125" style="16" bestFit="1" customWidth="1"/>
    <col min="13062" max="13062" width="11.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6.28515625" style="16" bestFit="1" customWidth="1"/>
    <col min="13316" max="13316" width="12.140625" style="16" bestFit="1" customWidth="1"/>
    <col min="13317" max="13317" width="14.5703125" style="16" bestFit="1" customWidth="1"/>
    <col min="13318" max="13318" width="11.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6.28515625" style="16" bestFit="1" customWidth="1"/>
    <col min="13572" max="13572" width="12.140625" style="16" bestFit="1" customWidth="1"/>
    <col min="13573" max="13573" width="14.5703125" style="16" bestFit="1" customWidth="1"/>
    <col min="13574" max="13574" width="11.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6.28515625" style="16" bestFit="1" customWidth="1"/>
    <col min="13828" max="13828" width="12.140625" style="16" bestFit="1" customWidth="1"/>
    <col min="13829" max="13829" width="14.5703125" style="16" bestFit="1" customWidth="1"/>
    <col min="13830" max="13830" width="11.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6.28515625" style="16" bestFit="1" customWidth="1"/>
    <col min="14084" max="14084" width="12.140625" style="16" bestFit="1" customWidth="1"/>
    <col min="14085" max="14085" width="14.5703125" style="16" bestFit="1" customWidth="1"/>
    <col min="14086" max="14086" width="11.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6.28515625" style="16" bestFit="1" customWidth="1"/>
    <col min="14340" max="14340" width="12.140625" style="16" bestFit="1" customWidth="1"/>
    <col min="14341" max="14341" width="14.5703125" style="16" bestFit="1" customWidth="1"/>
    <col min="14342" max="14342" width="11.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6.28515625" style="16" bestFit="1" customWidth="1"/>
    <col min="14596" max="14596" width="12.140625" style="16" bestFit="1" customWidth="1"/>
    <col min="14597" max="14597" width="14.5703125" style="16" bestFit="1" customWidth="1"/>
    <col min="14598" max="14598" width="11.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6.28515625" style="16" bestFit="1" customWidth="1"/>
    <col min="14852" max="14852" width="12.140625" style="16" bestFit="1" customWidth="1"/>
    <col min="14853" max="14853" width="14.5703125" style="16" bestFit="1" customWidth="1"/>
    <col min="14854" max="14854" width="11.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6.28515625" style="16" bestFit="1" customWidth="1"/>
    <col min="15108" max="15108" width="12.140625" style="16" bestFit="1" customWidth="1"/>
    <col min="15109" max="15109" width="14.5703125" style="16" bestFit="1" customWidth="1"/>
    <col min="15110" max="15110" width="11.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6.28515625" style="16" bestFit="1" customWidth="1"/>
    <col min="15364" max="15364" width="12.140625" style="16" bestFit="1" customWidth="1"/>
    <col min="15365" max="15365" width="14.5703125" style="16" bestFit="1" customWidth="1"/>
    <col min="15366" max="15366" width="11.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6.28515625" style="16" bestFit="1" customWidth="1"/>
    <col min="15620" max="15620" width="12.140625" style="16" bestFit="1" customWidth="1"/>
    <col min="15621" max="15621" width="14.5703125" style="16" bestFit="1" customWidth="1"/>
    <col min="15622" max="15622" width="11.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6.28515625" style="16" bestFit="1" customWidth="1"/>
    <col min="15876" max="15876" width="12.140625" style="16" bestFit="1" customWidth="1"/>
    <col min="15877" max="15877" width="14.5703125" style="16" bestFit="1" customWidth="1"/>
    <col min="15878" max="15878" width="11.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6.28515625" style="16" bestFit="1" customWidth="1"/>
    <col min="16132" max="16132" width="12.140625" style="16" bestFit="1" customWidth="1"/>
    <col min="16133" max="16133" width="14.5703125" style="16" bestFit="1" customWidth="1"/>
    <col min="16134" max="16134" width="11.5703125" style="16" bestFit="1" customWidth="1"/>
    <col min="16135" max="16135" width="18.140625" style="16" bestFit="1" customWidth="1"/>
    <col min="16136" max="16384" width="9.140625" style="16"/>
  </cols>
  <sheetData>
    <row r="1" spans="1:8" s="1" customFormat="1">
      <c r="A1" s="3" t="s">
        <v>0</v>
      </c>
      <c r="B1" s="396" t="s">
        <v>99</v>
      </c>
      <c r="C1" s="396"/>
      <c r="D1" s="396"/>
      <c r="E1" s="396"/>
      <c r="F1" s="4"/>
      <c r="G1" s="4"/>
      <c r="H1" s="4"/>
    </row>
    <row r="2" spans="1:8" s="1" customFormat="1" ht="13.5" thickBot="1">
      <c r="C2" s="5"/>
      <c r="F2" s="4"/>
      <c r="G2" s="4"/>
      <c r="H2" s="4"/>
    </row>
    <row r="3" spans="1:8" s="1" customFormat="1" ht="15">
      <c r="B3" s="25" t="s">
        <v>1600</v>
      </c>
      <c r="C3" s="450"/>
      <c r="D3" s="400"/>
      <c r="E3" s="13"/>
      <c r="F3" s="4"/>
      <c r="G3" s="4"/>
      <c r="H3" s="4"/>
    </row>
    <row r="4" spans="1:8" s="1" customFormat="1" ht="30">
      <c r="B4" s="77" t="s">
        <v>1601</v>
      </c>
      <c r="C4" s="451"/>
      <c r="D4" s="401"/>
      <c r="E4" s="13"/>
      <c r="F4" s="4"/>
      <c r="G4" s="4"/>
      <c r="H4" s="4"/>
    </row>
    <row r="5" spans="1:8" s="1" customFormat="1" ht="15">
      <c r="B5" s="26" t="s">
        <v>1003</v>
      </c>
      <c r="C5" s="451"/>
      <c r="D5" s="401"/>
      <c r="E5" s="13"/>
      <c r="F5" s="4"/>
      <c r="G5" s="4"/>
      <c r="H5" s="4"/>
    </row>
    <row r="6" spans="1:8" s="1" customFormat="1" ht="15">
      <c r="B6" s="26" t="s">
        <v>1602</v>
      </c>
      <c r="C6" s="451"/>
      <c r="D6" s="401"/>
      <c r="E6" s="13"/>
      <c r="F6" s="4"/>
      <c r="G6" s="4"/>
      <c r="H6" s="4"/>
    </row>
    <row r="7" spans="1:8" s="1" customFormat="1" ht="15.75" thickBot="1">
      <c r="B7" s="78" t="s">
        <v>1603</v>
      </c>
      <c r="C7" s="452"/>
      <c r="D7" s="402"/>
      <c r="E7" s="13"/>
      <c r="F7" s="4"/>
      <c r="G7" s="4"/>
      <c r="H7" s="4"/>
    </row>
    <row r="8" spans="1:8" s="1" customFormat="1">
      <c r="B8" s="13"/>
      <c r="C8" s="15" t="s">
        <v>1005</v>
      </c>
      <c r="D8" s="15" t="s">
        <v>1006</v>
      </c>
      <c r="E8" s="13"/>
      <c r="F8" s="4"/>
      <c r="G8" s="4"/>
      <c r="H8" s="4"/>
    </row>
    <row r="9" spans="1:8" s="1" customFormat="1">
      <c r="B9" s="13"/>
      <c r="C9" s="15"/>
      <c r="D9" s="15"/>
      <c r="E9" s="13"/>
      <c r="F9" s="4"/>
      <c r="G9" s="4"/>
      <c r="H9" s="4"/>
    </row>
    <row r="10" spans="1:8" s="1" customFormat="1">
      <c r="C10" s="12"/>
      <c r="F10" s="4"/>
      <c r="G10" s="4"/>
      <c r="H10" s="4"/>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t="s">
        <v>1081</v>
      </c>
      <c r="E14" s="228"/>
    </row>
    <row r="15" spans="1:8">
      <c r="B15" s="227" t="s">
        <v>1082</v>
      </c>
      <c r="C15" s="228"/>
      <c r="D15" s="228"/>
      <c r="E15" s="228"/>
    </row>
    <row r="16" spans="1:8">
      <c r="B16" s="227" t="s">
        <v>1083</v>
      </c>
      <c r="C16" s="228"/>
      <c r="D16" s="228"/>
      <c r="E16" s="228"/>
    </row>
    <row r="17" spans="2:8">
      <c r="B17" s="229" t="s">
        <v>2916</v>
      </c>
      <c r="C17" s="226"/>
      <c r="D17" s="226"/>
      <c r="E17" s="226"/>
    </row>
    <row r="20" spans="2:8">
      <c r="B20" s="16" t="s">
        <v>100</v>
      </c>
    </row>
    <row r="22" spans="2:8">
      <c r="B22" s="230" t="s">
        <v>101</v>
      </c>
      <c r="C22" s="231" t="s">
        <v>1604</v>
      </c>
      <c r="D22" s="230" t="s">
        <v>102</v>
      </c>
      <c r="E22" s="230" t="s">
        <v>103</v>
      </c>
      <c r="F22" s="232" t="s">
        <v>104</v>
      </c>
      <c r="G22" s="232" t="s">
        <v>105</v>
      </c>
      <c r="H22" s="232" t="s">
        <v>106</v>
      </c>
    </row>
    <row r="23" spans="2:8">
      <c r="B23" s="17" t="s">
        <v>107</v>
      </c>
      <c r="C23" s="164"/>
    </row>
    <row r="24" spans="2:8">
      <c r="B24" s="17" t="s">
        <v>1605</v>
      </c>
      <c r="C24" s="164"/>
    </row>
    <row r="25" spans="2:8">
      <c r="B25" s="16" t="s">
        <v>1606</v>
      </c>
      <c r="C25" s="164">
        <v>5.33</v>
      </c>
      <c r="D25" s="16" t="s">
        <v>327</v>
      </c>
      <c r="E25" s="16" t="s">
        <v>1607</v>
      </c>
      <c r="F25" s="18">
        <v>76000000</v>
      </c>
      <c r="G25" s="18">
        <v>75767.67</v>
      </c>
      <c r="H25" s="18">
        <v>5.36</v>
      </c>
    </row>
    <row r="26" spans="2:8">
      <c r="B26" s="16" t="s">
        <v>1608</v>
      </c>
      <c r="C26" s="164">
        <v>5.89</v>
      </c>
      <c r="D26" s="16" t="s">
        <v>108</v>
      </c>
      <c r="E26" s="16" t="s">
        <v>1609</v>
      </c>
      <c r="F26" s="18">
        <v>15000</v>
      </c>
      <c r="G26" s="18">
        <v>74614.73</v>
      </c>
      <c r="H26" s="18">
        <v>5.28</v>
      </c>
    </row>
    <row r="27" spans="2:8">
      <c r="B27" s="16" t="s">
        <v>1610</v>
      </c>
      <c r="C27" s="164">
        <v>5.33</v>
      </c>
      <c r="D27" s="16" t="s">
        <v>327</v>
      </c>
      <c r="E27" s="16" t="s">
        <v>1611</v>
      </c>
      <c r="F27" s="18">
        <v>66500000</v>
      </c>
      <c r="G27" s="18">
        <v>66229.210000000006</v>
      </c>
      <c r="H27" s="18">
        <v>4.68</v>
      </c>
    </row>
    <row r="28" spans="2:8">
      <c r="B28" s="16" t="s">
        <v>1612</v>
      </c>
      <c r="C28" s="164">
        <v>5.43</v>
      </c>
      <c r="D28" s="16" t="s">
        <v>327</v>
      </c>
      <c r="E28" s="16" t="s">
        <v>1613</v>
      </c>
      <c r="F28" s="18">
        <v>62000000</v>
      </c>
      <c r="G28" s="18">
        <v>61615.41</v>
      </c>
      <c r="H28" s="18">
        <v>4.3600000000000003</v>
      </c>
    </row>
    <row r="29" spans="2:8">
      <c r="B29" s="16" t="s">
        <v>1614</v>
      </c>
      <c r="C29" s="164">
        <v>5.71</v>
      </c>
      <c r="D29" s="16" t="s">
        <v>108</v>
      </c>
      <c r="E29" s="16" t="s">
        <v>1615</v>
      </c>
      <c r="F29" s="18">
        <v>11000</v>
      </c>
      <c r="G29" s="18">
        <v>54871.25</v>
      </c>
      <c r="H29" s="18">
        <v>3.88</v>
      </c>
    </row>
    <row r="30" spans="2:8">
      <c r="B30" s="16" t="s">
        <v>1616</v>
      </c>
      <c r="C30" s="164">
        <v>5.87</v>
      </c>
      <c r="D30" s="16" t="s">
        <v>108</v>
      </c>
      <c r="E30" s="16" t="s">
        <v>1617</v>
      </c>
      <c r="F30" s="18">
        <v>10000</v>
      </c>
      <c r="G30" s="18">
        <v>49451.25</v>
      </c>
      <c r="H30" s="18">
        <v>3.5</v>
      </c>
    </row>
    <row r="31" spans="2:8">
      <c r="B31" s="16" t="s">
        <v>1618</v>
      </c>
      <c r="C31" s="164">
        <v>5.87</v>
      </c>
      <c r="D31" s="16" t="s">
        <v>108</v>
      </c>
      <c r="E31" s="16" t="s">
        <v>1619</v>
      </c>
      <c r="F31" s="18">
        <v>10000</v>
      </c>
      <c r="G31" s="18">
        <v>49341.4</v>
      </c>
      <c r="H31" s="18">
        <v>3.49</v>
      </c>
    </row>
    <row r="32" spans="2:8">
      <c r="B32" s="16" t="s">
        <v>1620</v>
      </c>
      <c r="C32" s="164">
        <v>6.15</v>
      </c>
      <c r="D32" s="16" t="s">
        <v>1166</v>
      </c>
      <c r="E32" s="16" t="s">
        <v>1621</v>
      </c>
      <c r="F32" s="18">
        <v>9700</v>
      </c>
      <c r="G32" s="18">
        <v>48038.28</v>
      </c>
      <c r="H32" s="18">
        <v>3.4</v>
      </c>
    </row>
    <row r="33" spans="2:8">
      <c r="B33" s="16" t="s">
        <v>1622</v>
      </c>
      <c r="C33" s="164">
        <v>5.57</v>
      </c>
      <c r="D33" s="16" t="s">
        <v>327</v>
      </c>
      <c r="E33" s="16" t="s">
        <v>1623</v>
      </c>
      <c r="F33" s="18">
        <v>44500000</v>
      </c>
      <c r="G33" s="18">
        <v>43936.81</v>
      </c>
      <c r="H33" s="18">
        <v>3.11</v>
      </c>
    </row>
    <row r="34" spans="2:8">
      <c r="B34" s="16" t="s">
        <v>1624</v>
      </c>
      <c r="C34" s="164">
        <v>6.14</v>
      </c>
      <c r="D34" s="16" t="s">
        <v>1166</v>
      </c>
      <c r="E34" s="16" t="s">
        <v>1625</v>
      </c>
      <c r="F34" s="18">
        <v>8000</v>
      </c>
      <c r="G34" s="18">
        <v>39462.32</v>
      </c>
      <c r="H34" s="18">
        <v>2.79</v>
      </c>
    </row>
    <row r="35" spans="2:8">
      <c r="B35" s="16" t="s">
        <v>1626</v>
      </c>
      <c r="C35" s="164">
        <v>5.61</v>
      </c>
      <c r="D35" s="16" t="s">
        <v>108</v>
      </c>
      <c r="E35" s="16" t="s">
        <v>1627</v>
      </c>
      <c r="F35" s="18">
        <v>7500</v>
      </c>
      <c r="G35" s="18">
        <v>37390.800000000003</v>
      </c>
      <c r="H35" s="18">
        <v>2.64</v>
      </c>
    </row>
    <row r="36" spans="2:8">
      <c r="B36" s="16" t="s">
        <v>1628</v>
      </c>
      <c r="C36" s="164">
        <v>5.63</v>
      </c>
      <c r="D36" s="16" t="s">
        <v>109</v>
      </c>
      <c r="E36" s="16" t="s">
        <v>1629</v>
      </c>
      <c r="F36" s="18">
        <v>7500</v>
      </c>
      <c r="G36" s="18">
        <v>37315.839999999997</v>
      </c>
      <c r="H36" s="18">
        <v>2.64</v>
      </c>
    </row>
    <row r="37" spans="2:8">
      <c r="B37" s="16" t="s">
        <v>1630</v>
      </c>
      <c r="C37" s="164">
        <v>5.28</v>
      </c>
      <c r="D37" s="16" t="s">
        <v>327</v>
      </c>
      <c r="E37" s="16" t="s">
        <v>1631</v>
      </c>
      <c r="F37" s="18">
        <v>32500000</v>
      </c>
      <c r="G37" s="18">
        <v>32467.18</v>
      </c>
      <c r="H37" s="18">
        <v>2.2999999999999998</v>
      </c>
    </row>
    <row r="38" spans="2:8">
      <c r="B38" s="16" t="s">
        <v>1632</v>
      </c>
      <c r="C38" s="164">
        <v>5.58</v>
      </c>
      <c r="D38" s="16" t="s">
        <v>108</v>
      </c>
      <c r="E38" s="16" t="s">
        <v>1633</v>
      </c>
      <c r="F38" s="18">
        <v>6000</v>
      </c>
      <c r="G38" s="18">
        <v>29872.26</v>
      </c>
      <c r="H38" s="18">
        <v>2.11</v>
      </c>
    </row>
    <row r="39" spans="2:8">
      <c r="B39" s="16" t="s">
        <v>1634</v>
      </c>
      <c r="C39" s="164">
        <v>5.58</v>
      </c>
      <c r="D39" s="16" t="s">
        <v>108</v>
      </c>
      <c r="E39" s="16" t="s">
        <v>1635</v>
      </c>
      <c r="F39" s="18">
        <v>6000</v>
      </c>
      <c r="G39" s="18">
        <v>29867.7</v>
      </c>
      <c r="H39" s="18">
        <v>2.11</v>
      </c>
    </row>
    <row r="40" spans="2:8">
      <c r="B40" s="16" t="s">
        <v>1636</v>
      </c>
      <c r="C40" s="164">
        <v>5.95</v>
      </c>
      <c r="D40" s="16" t="s">
        <v>108</v>
      </c>
      <c r="E40" s="16" t="s">
        <v>1637</v>
      </c>
      <c r="F40" s="18">
        <v>6000</v>
      </c>
      <c r="G40" s="18">
        <v>29590.35</v>
      </c>
      <c r="H40" s="18">
        <v>2.09</v>
      </c>
    </row>
    <row r="41" spans="2:8">
      <c r="B41" s="16" t="s">
        <v>1638</v>
      </c>
      <c r="C41" s="164">
        <v>5.88</v>
      </c>
      <c r="D41" s="16" t="s">
        <v>108</v>
      </c>
      <c r="E41" s="16" t="s">
        <v>1639</v>
      </c>
      <c r="F41" s="18">
        <v>5500</v>
      </c>
      <c r="G41" s="18">
        <v>27381.01</v>
      </c>
      <c r="H41" s="18">
        <v>1.94</v>
      </c>
    </row>
    <row r="42" spans="2:8">
      <c r="B42" s="16" t="s">
        <v>1640</v>
      </c>
      <c r="C42" s="164">
        <v>5.55</v>
      </c>
      <c r="D42" s="16" t="s">
        <v>108</v>
      </c>
      <c r="E42" s="16" t="s">
        <v>1641</v>
      </c>
      <c r="F42" s="18">
        <v>5000</v>
      </c>
      <c r="G42" s="18">
        <v>24943.1</v>
      </c>
      <c r="H42" s="18">
        <v>1.76</v>
      </c>
    </row>
    <row r="43" spans="2:8">
      <c r="B43" s="16" t="s">
        <v>1642</v>
      </c>
      <c r="C43" s="164">
        <v>5.61</v>
      </c>
      <c r="D43" s="16" t="s">
        <v>108</v>
      </c>
      <c r="E43" s="16" t="s">
        <v>1643</v>
      </c>
      <c r="F43" s="18">
        <v>5000</v>
      </c>
      <c r="G43" s="18">
        <v>24931.03</v>
      </c>
      <c r="H43" s="18">
        <v>1.76</v>
      </c>
    </row>
    <row r="44" spans="2:8">
      <c r="B44" s="16" t="s">
        <v>1644</v>
      </c>
      <c r="C44" s="164">
        <v>5.55</v>
      </c>
      <c r="D44" s="16" t="s">
        <v>108</v>
      </c>
      <c r="E44" s="16" t="s">
        <v>1645</v>
      </c>
      <c r="F44" s="18">
        <v>5000</v>
      </c>
      <c r="G44" s="18">
        <v>24927.98</v>
      </c>
      <c r="H44" s="18">
        <v>1.76</v>
      </c>
    </row>
    <row r="45" spans="2:8">
      <c r="B45" s="16" t="s">
        <v>1646</v>
      </c>
      <c r="C45" s="164">
        <v>5.65</v>
      </c>
      <c r="D45" s="16" t="s">
        <v>108</v>
      </c>
      <c r="E45" s="16" t="s">
        <v>1647</v>
      </c>
      <c r="F45" s="18">
        <v>5000</v>
      </c>
      <c r="G45" s="18">
        <v>24888.28</v>
      </c>
      <c r="H45" s="18">
        <v>1.76</v>
      </c>
    </row>
    <row r="46" spans="2:8">
      <c r="B46" s="16" t="s">
        <v>1648</v>
      </c>
      <c r="C46" s="164">
        <v>5.71</v>
      </c>
      <c r="D46" s="16" t="s">
        <v>1129</v>
      </c>
      <c r="E46" s="16" t="s">
        <v>1649</v>
      </c>
      <c r="F46" s="18">
        <v>5000</v>
      </c>
      <c r="G46" s="18">
        <v>24871.73</v>
      </c>
      <c r="H46" s="18">
        <v>1.76</v>
      </c>
    </row>
    <row r="47" spans="2:8">
      <c r="B47" s="16" t="s">
        <v>1650</v>
      </c>
      <c r="C47" s="164">
        <v>5.78</v>
      </c>
      <c r="D47" s="16" t="s">
        <v>108</v>
      </c>
      <c r="E47" s="16" t="s">
        <v>1651</v>
      </c>
      <c r="F47" s="18">
        <v>5000</v>
      </c>
      <c r="G47" s="18">
        <v>24815.48</v>
      </c>
      <c r="H47" s="18">
        <v>1.75</v>
      </c>
    </row>
    <row r="48" spans="2:8">
      <c r="B48" s="16" t="s">
        <v>1652</v>
      </c>
      <c r="C48" s="164">
        <v>5.98</v>
      </c>
      <c r="D48" s="16" t="s">
        <v>108</v>
      </c>
      <c r="E48" s="16" t="s">
        <v>1653</v>
      </c>
      <c r="F48" s="18">
        <v>5000</v>
      </c>
      <c r="G48" s="18">
        <v>24728.55</v>
      </c>
      <c r="H48" s="18">
        <v>1.75</v>
      </c>
    </row>
    <row r="49" spans="2:8">
      <c r="B49" s="16" t="s">
        <v>1654</v>
      </c>
      <c r="C49" s="164">
        <v>6</v>
      </c>
      <c r="D49" s="16" t="s">
        <v>108</v>
      </c>
      <c r="E49" s="16" t="s">
        <v>1655</v>
      </c>
      <c r="F49" s="18">
        <v>5000</v>
      </c>
      <c r="G49" s="18">
        <v>24659.78</v>
      </c>
      <c r="H49" s="18">
        <v>1.74</v>
      </c>
    </row>
    <row r="50" spans="2:8">
      <c r="B50" s="16" t="s">
        <v>1656</v>
      </c>
      <c r="C50" s="164">
        <v>6.06</v>
      </c>
      <c r="D50" s="16" t="s">
        <v>108</v>
      </c>
      <c r="E50" s="16" t="s">
        <v>1657</v>
      </c>
      <c r="F50" s="18">
        <v>5000</v>
      </c>
      <c r="G50" s="18">
        <v>24640.3</v>
      </c>
      <c r="H50" s="18">
        <v>1.74</v>
      </c>
    </row>
    <row r="51" spans="2:8">
      <c r="B51" s="16" t="s">
        <v>1658</v>
      </c>
      <c r="C51" s="164">
        <v>5.57</v>
      </c>
      <c r="D51" s="16" t="s">
        <v>108</v>
      </c>
      <c r="E51" s="16" t="s">
        <v>1659</v>
      </c>
      <c r="F51" s="18">
        <v>4500</v>
      </c>
      <c r="G51" s="18">
        <v>22414.5</v>
      </c>
      <c r="H51" s="18">
        <v>1.58</v>
      </c>
    </row>
    <row r="52" spans="2:8">
      <c r="B52" s="16" t="s">
        <v>1660</v>
      </c>
      <c r="C52" s="164">
        <v>5.28</v>
      </c>
      <c r="D52" s="16" t="s">
        <v>327</v>
      </c>
      <c r="E52" s="16" t="s">
        <v>1661</v>
      </c>
      <c r="F52" s="18">
        <v>20900000</v>
      </c>
      <c r="G52" s="18">
        <v>20878.89</v>
      </c>
      <c r="H52" s="18">
        <v>1.48</v>
      </c>
    </row>
    <row r="53" spans="2:8">
      <c r="B53" s="16" t="s">
        <v>1662</v>
      </c>
      <c r="C53" s="164">
        <v>6.36</v>
      </c>
      <c r="D53" s="16" t="s">
        <v>1166</v>
      </c>
      <c r="E53" s="16" t="s">
        <v>1663</v>
      </c>
      <c r="F53" s="18">
        <v>4000</v>
      </c>
      <c r="G53" s="18">
        <v>19793.22</v>
      </c>
      <c r="H53" s="18">
        <v>1.4</v>
      </c>
    </row>
    <row r="54" spans="2:8">
      <c r="B54" s="16" t="s">
        <v>1664</v>
      </c>
      <c r="C54" s="164">
        <v>5.57</v>
      </c>
      <c r="D54" s="16" t="s">
        <v>108</v>
      </c>
      <c r="E54" s="16" t="s">
        <v>1665</v>
      </c>
      <c r="F54" s="18">
        <v>3700</v>
      </c>
      <c r="G54" s="18">
        <v>18449.349999999999</v>
      </c>
      <c r="H54" s="18">
        <v>1.3</v>
      </c>
    </row>
    <row r="55" spans="2:8">
      <c r="B55" s="16" t="s">
        <v>1666</v>
      </c>
      <c r="C55" s="164">
        <v>6.55</v>
      </c>
      <c r="D55" s="16" t="s">
        <v>108</v>
      </c>
      <c r="E55" s="16" t="s">
        <v>1667</v>
      </c>
      <c r="F55" s="18">
        <v>3000</v>
      </c>
      <c r="G55" s="18">
        <v>14981.19</v>
      </c>
      <c r="H55" s="18">
        <v>1.06</v>
      </c>
    </row>
    <row r="56" spans="2:8">
      <c r="B56" s="16" t="s">
        <v>1668</v>
      </c>
      <c r="C56" s="164">
        <v>5.77</v>
      </c>
      <c r="D56" s="16" t="s">
        <v>1166</v>
      </c>
      <c r="E56" s="16" t="s">
        <v>1669</v>
      </c>
      <c r="F56" s="18">
        <v>3000</v>
      </c>
      <c r="G56" s="18">
        <v>14964.53</v>
      </c>
      <c r="H56" s="18">
        <v>1.06</v>
      </c>
    </row>
    <row r="57" spans="2:8">
      <c r="B57" s="16" t="s">
        <v>1238</v>
      </c>
      <c r="C57" s="164">
        <v>5.95</v>
      </c>
      <c r="D57" s="16" t="s">
        <v>108</v>
      </c>
      <c r="E57" s="16" t="s">
        <v>1239</v>
      </c>
      <c r="F57" s="18">
        <v>3000</v>
      </c>
      <c r="G57" s="18">
        <v>14939.18</v>
      </c>
      <c r="H57" s="18">
        <v>1.06</v>
      </c>
    </row>
    <row r="58" spans="2:8">
      <c r="B58" s="16" t="s">
        <v>1670</v>
      </c>
      <c r="C58" s="164">
        <v>5.51</v>
      </c>
      <c r="D58" s="16" t="s">
        <v>108</v>
      </c>
      <c r="E58" s="16" t="s">
        <v>1671</v>
      </c>
      <c r="F58" s="18">
        <v>2000</v>
      </c>
      <c r="G58" s="18">
        <v>9993.9699999999993</v>
      </c>
      <c r="H58" s="18">
        <v>0.71</v>
      </c>
    </row>
    <row r="59" spans="2:8">
      <c r="B59" s="16" t="s">
        <v>1214</v>
      </c>
      <c r="C59" s="164">
        <v>5.58</v>
      </c>
      <c r="D59" s="16" t="s">
        <v>109</v>
      </c>
      <c r="E59" s="16" t="s">
        <v>1215</v>
      </c>
      <c r="F59" s="18">
        <v>2000</v>
      </c>
      <c r="G59" s="18">
        <v>9961.9599999999991</v>
      </c>
      <c r="H59" s="18">
        <v>0.7</v>
      </c>
    </row>
    <row r="60" spans="2:8">
      <c r="B60" s="16" t="s">
        <v>1672</v>
      </c>
      <c r="C60" s="164">
        <v>6.58</v>
      </c>
      <c r="D60" s="16" t="s">
        <v>108</v>
      </c>
      <c r="E60" s="16" t="s">
        <v>1673</v>
      </c>
      <c r="F60" s="18">
        <v>2000</v>
      </c>
      <c r="G60" s="18">
        <v>9951.6</v>
      </c>
      <c r="H60" s="18">
        <v>0.7</v>
      </c>
    </row>
    <row r="61" spans="2:8">
      <c r="B61" s="16" t="s">
        <v>1674</v>
      </c>
      <c r="C61" s="164">
        <v>5.95</v>
      </c>
      <c r="D61" s="16" t="s">
        <v>1166</v>
      </c>
      <c r="E61" s="16" t="s">
        <v>1675</v>
      </c>
      <c r="F61" s="18">
        <v>2000</v>
      </c>
      <c r="G61" s="18">
        <v>9936.8799999999992</v>
      </c>
      <c r="H61" s="18">
        <v>0.7</v>
      </c>
    </row>
    <row r="62" spans="2:8">
      <c r="B62" s="16" t="s">
        <v>1676</v>
      </c>
      <c r="C62" s="164">
        <v>5.86</v>
      </c>
      <c r="D62" s="16" t="s">
        <v>108</v>
      </c>
      <c r="E62" s="16" t="s">
        <v>1677</v>
      </c>
      <c r="F62" s="18">
        <v>2000</v>
      </c>
      <c r="G62" s="18">
        <v>9936.19</v>
      </c>
      <c r="H62" s="18">
        <v>0.7</v>
      </c>
    </row>
    <row r="63" spans="2:8">
      <c r="B63" s="16" t="s">
        <v>1678</v>
      </c>
      <c r="C63" s="164">
        <v>5.9</v>
      </c>
      <c r="D63" s="16" t="s">
        <v>108</v>
      </c>
      <c r="E63" s="16" t="s">
        <v>1679</v>
      </c>
      <c r="F63" s="18">
        <v>2000</v>
      </c>
      <c r="G63" s="18">
        <v>9903.9500000000007</v>
      </c>
      <c r="H63" s="18">
        <v>0.7</v>
      </c>
    </row>
    <row r="64" spans="2:8">
      <c r="B64" s="16" t="s">
        <v>1680</v>
      </c>
      <c r="C64" s="164">
        <v>6.51</v>
      </c>
      <c r="D64" s="16" t="s">
        <v>108</v>
      </c>
      <c r="E64" s="16" t="s">
        <v>1681</v>
      </c>
      <c r="F64" s="18">
        <v>2000</v>
      </c>
      <c r="G64" s="18">
        <v>9857.7000000000007</v>
      </c>
      <c r="H64" s="18">
        <v>0.7</v>
      </c>
    </row>
    <row r="65" spans="2:8">
      <c r="B65" s="16" t="s">
        <v>1682</v>
      </c>
      <c r="C65" s="164">
        <v>5.33</v>
      </c>
      <c r="D65" s="16" t="s">
        <v>327</v>
      </c>
      <c r="E65" s="16" t="s">
        <v>1683</v>
      </c>
      <c r="F65" s="18">
        <v>9000000</v>
      </c>
      <c r="G65" s="18">
        <v>8963.35</v>
      </c>
      <c r="H65" s="18">
        <v>0.63</v>
      </c>
    </row>
    <row r="66" spans="2:8">
      <c r="B66" s="16" t="s">
        <v>1684</v>
      </c>
      <c r="C66" s="164">
        <v>6.54</v>
      </c>
      <c r="D66" s="16" t="s">
        <v>108</v>
      </c>
      <c r="E66" s="16" t="s">
        <v>1685</v>
      </c>
      <c r="F66" s="18">
        <v>1500</v>
      </c>
      <c r="G66" s="18">
        <v>7483.93</v>
      </c>
      <c r="H66" s="18">
        <v>0.53</v>
      </c>
    </row>
    <row r="67" spans="2:8">
      <c r="B67" s="16" t="s">
        <v>1686</v>
      </c>
      <c r="C67" s="164">
        <v>5.98</v>
      </c>
      <c r="D67" s="16" t="s">
        <v>108</v>
      </c>
      <c r="E67" s="16" t="s">
        <v>1687</v>
      </c>
      <c r="F67" s="18">
        <v>1000</v>
      </c>
      <c r="G67" s="18">
        <v>4995.92</v>
      </c>
      <c r="H67" s="18">
        <v>0.35</v>
      </c>
    </row>
    <row r="68" spans="2:8">
      <c r="B68" s="16" t="s">
        <v>1688</v>
      </c>
      <c r="C68" s="164">
        <v>5.62</v>
      </c>
      <c r="D68" s="16" t="s">
        <v>108</v>
      </c>
      <c r="E68" s="16" t="s">
        <v>1689</v>
      </c>
      <c r="F68" s="18">
        <v>1000</v>
      </c>
      <c r="G68" s="18">
        <v>4986.18</v>
      </c>
      <c r="H68" s="18">
        <v>0.35</v>
      </c>
    </row>
    <row r="69" spans="2:8">
      <c r="B69" s="16" t="s">
        <v>1690</v>
      </c>
      <c r="C69" s="164">
        <v>6.14</v>
      </c>
      <c r="D69" s="16" t="s">
        <v>1166</v>
      </c>
      <c r="E69" s="16" t="s">
        <v>1691</v>
      </c>
      <c r="F69" s="18">
        <v>1000</v>
      </c>
      <c r="G69" s="18">
        <v>4982.3999999999996</v>
      </c>
      <c r="H69" s="18">
        <v>0.35</v>
      </c>
    </row>
    <row r="70" spans="2:8">
      <c r="B70" s="16" t="s">
        <v>1236</v>
      </c>
      <c r="C70" s="164">
        <v>5.97</v>
      </c>
      <c r="D70" s="16" t="s">
        <v>1166</v>
      </c>
      <c r="E70" s="16" t="s">
        <v>1237</v>
      </c>
      <c r="F70" s="18">
        <v>1000</v>
      </c>
      <c r="G70" s="18">
        <v>4982.08</v>
      </c>
      <c r="H70" s="18">
        <v>0.35</v>
      </c>
    </row>
    <row r="71" spans="2:8">
      <c r="B71" s="16" t="s">
        <v>1692</v>
      </c>
      <c r="C71" s="164">
        <v>6.14</v>
      </c>
      <c r="D71" s="16" t="s">
        <v>1166</v>
      </c>
      <c r="E71" s="16" t="s">
        <v>1693</v>
      </c>
      <c r="F71" s="18">
        <v>1000</v>
      </c>
      <c r="G71" s="18">
        <v>4981.57</v>
      </c>
      <c r="H71" s="18">
        <v>0.35</v>
      </c>
    </row>
    <row r="72" spans="2:8">
      <c r="B72" s="16" t="s">
        <v>1694</v>
      </c>
      <c r="C72" s="164">
        <v>6.32</v>
      </c>
      <c r="D72" s="16" t="s">
        <v>108</v>
      </c>
      <c r="E72" s="16" t="s">
        <v>1695</v>
      </c>
      <c r="F72" s="18">
        <v>1000</v>
      </c>
      <c r="G72" s="18">
        <v>4953.68</v>
      </c>
      <c r="H72" s="18">
        <v>0.35</v>
      </c>
    </row>
    <row r="73" spans="2:8">
      <c r="B73" s="16" t="s">
        <v>1696</v>
      </c>
      <c r="C73" s="164">
        <v>5.8</v>
      </c>
      <c r="D73" s="16" t="s">
        <v>1129</v>
      </c>
      <c r="E73" s="16" t="s">
        <v>1697</v>
      </c>
      <c r="F73" s="18">
        <v>1000</v>
      </c>
      <c r="G73" s="18">
        <v>4952.78</v>
      </c>
      <c r="H73" s="18">
        <v>0.35</v>
      </c>
    </row>
    <row r="74" spans="2:8">
      <c r="B74" s="16" t="s">
        <v>1698</v>
      </c>
      <c r="C74" s="164">
        <v>5.61</v>
      </c>
      <c r="D74" s="16" t="s">
        <v>108</v>
      </c>
      <c r="E74" s="16" t="s">
        <v>1699</v>
      </c>
      <c r="F74" s="18">
        <v>600</v>
      </c>
      <c r="G74" s="18">
        <v>2991.72</v>
      </c>
      <c r="H74" s="18">
        <v>0.21</v>
      </c>
    </row>
    <row r="75" spans="2:8">
      <c r="B75" s="17" t="s">
        <v>110</v>
      </c>
      <c r="C75" s="233"/>
      <c r="D75" s="17"/>
      <c r="E75" s="17"/>
      <c r="F75" s="162"/>
      <c r="G75" s="162">
        <f>SUM(G22:G74)</f>
        <v>1260856.4199999997</v>
      </c>
      <c r="H75" s="162">
        <f>SUM(H22:H74)</f>
        <v>89.129999999999953</v>
      </c>
    </row>
    <row r="76" spans="2:8">
      <c r="B76" s="17" t="s">
        <v>1700</v>
      </c>
      <c r="C76" s="234"/>
      <c r="D76" s="17"/>
      <c r="E76" s="17"/>
      <c r="F76" s="162"/>
      <c r="G76" s="162">
        <v>94700</v>
      </c>
      <c r="H76" s="162">
        <v>6.7</v>
      </c>
    </row>
    <row r="77" spans="2:8">
      <c r="B77" s="17" t="s">
        <v>111</v>
      </c>
      <c r="C77" s="234"/>
      <c r="D77" s="17"/>
      <c r="E77" s="17"/>
      <c r="F77" s="162"/>
      <c r="G77" s="162">
        <v>2994.36</v>
      </c>
      <c r="H77" s="162">
        <v>0.21</v>
      </c>
    </row>
    <row r="78" spans="2:8">
      <c r="B78" s="17" t="s">
        <v>112</v>
      </c>
      <c r="C78" s="234"/>
      <c r="D78" s="17"/>
      <c r="E78" s="17"/>
      <c r="F78" s="162"/>
      <c r="G78" s="162">
        <v>1358550.78</v>
      </c>
      <c r="H78" s="162">
        <v>96.05</v>
      </c>
    </row>
    <row r="79" spans="2:8">
      <c r="B79" s="17" t="s">
        <v>113</v>
      </c>
      <c r="C79" s="234"/>
      <c r="D79" s="17"/>
      <c r="E79" s="17"/>
      <c r="F79" s="162"/>
      <c r="G79" s="162">
        <v>55891.581402510041</v>
      </c>
      <c r="H79" s="162">
        <v>3.9500000000000028</v>
      </c>
    </row>
    <row r="80" spans="2:8">
      <c r="B80" s="17" t="s">
        <v>114</v>
      </c>
      <c r="C80" s="234"/>
      <c r="D80" s="17"/>
      <c r="E80" s="17"/>
      <c r="F80" s="162"/>
      <c r="G80" s="162">
        <v>1414442.36140251</v>
      </c>
      <c r="H80" s="162">
        <v>100</v>
      </c>
    </row>
    <row r="81" spans="2:3">
      <c r="B81" s="16" t="s">
        <v>115</v>
      </c>
    </row>
    <row r="82" spans="2:3">
      <c r="B82" s="16" t="s">
        <v>116</v>
      </c>
    </row>
    <row r="83" spans="2:3">
      <c r="B83" s="17" t="s">
        <v>117</v>
      </c>
      <c r="C83" s="235">
        <v>44804</v>
      </c>
    </row>
    <row r="84" spans="2:3" ht="25.5">
      <c r="B84" s="236" t="s">
        <v>118</v>
      </c>
      <c r="C84" s="234" t="s">
        <v>119</v>
      </c>
    </row>
    <row r="85" spans="2:3">
      <c r="B85" s="17"/>
    </row>
    <row r="86" spans="2:3">
      <c r="B86" s="17" t="s">
        <v>1062</v>
      </c>
      <c r="C86" s="234" t="s">
        <v>119</v>
      </c>
    </row>
    <row r="87" spans="2:3">
      <c r="B87" s="17" t="s">
        <v>1063</v>
      </c>
      <c r="C87" s="234" t="s">
        <v>119</v>
      </c>
    </row>
    <row r="88" spans="2:3">
      <c r="B88" s="17" t="s">
        <v>1701</v>
      </c>
      <c r="C88" s="234"/>
    </row>
    <row r="89" spans="2:3">
      <c r="B89" s="17" t="s">
        <v>1702</v>
      </c>
      <c r="C89" s="234"/>
    </row>
    <row r="90" spans="2:3">
      <c r="B90" s="17" t="s">
        <v>1703</v>
      </c>
      <c r="C90" s="234"/>
    </row>
    <row r="91" spans="2:3">
      <c r="B91" s="17" t="s">
        <v>1704</v>
      </c>
      <c r="C91" s="234"/>
    </row>
    <row r="92" spans="2:3">
      <c r="B92" s="17" t="s">
        <v>1705</v>
      </c>
      <c r="C92" s="234"/>
    </row>
    <row r="93" spans="2:3">
      <c r="B93" s="17" t="s">
        <v>1706</v>
      </c>
      <c r="C93" s="234"/>
    </row>
    <row r="94" spans="2:3">
      <c r="B94" s="17" t="s">
        <v>1707</v>
      </c>
      <c r="C94" s="234"/>
    </row>
    <row r="95" spans="2:3">
      <c r="B95" s="17" t="s">
        <v>1708</v>
      </c>
      <c r="C95" s="234"/>
    </row>
    <row r="96" spans="2:3">
      <c r="B96" s="17" t="s">
        <v>122</v>
      </c>
      <c r="C96" s="234"/>
    </row>
    <row r="97" spans="2:6">
      <c r="B97" s="237" t="s">
        <v>1709</v>
      </c>
    </row>
    <row r="99" spans="2:6">
      <c r="B99" s="242" t="s">
        <v>1277</v>
      </c>
      <c r="C99" s="243"/>
      <c r="D99" s="244"/>
    </row>
    <row r="100" spans="2:6" ht="30">
      <c r="B100" s="245" t="s">
        <v>1278</v>
      </c>
      <c r="C100" s="246" t="s">
        <v>1279</v>
      </c>
      <c r="D100" s="245" t="s">
        <v>1280</v>
      </c>
    </row>
    <row r="101" spans="2:6">
      <c r="B101" s="247" t="s">
        <v>1281</v>
      </c>
      <c r="C101" s="250">
        <v>270.13</v>
      </c>
      <c r="D101" s="251">
        <v>3.66</v>
      </c>
      <c r="F101" s="252"/>
    </row>
  </sheetData>
  <mergeCells count="7">
    <mergeCell ref="B1:E1"/>
    <mergeCell ref="C3:C7"/>
    <mergeCell ref="D3:D7"/>
    <mergeCell ref="B11:E11"/>
    <mergeCell ref="C12:C13"/>
    <mergeCell ref="D12:D13"/>
    <mergeCell ref="E12:E13"/>
  </mergeCells>
  <hyperlinks>
    <hyperlink ref="A1" location="Index!A1" display="Index" xr:uid="{C9119D4B-442A-4343-814F-8B5E2DE3561B}"/>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690C-EE01-4F25-B98F-51D270831725}">
  <dimension ref="A1:H100"/>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5703125"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2.140625" style="16" bestFit="1" customWidth="1"/>
    <col min="261" max="261" width="14.5703125" style="16" bestFit="1" customWidth="1"/>
    <col min="262" max="262" width="11.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2.140625" style="16" bestFit="1" customWidth="1"/>
    <col min="517" max="517" width="14.5703125" style="16" bestFit="1" customWidth="1"/>
    <col min="518" max="518" width="11.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2.140625" style="16" bestFit="1" customWidth="1"/>
    <col min="773" max="773" width="14.5703125" style="16" bestFit="1" customWidth="1"/>
    <col min="774" max="774" width="11.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2.140625" style="16" bestFit="1" customWidth="1"/>
    <col min="1029" max="1029" width="14.5703125" style="16" bestFit="1" customWidth="1"/>
    <col min="1030" max="1030" width="11.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2.140625" style="16" bestFit="1" customWidth="1"/>
    <col min="1285" max="1285" width="14.5703125" style="16" bestFit="1" customWidth="1"/>
    <col min="1286" max="1286" width="11.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2.140625" style="16" bestFit="1" customWidth="1"/>
    <col min="1541" max="1541" width="14.5703125" style="16" bestFit="1" customWidth="1"/>
    <col min="1542" max="1542" width="11.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2.140625" style="16" bestFit="1" customWidth="1"/>
    <col min="1797" max="1797" width="14.5703125" style="16" bestFit="1" customWidth="1"/>
    <col min="1798" max="1798" width="11.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2.140625" style="16" bestFit="1" customWidth="1"/>
    <col min="2053" max="2053" width="14.5703125" style="16" bestFit="1" customWidth="1"/>
    <col min="2054" max="2054" width="11.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2.140625" style="16" bestFit="1" customWidth="1"/>
    <col min="2309" max="2309" width="14.5703125" style="16" bestFit="1" customWidth="1"/>
    <col min="2310" max="2310" width="11.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2.140625" style="16" bestFit="1" customWidth="1"/>
    <col min="2565" max="2565" width="14.5703125" style="16" bestFit="1" customWidth="1"/>
    <col min="2566" max="2566" width="11.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2.140625" style="16" bestFit="1" customWidth="1"/>
    <col min="2821" max="2821" width="14.5703125" style="16" bestFit="1" customWidth="1"/>
    <col min="2822" max="2822" width="11.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2.140625" style="16" bestFit="1" customWidth="1"/>
    <col min="3077" max="3077" width="14.5703125" style="16" bestFit="1" customWidth="1"/>
    <col min="3078" max="3078" width="11.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2.140625" style="16" bestFit="1" customWidth="1"/>
    <col min="3333" max="3333" width="14.5703125" style="16" bestFit="1" customWidth="1"/>
    <col min="3334" max="3334" width="11.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2.140625" style="16" bestFit="1" customWidth="1"/>
    <col min="3589" max="3589" width="14.5703125" style="16" bestFit="1" customWidth="1"/>
    <col min="3590" max="3590" width="11.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2.140625" style="16" bestFit="1" customWidth="1"/>
    <col min="3845" max="3845" width="14.5703125" style="16" bestFit="1" customWidth="1"/>
    <col min="3846" max="3846" width="11.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2.140625" style="16" bestFit="1" customWidth="1"/>
    <col min="4101" max="4101" width="14.5703125" style="16" bestFit="1" customWidth="1"/>
    <col min="4102" max="4102" width="11.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2.140625" style="16" bestFit="1" customWidth="1"/>
    <col min="4357" max="4357" width="14.5703125" style="16" bestFit="1" customWidth="1"/>
    <col min="4358" max="4358" width="11.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2.140625" style="16" bestFit="1" customWidth="1"/>
    <col min="4613" max="4613" width="14.5703125" style="16" bestFit="1" customWidth="1"/>
    <col min="4614" max="4614" width="11.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2.140625" style="16" bestFit="1" customWidth="1"/>
    <col min="4869" max="4869" width="14.5703125" style="16" bestFit="1" customWidth="1"/>
    <col min="4870" max="4870" width="11.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2.140625" style="16" bestFit="1" customWidth="1"/>
    <col min="5125" max="5125" width="14.5703125" style="16" bestFit="1" customWidth="1"/>
    <col min="5126" max="5126" width="11.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2.140625" style="16" bestFit="1" customWidth="1"/>
    <col min="5381" max="5381" width="14.5703125" style="16" bestFit="1" customWidth="1"/>
    <col min="5382" max="5382" width="11.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2.140625" style="16" bestFit="1" customWidth="1"/>
    <col min="5637" max="5637" width="14.5703125" style="16" bestFit="1" customWidth="1"/>
    <col min="5638" max="5638" width="11.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2.140625" style="16" bestFit="1" customWidth="1"/>
    <col min="5893" max="5893" width="14.5703125" style="16" bestFit="1" customWidth="1"/>
    <col min="5894" max="5894" width="11.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2.140625" style="16" bestFit="1" customWidth="1"/>
    <col min="6149" max="6149" width="14.5703125" style="16" bestFit="1" customWidth="1"/>
    <col min="6150" max="6150" width="11.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2.140625" style="16" bestFit="1" customWidth="1"/>
    <col min="6405" max="6405" width="14.5703125" style="16" bestFit="1" customWidth="1"/>
    <col min="6406" max="6406" width="11.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2.140625" style="16" bestFit="1" customWidth="1"/>
    <col min="6661" max="6661" width="14.5703125" style="16" bestFit="1" customWidth="1"/>
    <col min="6662" max="6662" width="11.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2.140625" style="16" bestFit="1" customWidth="1"/>
    <col min="6917" max="6917" width="14.5703125" style="16" bestFit="1" customWidth="1"/>
    <col min="6918" max="6918" width="11.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2.140625" style="16" bestFit="1" customWidth="1"/>
    <col min="7173" max="7173" width="14.5703125" style="16" bestFit="1" customWidth="1"/>
    <col min="7174" max="7174" width="11.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2.140625" style="16" bestFit="1" customWidth="1"/>
    <col min="7429" max="7429" width="14.5703125" style="16" bestFit="1" customWidth="1"/>
    <col min="7430" max="7430" width="11.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2.140625" style="16" bestFit="1" customWidth="1"/>
    <col min="7685" max="7685" width="14.5703125" style="16" bestFit="1" customWidth="1"/>
    <col min="7686" max="7686" width="11.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2.140625" style="16" bestFit="1" customWidth="1"/>
    <col min="7941" max="7941" width="14.5703125" style="16" bestFit="1" customWidth="1"/>
    <col min="7942" max="7942" width="11.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2.140625" style="16" bestFit="1" customWidth="1"/>
    <col min="8197" max="8197" width="14.5703125" style="16" bestFit="1" customWidth="1"/>
    <col min="8198" max="8198" width="11.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2.140625" style="16" bestFit="1" customWidth="1"/>
    <col min="8453" max="8453" width="14.5703125" style="16" bestFit="1" customWidth="1"/>
    <col min="8454" max="8454" width="11.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2.140625" style="16" bestFit="1" customWidth="1"/>
    <col min="8709" max="8709" width="14.5703125" style="16" bestFit="1" customWidth="1"/>
    <col min="8710" max="8710" width="11.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2.140625" style="16" bestFit="1" customWidth="1"/>
    <col min="8965" max="8965" width="14.5703125" style="16" bestFit="1" customWidth="1"/>
    <col min="8966" max="8966" width="11.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2.140625" style="16" bestFit="1" customWidth="1"/>
    <col min="9221" max="9221" width="14.5703125" style="16" bestFit="1" customWidth="1"/>
    <col min="9222" max="9222" width="11.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2.140625" style="16" bestFit="1" customWidth="1"/>
    <col min="9477" max="9477" width="14.5703125" style="16" bestFit="1" customWidth="1"/>
    <col min="9478" max="9478" width="11.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2.140625" style="16" bestFit="1" customWidth="1"/>
    <col min="9733" max="9733" width="14.5703125" style="16" bestFit="1" customWidth="1"/>
    <col min="9734" max="9734" width="11.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2.140625" style="16" bestFit="1" customWidth="1"/>
    <col min="9989" max="9989" width="14.5703125" style="16" bestFit="1" customWidth="1"/>
    <col min="9990" max="9990" width="11.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2.140625" style="16" bestFit="1" customWidth="1"/>
    <col min="10245" max="10245" width="14.5703125" style="16" bestFit="1" customWidth="1"/>
    <col min="10246" max="10246" width="11.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2.140625" style="16" bestFit="1" customWidth="1"/>
    <col min="10501" max="10501" width="14.5703125" style="16" bestFit="1" customWidth="1"/>
    <col min="10502" max="10502" width="11.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2.140625" style="16" bestFit="1" customWidth="1"/>
    <col min="10757" max="10757" width="14.5703125" style="16" bestFit="1" customWidth="1"/>
    <col min="10758" max="10758" width="11.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2.140625" style="16" bestFit="1" customWidth="1"/>
    <col min="11013" max="11013" width="14.5703125" style="16" bestFit="1" customWidth="1"/>
    <col min="11014" max="11014" width="11.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2.140625" style="16" bestFit="1" customWidth="1"/>
    <col min="11269" max="11269" width="14.5703125" style="16" bestFit="1" customWidth="1"/>
    <col min="11270" max="11270" width="11.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2.140625" style="16" bestFit="1" customWidth="1"/>
    <col min="11525" max="11525" width="14.5703125" style="16" bestFit="1" customWidth="1"/>
    <col min="11526" max="11526" width="11.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2.140625" style="16" bestFit="1" customWidth="1"/>
    <col min="11781" max="11781" width="14.5703125" style="16" bestFit="1" customWidth="1"/>
    <col min="11782" max="11782" width="11.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2.140625" style="16" bestFit="1" customWidth="1"/>
    <col min="12037" max="12037" width="14.5703125" style="16" bestFit="1" customWidth="1"/>
    <col min="12038" max="12038" width="11.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2.140625" style="16" bestFit="1" customWidth="1"/>
    <col min="12293" max="12293" width="14.5703125" style="16" bestFit="1" customWidth="1"/>
    <col min="12294" max="12294" width="11.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2.140625" style="16" bestFit="1" customWidth="1"/>
    <col min="12549" max="12549" width="14.5703125" style="16" bestFit="1" customWidth="1"/>
    <col min="12550" max="12550" width="11.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2.140625" style="16" bestFit="1" customWidth="1"/>
    <col min="12805" max="12805" width="14.5703125" style="16" bestFit="1" customWidth="1"/>
    <col min="12806" max="12806" width="11.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2.140625" style="16" bestFit="1" customWidth="1"/>
    <col min="13061" max="13061" width="14.5703125" style="16" bestFit="1" customWidth="1"/>
    <col min="13062" max="13062" width="11.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2.140625" style="16" bestFit="1" customWidth="1"/>
    <col min="13317" max="13317" width="14.5703125" style="16" bestFit="1" customWidth="1"/>
    <col min="13318" max="13318" width="11.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2.140625" style="16" bestFit="1" customWidth="1"/>
    <col min="13573" max="13573" width="14.5703125" style="16" bestFit="1" customWidth="1"/>
    <col min="13574" max="13574" width="11.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2.140625" style="16" bestFit="1" customWidth="1"/>
    <col min="13829" max="13829" width="14.5703125" style="16" bestFit="1" customWidth="1"/>
    <col min="13830" max="13830" width="11.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2.140625" style="16" bestFit="1" customWidth="1"/>
    <col min="14085" max="14085" width="14.5703125" style="16" bestFit="1" customWidth="1"/>
    <col min="14086" max="14086" width="11.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2.140625" style="16" bestFit="1" customWidth="1"/>
    <col min="14341" max="14341" width="14.5703125" style="16" bestFit="1" customWidth="1"/>
    <col min="14342" max="14342" width="11.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2.140625" style="16" bestFit="1" customWidth="1"/>
    <col min="14597" max="14597" width="14.5703125" style="16" bestFit="1" customWidth="1"/>
    <col min="14598" max="14598" width="11.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2.140625" style="16" bestFit="1" customWidth="1"/>
    <col min="14853" max="14853" width="14.5703125" style="16" bestFit="1" customWidth="1"/>
    <col min="14854" max="14854" width="11.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2.140625" style="16" bestFit="1" customWidth="1"/>
    <col min="15109" max="15109" width="14.5703125" style="16" bestFit="1" customWidth="1"/>
    <col min="15110" max="15110" width="11.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2.140625" style="16" bestFit="1" customWidth="1"/>
    <col min="15365" max="15365" width="14.5703125" style="16" bestFit="1" customWidth="1"/>
    <col min="15366" max="15366" width="11.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2.140625" style="16" bestFit="1" customWidth="1"/>
    <col min="15621" max="15621" width="14.5703125" style="16" bestFit="1" customWidth="1"/>
    <col min="15622" max="15622" width="11.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2.140625" style="16" bestFit="1" customWidth="1"/>
    <col min="15877" max="15877" width="14.5703125" style="16" bestFit="1" customWidth="1"/>
    <col min="15878" max="15878" width="11.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2.140625" style="16" bestFit="1" customWidth="1"/>
    <col min="16133" max="16133" width="14.5703125" style="16" bestFit="1" customWidth="1"/>
    <col min="16134" max="16134" width="11.5703125" style="16" bestFit="1" customWidth="1"/>
    <col min="16135" max="16135" width="18.140625" style="16" bestFit="1" customWidth="1"/>
    <col min="16136" max="16384" width="9.140625" style="16"/>
  </cols>
  <sheetData>
    <row r="1" spans="1:8" s="1" customFormat="1">
      <c r="A1" s="3" t="s">
        <v>0</v>
      </c>
      <c r="B1" s="396" t="s">
        <v>32</v>
      </c>
      <c r="C1" s="396"/>
      <c r="D1" s="396"/>
      <c r="E1" s="396"/>
      <c r="F1" s="4"/>
      <c r="G1" s="4"/>
      <c r="H1" s="4"/>
    </row>
    <row r="2" spans="1:8" s="1" customFormat="1" ht="13.5" thickBot="1">
      <c r="C2" s="5"/>
      <c r="F2" s="4"/>
      <c r="G2" s="4"/>
      <c r="H2" s="4"/>
    </row>
    <row r="3" spans="1:8" s="1" customFormat="1" ht="15">
      <c r="B3" s="25" t="s">
        <v>1710</v>
      </c>
      <c r="C3" s="397"/>
      <c r="D3" s="400"/>
      <c r="E3" s="13"/>
      <c r="F3" s="4"/>
      <c r="G3" s="4"/>
      <c r="H3" s="4"/>
    </row>
    <row r="4" spans="1:8" s="1" customFormat="1" ht="45">
      <c r="B4" s="26" t="s">
        <v>1711</v>
      </c>
      <c r="C4" s="398"/>
      <c r="D4" s="401"/>
      <c r="E4" s="79"/>
      <c r="F4" s="4"/>
      <c r="G4" s="4"/>
      <c r="H4" s="4"/>
    </row>
    <row r="5" spans="1:8" s="1" customFormat="1" ht="15">
      <c r="B5" s="26" t="s">
        <v>1003</v>
      </c>
      <c r="C5" s="398"/>
      <c r="D5" s="401"/>
      <c r="E5" s="13"/>
      <c r="F5" s="4"/>
      <c r="G5" s="4"/>
      <c r="H5" s="4"/>
    </row>
    <row r="6" spans="1:8" s="1" customFormat="1" ht="15">
      <c r="B6" s="26" t="s">
        <v>1072</v>
      </c>
      <c r="C6" s="398"/>
      <c r="D6" s="401"/>
      <c r="E6" s="13"/>
      <c r="F6" s="4"/>
      <c r="G6" s="4"/>
      <c r="H6" s="4"/>
    </row>
    <row r="7" spans="1:8" s="1" customFormat="1" ht="30.75" thickBot="1">
      <c r="B7" s="27" t="s">
        <v>1712</v>
      </c>
      <c r="C7" s="399"/>
      <c r="D7" s="402"/>
      <c r="E7" s="13"/>
      <c r="F7" s="4"/>
      <c r="G7" s="4"/>
      <c r="H7" s="4"/>
    </row>
    <row r="8" spans="1:8" s="1" customFormat="1">
      <c r="B8" s="13"/>
      <c r="C8" s="15" t="s">
        <v>1005</v>
      </c>
      <c r="D8" s="15" t="s">
        <v>1006</v>
      </c>
      <c r="E8" s="13"/>
      <c r="F8" s="4"/>
      <c r="G8" s="4"/>
      <c r="H8" s="4"/>
    </row>
    <row r="9" spans="1:8" s="1" customFormat="1">
      <c r="C9" s="12"/>
      <c r="F9" s="4"/>
      <c r="G9" s="4"/>
      <c r="H9" s="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t="s">
        <v>1081</v>
      </c>
      <c r="E14" s="228"/>
    </row>
    <row r="15" spans="1:8">
      <c r="B15" s="227" t="s">
        <v>1082</v>
      </c>
      <c r="C15" s="228"/>
      <c r="D15" s="228"/>
      <c r="E15" s="228"/>
    </row>
    <row r="16" spans="1:8">
      <c r="B16" s="227" t="s">
        <v>1083</v>
      </c>
      <c r="C16" s="228"/>
      <c r="D16" s="228"/>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750</v>
      </c>
      <c r="C26" s="164">
        <v>5.33</v>
      </c>
      <c r="D26" s="16" t="s">
        <v>327</v>
      </c>
      <c r="E26" s="16" t="s">
        <v>751</v>
      </c>
      <c r="F26" s="18">
        <v>5000000</v>
      </c>
      <c r="G26" s="18">
        <v>5007.43</v>
      </c>
      <c r="H26" s="18">
        <v>3.69</v>
      </c>
    </row>
    <row r="27" spans="2:8">
      <c r="B27" s="16" t="s">
        <v>1713</v>
      </c>
      <c r="C27" s="164">
        <v>5.69</v>
      </c>
      <c r="D27" s="16" t="s">
        <v>327</v>
      </c>
      <c r="E27" s="16" t="s">
        <v>1714</v>
      </c>
      <c r="F27" s="18">
        <v>198700</v>
      </c>
      <c r="G27" s="18">
        <v>200.05</v>
      </c>
      <c r="H27" s="18">
        <v>0.15</v>
      </c>
    </row>
    <row r="28" spans="2:8">
      <c r="B28" s="17" t="s">
        <v>337</v>
      </c>
      <c r="C28" s="233"/>
      <c r="D28" s="17"/>
      <c r="E28" s="17"/>
      <c r="F28" s="162"/>
      <c r="G28" s="162">
        <f>SUM(G22:G27)</f>
        <v>5207.4800000000005</v>
      </c>
      <c r="H28" s="162">
        <f>SUM(H22:H27)</f>
        <v>3.84</v>
      </c>
    </row>
    <row r="29" spans="2:8">
      <c r="B29" s="17" t="s">
        <v>338</v>
      </c>
      <c r="C29" s="164"/>
    </row>
    <row r="30" spans="2:8">
      <c r="B30" s="16" t="s">
        <v>1441</v>
      </c>
      <c r="C30" s="164">
        <v>6.52</v>
      </c>
      <c r="D30" s="16" t="s">
        <v>340</v>
      </c>
      <c r="E30" s="16" t="s">
        <v>1442</v>
      </c>
      <c r="F30" s="18">
        <v>500</v>
      </c>
      <c r="G30" s="18">
        <v>5008.8999999999996</v>
      </c>
      <c r="H30" s="18">
        <v>3.69</v>
      </c>
    </row>
    <row r="31" spans="2:8">
      <c r="B31" s="16" t="s">
        <v>1560</v>
      </c>
      <c r="C31" s="164">
        <v>7.67</v>
      </c>
      <c r="D31" s="16" t="s">
        <v>347</v>
      </c>
      <c r="E31" s="16" t="s">
        <v>1561</v>
      </c>
      <c r="F31" s="18">
        <v>250</v>
      </c>
      <c r="G31" s="18">
        <v>2558.0500000000002</v>
      </c>
      <c r="H31" s="18">
        <v>1.89</v>
      </c>
    </row>
    <row r="32" spans="2:8">
      <c r="B32" s="16" t="s">
        <v>1715</v>
      </c>
      <c r="C32" s="164">
        <v>6.45</v>
      </c>
      <c r="D32" s="16" t="s">
        <v>340</v>
      </c>
      <c r="E32" s="16" t="s">
        <v>1716</v>
      </c>
      <c r="F32" s="18">
        <v>250</v>
      </c>
      <c r="G32" s="18">
        <v>2507.64</v>
      </c>
      <c r="H32" s="18">
        <v>1.85</v>
      </c>
    </row>
    <row r="33" spans="2:8">
      <c r="B33" s="16" t="s">
        <v>1717</v>
      </c>
      <c r="C33" s="164">
        <v>6.62</v>
      </c>
      <c r="D33" s="16" t="s">
        <v>340</v>
      </c>
      <c r="E33" s="16" t="s">
        <v>1718</v>
      </c>
      <c r="F33" s="18">
        <v>250</v>
      </c>
      <c r="G33" s="18">
        <v>2505.91</v>
      </c>
      <c r="H33" s="18">
        <v>1.85</v>
      </c>
    </row>
    <row r="34" spans="2:8">
      <c r="B34" s="16" t="s">
        <v>1719</v>
      </c>
      <c r="C34" s="164">
        <v>6.47</v>
      </c>
      <c r="D34" s="16" t="s">
        <v>340</v>
      </c>
      <c r="E34" s="16" t="s">
        <v>1720</v>
      </c>
      <c r="F34" s="18">
        <v>250</v>
      </c>
      <c r="G34" s="18">
        <v>2503.7199999999998</v>
      </c>
      <c r="H34" s="18">
        <v>1.85</v>
      </c>
    </row>
    <row r="35" spans="2:8">
      <c r="B35" s="16" t="s">
        <v>1320</v>
      </c>
      <c r="C35" s="164">
        <v>6.96</v>
      </c>
      <c r="D35" s="16" t="s">
        <v>340</v>
      </c>
      <c r="E35" s="16" t="s">
        <v>1321</v>
      </c>
      <c r="F35" s="18">
        <v>250</v>
      </c>
      <c r="G35" s="18">
        <v>2499</v>
      </c>
      <c r="H35" s="18">
        <v>1.84</v>
      </c>
    </row>
    <row r="36" spans="2:8">
      <c r="B36" s="16" t="s">
        <v>1721</v>
      </c>
      <c r="C36" s="164">
        <v>6.46</v>
      </c>
      <c r="D36" s="16" t="s">
        <v>347</v>
      </c>
      <c r="E36" s="16" t="s">
        <v>919</v>
      </c>
      <c r="F36" s="18">
        <v>250</v>
      </c>
      <c r="G36" s="18">
        <v>2490.2399999999998</v>
      </c>
      <c r="H36" s="18">
        <v>1.84</v>
      </c>
    </row>
    <row r="37" spans="2:8">
      <c r="B37" s="16" t="s">
        <v>894</v>
      </c>
      <c r="C37" s="164">
        <v>6.36</v>
      </c>
      <c r="D37" s="16" t="s">
        <v>340</v>
      </c>
      <c r="E37" s="16" t="s">
        <v>895</v>
      </c>
      <c r="F37" s="18">
        <v>250</v>
      </c>
      <c r="G37" s="18">
        <v>2481.0100000000002</v>
      </c>
      <c r="H37" s="18">
        <v>1.83</v>
      </c>
    </row>
    <row r="38" spans="2:8">
      <c r="B38" s="16" t="s">
        <v>1722</v>
      </c>
      <c r="C38" s="164">
        <v>5.65</v>
      </c>
      <c r="D38" s="16" t="s">
        <v>340</v>
      </c>
      <c r="E38" s="16" t="s">
        <v>1723</v>
      </c>
      <c r="F38" s="18">
        <v>200</v>
      </c>
      <c r="G38" s="18">
        <v>2000.32</v>
      </c>
      <c r="H38" s="18">
        <v>1.47</v>
      </c>
    </row>
    <row r="39" spans="2:8">
      <c r="B39" s="16" t="s">
        <v>1724</v>
      </c>
      <c r="C39" s="164">
        <v>6.06</v>
      </c>
      <c r="D39" s="16" t="s">
        <v>340</v>
      </c>
      <c r="E39" s="16" t="s">
        <v>1725</v>
      </c>
      <c r="F39" s="18">
        <v>150</v>
      </c>
      <c r="G39" s="18">
        <v>1503.93</v>
      </c>
      <c r="H39" s="18">
        <v>1.1100000000000001</v>
      </c>
    </row>
    <row r="40" spans="2:8">
      <c r="B40" s="16" t="s">
        <v>1726</v>
      </c>
      <c r="C40" s="164">
        <v>6.48</v>
      </c>
      <c r="D40" s="16" t="s">
        <v>340</v>
      </c>
      <c r="E40" s="16" t="s">
        <v>977</v>
      </c>
      <c r="F40" s="18">
        <v>150</v>
      </c>
      <c r="G40" s="18">
        <v>1489.79</v>
      </c>
      <c r="H40" s="18">
        <v>1.1000000000000001</v>
      </c>
    </row>
    <row r="41" spans="2:8">
      <c r="B41" s="16" t="s">
        <v>1727</v>
      </c>
      <c r="C41" s="164">
        <v>5.78</v>
      </c>
      <c r="D41" s="16" t="s">
        <v>351</v>
      </c>
      <c r="E41" s="16" t="s">
        <v>1728</v>
      </c>
      <c r="F41" s="18">
        <v>100</v>
      </c>
      <c r="G41" s="18">
        <v>1001.05</v>
      </c>
      <c r="H41" s="18">
        <v>0.74</v>
      </c>
    </row>
    <row r="42" spans="2:8">
      <c r="B42" s="17" t="s">
        <v>355</v>
      </c>
      <c r="C42" s="233"/>
      <c r="D42" s="17"/>
      <c r="E42" s="17"/>
      <c r="F42" s="162"/>
      <c r="G42" s="162">
        <f>SUM(G29:G41)</f>
        <v>28549.56</v>
      </c>
      <c r="H42" s="162">
        <f>SUM(H29:H41)</f>
        <v>21.06</v>
      </c>
    </row>
    <row r="43" spans="2:8">
      <c r="B43" s="17" t="s">
        <v>515</v>
      </c>
      <c r="C43" s="164"/>
    </row>
    <row r="44" spans="2:8">
      <c r="B44" s="16" t="s">
        <v>1176</v>
      </c>
      <c r="C44" s="164">
        <v>5.65</v>
      </c>
      <c r="D44" s="16" t="s">
        <v>327</v>
      </c>
      <c r="E44" s="16" t="s">
        <v>1177</v>
      </c>
      <c r="F44" s="18">
        <v>15000000</v>
      </c>
      <c r="G44" s="18">
        <v>14775.71</v>
      </c>
      <c r="H44" s="18">
        <v>10.89</v>
      </c>
    </row>
    <row r="45" spans="2:8">
      <c r="B45" s="16" t="s">
        <v>1729</v>
      </c>
      <c r="C45" s="164">
        <v>5.29</v>
      </c>
      <c r="D45" s="16" t="s">
        <v>327</v>
      </c>
      <c r="E45" s="16" t="s">
        <v>1730</v>
      </c>
      <c r="F45" s="18">
        <v>5000000</v>
      </c>
      <c r="G45" s="18">
        <v>4989.8900000000003</v>
      </c>
      <c r="H45" s="18">
        <v>3.68</v>
      </c>
    </row>
    <row r="46" spans="2:8">
      <c r="B46" s="16" t="s">
        <v>1682</v>
      </c>
      <c r="C46" s="164">
        <v>5.33</v>
      </c>
      <c r="D46" s="16" t="s">
        <v>327</v>
      </c>
      <c r="E46" s="16" t="s">
        <v>1683</v>
      </c>
      <c r="F46" s="18">
        <v>5000000</v>
      </c>
      <c r="G46" s="18">
        <v>4979.6400000000003</v>
      </c>
      <c r="H46" s="18">
        <v>3.67</v>
      </c>
    </row>
    <row r="47" spans="2:8">
      <c r="B47" s="16" t="s">
        <v>1143</v>
      </c>
      <c r="C47" s="164">
        <v>6.51</v>
      </c>
      <c r="D47" s="16" t="s">
        <v>108</v>
      </c>
      <c r="E47" s="16" t="s">
        <v>1144</v>
      </c>
      <c r="F47" s="18">
        <v>1000</v>
      </c>
      <c r="G47" s="18">
        <v>4977.82</v>
      </c>
      <c r="H47" s="18">
        <v>3.67</v>
      </c>
    </row>
    <row r="48" spans="2:8">
      <c r="B48" s="16" t="s">
        <v>1480</v>
      </c>
      <c r="C48" s="164">
        <v>5.62</v>
      </c>
      <c r="D48" s="16" t="s">
        <v>108</v>
      </c>
      <c r="E48" s="16" t="s">
        <v>1481</v>
      </c>
      <c r="F48" s="18">
        <v>1000</v>
      </c>
      <c r="G48" s="18">
        <v>4977.8</v>
      </c>
      <c r="H48" s="18">
        <v>3.67</v>
      </c>
    </row>
    <row r="49" spans="2:8">
      <c r="B49" s="16" t="s">
        <v>1731</v>
      </c>
      <c r="C49" s="164">
        <v>5.43</v>
      </c>
      <c r="D49" s="16" t="s">
        <v>327</v>
      </c>
      <c r="E49" s="16" t="s">
        <v>1732</v>
      </c>
      <c r="F49" s="18">
        <v>5000000</v>
      </c>
      <c r="G49" s="18">
        <v>4963.82</v>
      </c>
      <c r="H49" s="18">
        <v>3.66</v>
      </c>
    </row>
    <row r="50" spans="2:8">
      <c r="B50" s="16" t="s">
        <v>1486</v>
      </c>
      <c r="C50" s="164">
        <v>6.03</v>
      </c>
      <c r="D50" s="16" t="s">
        <v>1166</v>
      </c>
      <c r="E50" s="16" t="s">
        <v>1487</v>
      </c>
      <c r="F50" s="18">
        <v>1000</v>
      </c>
      <c r="G50" s="18">
        <v>4954.21</v>
      </c>
      <c r="H50" s="18">
        <v>3.65</v>
      </c>
    </row>
    <row r="51" spans="2:8">
      <c r="B51" s="16" t="s">
        <v>1220</v>
      </c>
      <c r="C51" s="164">
        <v>5.97</v>
      </c>
      <c r="D51" s="16" t="s">
        <v>108</v>
      </c>
      <c r="E51" s="16" t="s">
        <v>1221</v>
      </c>
      <c r="F51" s="18">
        <v>1000</v>
      </c>
      <c r="G51" s="18">
        <v>4921.1899999999996</v>
      </c>
      <c r="H51" s="18">
        <v>3.63</v>
      </c>
    </row>
    <row r="52" spans="2:8">
      <c r="B52" s="16" t="s">
        <v>1145</v>
      </c>
      <c r="C52" s="164">
        <v>6.09</v>
      </c>
      <c r="D52" s="16" t="s">
        <v>109</v>
      </c>
      <c r="E52" s="16" t="s">
        <v>1146</v>
      </c>
      <c r="F52" s="18">
        <v>1000</v>
      </c>
      <c r="G52" s="18">
        <v>4915.49</v>
      </c>
      <c r="H52" s="18">
        <v>3.62</v>
      </c>
    </row>
    <row r="53" spans="2:8">
      <c r="B53" s="16" t="s">
        <v>1349</v>
      </c>
      <c r="C53" s="164">
        <v>6.29</v>
      </c>
      <c r="D53" s="16" t="s">
        <v>108</v>
      </c>
      <c r="E53" s="16" t="s">
        <v>1350</v>
      </c>
      <c r="F53" s="18">
        <v>1000</v>
      </c>
      <c r="G53" s="18">
        <v>4864.3100000000004</v>
      </c>
      <c r="H53" s="18">
        <v>3.59</v>
      </c>
    </row>
    <row r="54" spans="2:8">
      <c r="B54" s="16" t="s">
        <v>1733</v>
      </c>
      <c r="C54" s="164">
        <v>6.29</v>
      </c>
      <c r="D54" s="16" t="s">
        <v>108</v>
      </c>
      <c r="E54" s="16" t="s">
        <v>1734</v>
      </c>
      <c r="F54" s="18">
        <v>1000</v>
      </c>
      <c r="G54" s="18">
        <v>4860.1400000000003</v>
      </c>
      <c r="H54" s="18">
        <v>3.58</v>
      </c>
    </row>
    <row r="55" spans="2:8">
      <c r="B55" s="16" t="s">
        <v>1735</v>
      </c>
      <c r="C55" s="164">
        <v>6.25</v>
      </c>
      <c r="D55" s="16" t="s">
        <v>108</v>
      </c>
      <c r="E55" s="16" t="s">
        <v>1736</v>
      </c>
      <c r="F55" s="18">
        <v>1000</v>
      </c>
      <c r="G55" s="18">
        <v>4856.96</v>
      </c>
      <c r="H55" s="18">
        <v>3.58</v>
      </c>
    </row>
    <row r="56" spans="2:8">
      <c r="B56" s="16" t="s">
        <v>1737</v>
      </c>
      <c r="C56" s="164">
        <v>6.61</v>
      </c>
      <c r="D56" s="16" t="s">
        <v>109</v>
      </c>
      <c r="E56" s="16" t="s">
        <v>1738</v>
      </c>
      <c r="F56" s="18">
        <v>1000</v>
      </c>
      <c r="G56" s="18">
        <v>4752.97</v>
      </c>
      <c r="H56" s="18">
        <v>3.5</v>
      </c>
    </row>
    <row r="57" spans="2:8">
      <c r="B57" s="16" t="s">
        <v>1739</v>
      </c>
      <c r="C57" s="164">
        <v>6.74</v>
      </c>
      <c r="D57" s="16" t="s">
        <v>108</v>
      </c>
      <c r="E57" s="16" t="s">
        <v>1740</v>
      </c>
      <c r="F57" s="18">
        <v>1000</v>
      </c>
      <c r="G57" s="18">
        <v>4748.53</v>
      </c>
      <c r="H57" s="18">
        <v>3.5</v>
      </c>
    </row>
    <row r="58" spans="2:8">
      <c r="B58" s="16" t="s">
        <v>1741</v>
      </c>
      <c r="C58" s="164">
        <v>6.1</v>
      </c>
      <c r="D58" s="16" t="s">
        <v>108</v>
      </c>
      <c r="E58" s="16" t="s">
        <v>1742</v>
      </c>
      <c r="F58" s="18">
        <v>500</v>
      </c>
      <c r="G58" s="18">
        <v>2486.29</v>
      </c>
      <c r="H58" s="18">
        <v>1.83</v>
      </c>
    </row>
    <row r="59" spans="2:8">
      <c r="B59" s="16" t="s">
        <v>1743</v>
      </c>
      <c r="C59" s="164">
        <v>5.89</v>
      </c>
      <c r="D59" s="16" t="s">
        <v>108</v>
      </c>
      <c r="E59" s="16" t="s">
        <v>1744</v>
      </c>
      <c r="F59" s="18">
        <v>500</v>
      </c>
      <c r="G59" s="18">
        <v>2477.61</v>
      </c>
      <c r="H59" s="18">
        <v>1.83</v>
      </c>
    </row>
    <row r="60" spans="2:8">
      <c r="B60" s="16" t="s">
        <v>1745</v>
      </c>
      <c r="C60" s="164">
        <v>6.04</v>
      </c>
      <c r="D60" s="16" t="s">
        <v>108</v>
      </c>
      <c r="E60" s="16" t="s">
        <v>1746</v>
      </c>
      <c r="F60" s="18">
        <v>500</v>
      </c>
      <c r="G60" s="18">
        <v>2460.5100000000002</v>
      </c>
      <c r="H60" s="18">
        <v>1.81</v>
      </c>
    </row>
    <row r="61" spans="2:8">
      <c r="B61" s="16" t="s">
        <v>1240</v>
      </c>
      <c r="C61" s="164">
        <v>6.04</v>
      </c>
      <c r="D61" s="16" t="s">
        <v>108</v>
      </c>
      <c r="E61" s="16" t="s">
        <v>1241</v>
      </c>
      <c r="F61" s="18">
        <v>500</v>
      </c>
      <c r="G61" s="18">
        <v>2460.11</v>
      </c>
      <c r="H61" s="18">
        <v>1.81</v>
      </c>
    </row>
    <row r="62" spans="2:8">
      <c r="B62" s="16" t="s">
        <v>1747</v>
      </c>
      <c r="C62" s="164">
        <v>6.05</v>
      </c>
      <c r="D62" s="16" t="s">
        <v>108</v>
      </c>
      <c r="E62" s="16" t="s">
        <v>1748</v>
      </c>
      <c r="F62" s="18">
        <v>500</v>
      </c>
      <c r="G62" s="18">
        <v>2456.83</v>
      </c>
      <c r="H62" s="18">
        <v>1.81</v>
      </c>
    </row>
    <row r="63" spans="2:8">
      <c r="B63" s="16" t="s">
        <v>1165</v>
      </c>
      <c r="C63" s="164">
        <v>6.3</v>
      </c>
      <c r="D63" s="16" t="s">
        <v>1166</v>
      </c>
      <c r="E63" s="16" t="s">
        <v>1167</v>
      </c>
      <c r="F63" s="18">
        <v>500</v>
      </c>
      <c r="G63" s="18">
        <v>2449.69</v>
      </c>
      <c r="H63" s="18">
        <v>1.81</v>
      </c>
    </row>
    <row r="64" spans="2:8">
      <c r="B64" s="16" t="s">
        <v>1168</v>
      </c>
      <c r="C64" s="164">
        <v>6.39</v>
      </c>
      <c r="D64" s="16" t="s">
        <v>108</v>
      </c>
      <c r="E64" s="16" t="s">
        <v>1169</v>
      </c>
      <c r="F64" s="18">
        <v>500</v>
      </c>
      <c r="G64" s="18">
        <v>2443.9499999999998</v>
      </c>
      <c r="H64" s="18">
        <v>1.8</v>
      </c>
    </row>
    <row r="65" spans="2:8">
      <c r="B65" s="16" t="s">
        <v>1234</v>
      </c>
      <c r="C65" s="164">
        <v>6.55</v>
      </c>
      <c r="D65" s="16" t="s">
        <v>109</v>
      </c>
      <c r="E65" s="16" t="s">
        <v>1235</v>
      </c>
      <c r="F65" s="18">
        <v>500</v>
      </c>
      <c r="G65" s="18">
        <v>2390.2800000000002</v>
      </c>
      <c r="H65" s="18">
        <v>1.76</v>
      </c>
    </row>
    <row r="66" spans="2:8">
      <c r="B66" s="16" t="s">
        <v>1353</v>
      </c>
      <c r="C66" s="164">
        <v>6.51</v>
      </c>
      <c r="D66" s="16" t="s">
        <v>108</v>
      </c>
      <c r="E66" s="16" t="s">
        <v>1354</v>
      </c>
      <c r="F66" s="18">
        <v>500</v>
      </c>
      <c r="G66" s="18">
        <v>2384.7399999999998</v>
      </c>
      <c r="H66" s="18">
        <v>1.76</v>
      </c>
    </row>
    <row r="67" spans="2:8">
      <c r="B67" s="17" t="s">
        <v>110</v>
      </c>
      <c r="C67" s="233"/>
      <c r="D67" s="17"/>
      <c r="E67" s="17"/>
      <c r="F67" s="162"/>
      <c r="G67" s="162">
        <f>SUM(G43:G66)</f>
        <v>100548.48999999999</v>
      </c>
      <c r="H67" s="162">
        <f>SUM(H43:H66)</f>
        <v>74.110000000000014</v>
      </c>
    </row>
    <row r="68" spans="2:8">
      <c r="B68" s="17" t="s">
        <v>111</v>
      </c>
      <c r="C68" s="234"/>
      <c r="D68" s="17"/>
      <c r="E68" s="17"/>
      <c r="F68" s="162"/>
      <c r="G68" s="162">
        <v>2621.53</v>
      </c>
      <c r="H68" s="162">
        <v>1.93</v>
      </c>
    </row>
    <row r="69" spans="2:8">
      <c r="B69" s="17" t="s">
        <v>112</v>
      </c>
      <c r="C69" s="234"/>
      <c r="D69" s="17"/>
      <c r="E69" s="17"/>
      <c r="F69" s="162"/>
      <c r="G69" s="162">
        <v>136927.06</v>
      </c>
      <c r="H69" s="162">
        <v>100.92</v>
      </c>
    </row>
    <row r="70" spans="2:8">
      <c r="B70" s="17" t="s">
        <v>209</v>
      </c>
      <c r="C70" s="234"/>
      <c r="D70" s="17"/>
      <c r="E70" s="17"/>
      <c r="F70" s="162"/>
      <c r="G70" s="162">
        <v>-1251.5214687399871</v>
      </c>
      <c r="H70" s="162">
        <v>-0.92000000000000171</v>
      </c>
    </row>
    <row r="71" spans="2:8">
      <c r="B71" s="17" t="s">
        <v>114</v>
      </c>
      <c r="C71" s="234"/>
      <c r="D71" s="17"/>
      <c r="E71" s="17"/>
      <c r="F71" s="162"/>
      <c r="G71" s="162">
        <v>135675.53853126001</v>
      </c>
      <c r="H71" s="162">
        <v>100</v>
      </c>
    </row>
    <row r="72" spans="2:8">
      <c r="B72" s="16" t="s">
        <v>115</v>
      </c>
    </row>
    <row r="73" spans="2:8">
      <c r="B73" s="16" t="s">
        <v>116</v>
      </c>
    </row>
    <row r="74" spans="2:8">
      <c r="B74" s="17" t="s">
        <v>117</v>
      </c>
      <c r="C74" s="235">
        <v>44804</v>
      </c>
    </row>
    <row r="75" spans="2:8" ht="25.5">
      <c r="B75" s="236" t="s">
        <v>118</v>
      </c>
      <c r="C75" s="234" t="s">
        <v>119</v>
      </c>
    </row>
    <row r="76" spans="2:8">
      <c r="B76" s="17"/>
    </row>
    <row r="77" spans="2:8">
      <c r="B77" s="17" t="s">
        <v>1062</v>
      </c>
      <c r="C77" s="234" t="s">
        <v>119</v>
      </c>
    </row>
    <row r="78" spans="2:8">
      <c r="B78" s="17" t="s">
        <v>1063</v>
      </c>
      <c r="C78" s="234" t="s">
        <v>119</v>
      </c>
    </row>
    <row r="79" spans="2:8">
      <c r="B79" s="17" t="s">
        <v>1749</v>
      </c>
      <c r="C79" s="234"/>
    </row>
    <row r="80" spans="2:8">
      <c r="B80" s="17" t="s">
        <v>1750</v>
      </c>
      <c r="C80" s="234"/>
    </row>
    <row r="81" spans="2:6">
      <c r="B81" s="17" t="s">
        <v>1751</v>
      </c>
      <c r="C81" s="234"/>
    </row>
    <row r="82" spans="2:6">
      <c r="B82" s="17" t="s">
        <v>1752</v>
      </c>
      <c r="C82" s="234"/>
    </row>
    <row r="83" spans="2:6">
      <c r="B83" s="17" t="s">
        <v>1753</v>
      </c>
      <c r="C83" s="234"/>
    </row>
    <row r="84" spans="2:6">
      <c r="B84" s="17" t="s">
        <v>1754</v>
      </c>
      <c r="C84" s="234"/>
    </row>
    <row r="85" spans="2:6">
      <c r="B85" s="17" t="s">
        <v>1755</v>
      </c>
      <c r="C85" s="234"/>
    </row>
    <row r="86" spans="2:6">
      <c r="B86" s="17" t="s">
        <v>1756</v>
      </c>
      <c r="C86" s="234"/>
    </row>
    <row r="87" spans="2:6">
      <c r="B87" s="17" t="s">
        <v>1757</v>
      </c>
      <c r="C87" s="234"/>
    </row>
    <row r="88" spans="2:6">
      <c r="B88" s="17" t="s">
        <v>1758</v>
      </c>
      <c r="C88" s="234"/>
    </row>
    <row r="89" spans="2:6">
      <c r="B89" s="17" t="s">
        <v>1759</v>
      </c>
      <c r="C89" s="234"/>
    </row>
    <row r="90" spans="2:6">
      <c r="B90" s="17" t="s">
        <v>1760</v>
      </c>
      <c r="C90" s="234"/>
    </row>
    <row r="91" spans="2:6">
      <c r="B91" s="237" t="s">
        <v>1254</v>
      </c>
      <c r="C91" s="234"/>
    </row>
    <row r="92" spans="2:6">
      <c r="B92" s="237" t="s">
        <v>1761</v>
      </c>
    </row>
    <row r="94" spans="2:6" ht="63" customHeight="1">
      <c r="B94" s="403" t="s">
        <v>1069</v>
      </c>
      <c r="C94" s="403"/>
      <c r="D94" s="403"/>
      <c r="E94" s="403"/>
      <c r="F94" s="403"/>
    </row>
    <row r="96" spans="2:6">
      <c r="B96" s="242" t="s">
        <v>1277</v>
      </c>
      <c r="C96" s="243"/>
      <c r="D96" s="244"/>
    </row>
    <row r="97" spans="2:4" ht="30">
      <c r="B97" s="245" t="s">
        <v>1278</v>
      </c>
      <c r="C97" s="246" t="s">
        <v>1279</v>
      </c>
      <c r="D97" s="245" t="s">
        <v>1280</v>
      </c>
    </row>
    <row r="98" spans="2:4">
      <c r="B98" s="247" t="s">
        <v>1281</v>
      </c>
      <c r="C98" s="248">
        <v>75</v>
      </c>
      <c r="D98" s="249">
        <v>1.02</v>
      </c>
    </row>
    <row r="99" spans="2:4">
      <c r="B99" s="247" t="s">
        <v>1762</v>
      </c>
      <c r="C99" s="248">
        <v>165</v>
      </c>
      <c r="D99" s="249">
        <v>2.89</v>
      </c>
    </row>
    <row r="100" spans="2:4">
      <c r="B100" s="247" t="s">
        <v>1763</v>
      </c>
      <c r="C100" s="248">
        <v>80</v>
      </c>
      <c r="D100" s="249">
        <v>2.4300000000000002</v>
      </c>
    </row>
  </sheetData>
  <mergeCells count="9">
    <mergeCell ref="B94:F94"/>
    <mergeCell ref="B1:E1"/>
    <mergeCell ref="C3:C7"/>
    <mergeCell ref="D3:D7"/>
    <mergeCell ref="B10:E10"/>
    <mergeCell ref="B11:E11"/>
    <mergeCell ref="C12:C13"/>
    <mergeCell ref="D12:D13"/>
    <mergeCell ref="E12:E13"/>
  </mergeCells>
  <hyperlinks>
    <hyperlink ref="A1" location="Index!A1" display="Index" xr:uid="{97EC065D-7DE2-4F58-87BA-572B540103B5}"/>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11A49-5119-4483-89E6-AA6C98B7E1FA}">
  <dimension ref="A1:H44"/>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23.42578125" style="16" bestFit="1" customWidth="1"/>
    <col min="6" max="6" width="10.285156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3.7109375" style="16" bestFit="1" customWidth="1"/>
    <col min="260" max="262" width="9.140625" style="16"/>
    <col min="263" max="263" width="9.5703125" style="16" bestFit="1" customWidth="1"/>
    <col min="264" max="264" width="6.5703125" style="16" bestFit="1" customWidth="1"/>
    <col min="265" max="512" width="9.140625" style="16"/>
    <col min="513" max="513" width="5.42578125" style="16" bestFit="1" customWidth="1"/>
    <col min="514" max="514" width="81.140625" style="16" bestFit="1" customWidth="1"/>
    <col min="515" max="515" width="3.7109375" style="16" bestFit="1" customWidth="1"/>
    <col min="516" max="518" width="9.140625" style="16"/>
    <col min="519" max="519" width="9.5703125" style="16" bestFit="1" customWidth="1"/>
    <col min="520" max="520" width="6.5703125" style="16" bestFit="1" customWidth="1"/>
    <col min="521" max="768" width="9.140625" style="16"/>
    <col min="769" max="769" width="5.42578125" style="16" bestFit="1" customWidth="1"/>
    <col min="770" max="770" width="81.140625" style="16" bestFit="1" customWidth="1"/>
    <col min="771" max="771" width="3.7109375" style="16" bestFit="1" customWidth="1"/>
    <col min="772" max="774" width="9.140625" style="16"/>
    <col min="775" max="775" width="9.5703125" style="16" bestFit="1" customWidth="1"/>
    <col min="776" max="776" width="6.5703125" style="16" bestFit="1" customWidth="1"/>
    <col min="777" max="1024" width="9.140625" style="16"/>
    <col min="1025" max="1025" width="5.42578125" style="16" bestFit="1" customWidth="1"/>
    <col min="1026" max="1026" width="81.140625" style="16" bestFit="1" customWidth="1"/>
    <col min="1027" max="1027" width="3.7109375" style="16" bestFit="1" customWidth="1"/>
    <col min="1028" max="1030" width="9.140625" style="16"/>
    <col min="1031" max="1031" width="9.5703125" style="16" bestFit="1" customWidth="1"/>
    <col min="1032" max="1032" width="6.5703125" style="16" bestFit="1" customWidth="1"/>
    <col min="1033" max="1280" width="9.140625" style="16"/>
    <col min="1281" max="1281" width="5.42578125" style="16" bestFit="1" customWidth="1"/>
    <col min="1282" max="1282" width="81.140625" style="16" bestFit="1" customWidth="1"/>
    <col min="1283" max="1283" width="3.7109375" style="16" bestFit="1" customWidth="1"/>
    <col min="1284" max="1286" width="9.140625" style="16"/>
    <col min="1287" max="1287" width="9.5703125" style="16" bestFit="1" customWidth="1"/>
    <col min="1288" max="1288" width="6.5703125" style="16" bestFit="1" customWidth="1"/>
    <col min="1289" max="1536" width="9.140625" style="16"/>
    <col min="1537" max="1537" width="5.42578125" style="16" bestFit="1" customWidth="1"/>
    <col min="1538" max="1538" width="81.140625" style="16" bestFit="1" customWidth="1"/>
    <col min="1539" max="1539" width="3.7109375" style="16" bestFit="1" customWidth="1"/>
    <col min="1540" max="1542" width="9.140625" style="16"/>
    <col min="1543" max="1543" width="9.5703125" style="16" bestFit="1" customWidth="1"/>
    <col min="1544" max="1544" width="6.5703125" style="16" bestFit="1" customWidth="1"/>
    <col min="1545" max="1792" width="9.140625" style="16"/>
    <col min="1793" max="1793" width="5.42578125" style="16" bestFit="1" customWidth="1"/>
    <col min="1794" max="1794" width="81.140625" style="16" bestFit="1" customWidth="1"/>
    <col min="1795" max="1795" width="3.7109375" style="16" bestFit="1" customWidth="1"/>
    <col min="1796" max="1798" width="9.140625" style="16"/>
    <col min="1799" max="1799" width="9.5703125" style="16" bestFit="1" customWidth="1"/>
    <col min="1800" max="1800" width="6.5703125" style="16" bestFit="1" customWidth="1"/>
    <col min="1801" max="2048" width="9.140625" style="16"/>
    <col min="2049" max="2049" width="5.42578125" style="16" bestFit="1" customWidth="1"/>
    <col min="2050" max="2050" width="81.140625" style="16" bestFit="1" customWidth="1"/>
    <col min="2051" max="2051" width="3.7109375" style="16" bestFit="1" customWidth="1"/>
    <col min="2052" max="2054" width="9.140625" style="16"/>
    <col min="2055" max="2055" width="9.5703125" style="16" bestFit="1" customWidth="1"/>
    <col min="2056" max="2056" width="6.5703125" style="16" bestFit="1" customWidth="1"/>
    <col min="2057" max="2304" width="9.140625" style="16"/>
    <col min="2305" max="2305" width="5.42578125" style="16" bestFit="1" customWidth="1"/>
    <col min="2306" max="2306" width="81.140625" style="16" bestFit="1" customWidth="1"/>
    <col min="2307" max="2307" width="3.7109375" style="16" bestFit="1" customWidth="1"/>
    <col min="2308" max="2310" width="9.140625" style="16"/>
    <col min="2311" max="2311" width="9.5703125" style="16" bestFit="1" customWidth="1"/>
    <col min="2312" max="2312" width="6.5703125" style="16" bestFit="1" customWidth="1"/>
    <col min="2313" max="2560" width="9.140625" style="16"/>
    <col min="2561" max="2561" width="5.42578125" style="16" bestFit="1" customWidth="1"/>
    <col min="2562" max="2562" width="81.140625" style="16" bestFit="1" customWidth="1"/>
    <col min="2563" max="2563" width="3.7109375" style="16" bestFit="1" customWidth="1"/>
    <col min="2564" max="2566" width="9.140625" style="16"/>
    <col min="2567" max="2567" width="9.5703125" style="16" bestFit="1" customWidth="1"/>
    <col min="2568" max="2568" width="6.5703125" style="16" bestFit="1" customWidth="1"/>
    <col min="2569" max="2816" width="9.140625" style="16"/>
    <col min="2817" max="2817" width="5.42578125" style="16" bestFit="1" customWidth="1"/>
    <col min="2818" max="2818" width="81.140625" style="16" bestFit="1" customWidth="1"/>
    <col min="2819" max="2819" width="3.7109375" style="16" bestFit="1" customWidth="1"/>
    <col min="2820" max="2822" width="9.140625" style="16"/>
    <col min="2823" max="2823" width="9.5703125" style="16" bestFit="1" customWidth="1"/>
    <col min="2824" max="2824" width="6.5703125" style="16" bestFit="1" customWidth="1"/>
    <col min="2825" max="3072" width="9.140625" style="16"/>
    <col min="3073" max="3073" width="5.42578125" style="16" bestFit="1" customWidth="1"/>
    <col min="3074" max="3074" width="81.140625" style="16" bestFit="1" customWidth="1"/>
    <col min="3075" max="3075" width="3.7109375" style="16" bestFit="1" customWidth="1"/>
    <col min="3076" max="3078" width="9.140625" style="16"/>
    <col min="3079" max="3079" width="9.5703125" style="16" bestFit="1" customWidth="1"/>
    <col min="3080" max="3080" width="6.5703125" style="16" bestFit="1" customWidth="1"/>
    <col min="3081" max="3328" width="9.140625" style="16"/>
    <col min="3329" max="3329" width="5.42578125" style="16" bestFit="1" customWidth="1"/>
    <col min="3330" max="3330" width="81.140625" style="16" bestFit="1" customWidth="1"/>
    <col min="3331" max="3331" width="3.7109375" style="16" bestFit="1" customWidth="1"/>
    <col min="3332" max="3334" width="9.140625" style="16"/>
    <col min="3335" max="3335" width="9.5703125" style="16" bestFit="1" customWidth="1"/>
    <col min="3336" max="3336" width="6.5703125" style="16" bestFit="1" customWidth="1"/>
    <col min="3337" max="3584" width="9.140625" style="16"/>
    <col min="3585" max="3585" width="5.42578125" style="16" bestFit="1" customWidth="1"/>
    <col min="3586" max="3586" width="81.140625" style="16" bestFit="1" customWidth="1"/>
    <col min="3587" max="3587" width="3.7109375" style="16" bestFit="1" customWidth="1"/>
    <col min="3588" max="3590" width="9.140625" style="16"/>
    <col min="3591" max="3591" width="9.5703125" style="16" bestFit="1" customWidth="1"/>
    <col min="3592" max="3592" width="6.5703125" style="16" bestFit="1" customWidth="1"/>
    <col min="3593" max="3840" width="9.140625" style="16"/>
    <col min="3841" max="3841" width="5.42578125" style="16" bestFit="1" customWidth="1"/>
    <col min="3842" max="3842" width="81.140625" style="16" bestFit="1" customWidth="1"/>
    <col min="3843" max="3843" width="3.7109375" style="16" bestFit="1" customWidth="1"/>
    <col min="3844" max="3846" width="9.140625" style="16"/>
    <col min="3847" max="3847" width="9.5703125" style="16" bestFit="1" customWidth="1"/>
    <col min="3848" max="3848" width="6.5703125" style="16" bestFit="1" customWidth="1"/>
    <col min="3849" max="4096" width="9.140625" style="16"/>
    <col min="4097" max="4097" width="5.42578125" style="16" bestFit="1" customWidth="1"/>
    <col min="4098" max="4098" width="81.140625" style="16" bestFit="1" customWidth="1"/>
    <col min="4099" max="4099" width="3.7109375" style="16" bestFit="1" customWidth="1"/>
    <col min="4100" max="4102" width="9.140625" style="16"/>
    <col min="4103" max="4103" width="9.5703125" style="16" bestFit="1" customWidth="1"/>
    <col min="4104" max="4104" width="6.5703125" style="16" bestFit="1" customWidth="1"/>
    <col min="4105" max="4352" width="9.140625" style="16"/>
    <col min="4353" max="4353" width="5.42578125" style="16" bestFit="1" customWidth="1"/>
    <col min="4354" max="4354" width="81.140625" style="16" bestFit="1" customWidth="1"/>
    <col min="4355" max="4355" width="3.7109375" style="16" bestFit="1" customWidth="1"/>
    <col min="4356" max="4358" width="9.140625" style="16"/>
    <col min="4359" max="4359" width="9.5703125" style="16" bestFit="1" customWidth="1"/>
    <col min="4360" max="4360" width="6.5703125" style="16" bestFit="1" customWidth="1"/>
    <col min="4361" max="4608" width="9.140625" style="16"/>
    <col min="4609" max="4609" width="5.42578125" style="16" bestFit="1" customWidth="1"/>
    <col min="4610" max="4610" width="81.140625" style="16" bestFit="1" customWidth="1"/>
    <col min="4611" max="4611" width="3.7109375" style="16" bestFit="1" customWidth="1"/>
    <col min="4612" max="4614" width="9.140625" style="16"/>
    <col min="4615" max="4615" width="9.5703125" style="16" bestFit="1" customWidth="1"/>
    <col min="4616" max="4616" width="6.5703125" style="16" bestFit="1" customWidth="1"/>
    <col min="4617" max="4864" width="9.140625" style="16"/>
    <col min="4865" max="4865" width="5.42578125" style="16" bestFit="1" customWidth="1"/>
    <col min="4866" max="4866" width="81.140625" style="16" bestFit="1" customWidth="1"/>
    <col min="4867" max="4867" width="3.7109375" style="16" bestFit="1" customWidth="1"/>
    <col min="4868" max="4870" width="9.140625" style="16"/>
    <col min="4871" max="4871" width="9.5703125" style="16" bestFit="1" customWidth="1"/>
    <col min="4872" max="4872" width="6.5703125" style="16" bestFit="1" customWidth="1"/>
    <col min="4873" max="5120" width="9.140625" style="16"/>
    <col min="5121" max="5121" width="5.42578125" style="16" bestFit="1" customWidth="1"/>
    <col min="5122" max="5122" width="81.140625" style="16" bestFit="1" customWidth="1"/>
    <col min="5123" max="5123" width="3.7109375" style="16" bestFit="1" customWidth="1"/>
    <col min="5124" max="5126" width="9.140625" style="16"/>
    <col min="5127" max="5127" width="9.5703125" style="16" bestFit="1" customWidth="1"/>
    <col min="5128" max="5128" width="6.5703125" style="16" bestFit="1" customWidth="1"/>
    <col min="5129" max="5376" width="9.140625" style="16"/>
    <col min="5377" max="5377" width="5.42578125" style="16" bestFit="1" customWidth="1"/>
    <col min="5378" max="5378" width="81.140625" style="16" bestFit="1" customWidth="1"/>
    <col min="5379" max="5379" width="3.7109375" style="16" bestFit="1" customWidth="1"/>
    <col min="5380" max="5382" width="9.140625" style="16"/>
    <col min="5383" max="5383" width="9.5703125" style="16" bestFit="1" customWidth="1"/>
    <col min="5384" max="5384" width="6.5703125" style="16" bestFit="1" customWidth="1"/>
    <col min="5385" max="5632" width="9.140625" style="16"/>
    <col min="5633" max="5633" width="5.42578125" style="16" bestFit="1" customWidth="1"/>
    <col min="5634" max="5634" width="81.140625" style="16" bestFit="1" customWidth="1"/>
    <col min="5635" max="5635" width="3.7109375" style="16" bestFit="1" customWidth="1"/>
    <col min="5636" max="5638" width="9.140625" style="16"/>
    <col min="5639" max="5639" width="9.5703125" style="16" bestFit="1" customWidth="1"/>
    <col min="5640" max="5640" width="6.5703125" style="16" bestFit="1" customWidth="1"/>
    <col min="5641" max="5888" width="9.140625" style="16"/>
    <col min="5889" max="5889" width="5.42578125" style="16" bestFit="1" customWidth="1"/>
    <col min="5890" max="5890" width="81.140625" style="16" bestFit="1" customWidth="1"/>
    <col min="5891" max="5891" width="3.7109375" style="16" bestFit="1" customWidth="1"/>
    <col min="5892" max="5894" width="9.140625" style="16"/>
    <col min="5895" max="5895" width="9.5703125" style="16" bestFit="1" customWidth="1"/>
    <col min="5896" max="5896" width="6.5703125" style="16" bestFit="1" customWidth="1"/>
    <col min="5897" max="6144" width="9.140625" style="16"/>
    <col min="6145" max="6145" width="5.42578125" style="16" bestFit="1" customWidth="1"/>
    <col min="6146" max="6146" width="81.140625" style="16" bestFit="1" customWidth="1"/>
    <col min="6147" max="6147" width="3.7109375" style="16" bestFit="1" customWidth="1"/>
    <col min="6148" max="6150" width="9.140625" style="16"/>
    <col min="6151" max="6151" width="9.5703125" style="16" bestFit="1" customWidth="1"/>
    <col min="6152" max="6152" width="6.5703125" style="16" bestFit="1" customWidth="1"/>
    <col min="6153" max="6400" width="9.140625" style="16"/>
    <col min="6401" max="6401" width="5.42578125" style="16" bestFit="1" customWidth="1"/>
    <col min="6402" max="6402" width="81.140625" style="16" bestFit="1" customWidth="1"/>
    <col min="6403" max="6403" width="3.7109375" style="16" bestFit="1" customWidth="1"/>
    <col min="6404" max="6406" width="9.140625" style="16"/>
    <col min="6407" max="6407" width="9.5703125" style="16" bestFit="1" customWidth="1"/>
    <col min="6408" max="6408" width="6.5703125" style="16" bestFit="1" customWidth="1"/>
    <col min="6409" max="6656" width="9.140625" style="16"/>
    <col min="6657" max="6657" width="5.42578125" style="16" bestFit="1" customWidth="1"/>
    <col min="6658" max="6658" width="81.140625" style="16" bestFit="1" customWidth="1"/>
    <col min="6659" max="6659" width="3.7109375" style="16" bestFit="1" customWidth="1"/>
    <col min="6660" max="6662" width="9.140625" style="16"/>
    <col min="6663" max="6663" width="9.5703125" style="16" bestFit="1" customWidth="1"/>
    <col min="6664" max="6664" width="6.5703125" style="16" bestFit="1" customWidth="1"/>
    <col min="6665" max="6912" width="9.140625" style="16"/>
    <col min="6913" max="6913" width="5.42578125" style="16" bestFit="1" customWidth="1"/>
    <col min="6914" max="6914" width="81.140625" style="16" bestFit="1" customWidth="1"/>
    <col min="6915" max="6915" width="3.7109375" style="16" bestFit="1" customWidth="1"/>
    <col min="6916" max="6918" width="9.140625" style="16"/>
    <col min="6919" max="6919" width="9.5703125" style="16" bestFit="1" customWidth="1"/>
    <col min="6920" max="6920" width="6.5703125" style="16" bestFit="1" customWidth="1"/>
    <col min="6921" max="7168" width="9.140625" style="16"/>
    <col min="7169" max="7169" width="5.42578125" style="16" bestFit="1" customWidth="1"/>
    <col min="7170" max="7170" width="81.140625" style="16" bestFit="1" customWidth="1"/>
    <col min="7171" max="7171" width="3.7109375" style="16" bestFit="1" customWidth="1"/>
    <col min="7172" max="7174" width="9.140625" style="16"/>
    <col min="7175" max="7175" width="9.5703125" style="16" bestFit="1" customWidth="1"/>
    <col min="7176" max="7176" width="6.5703125" style="16" bestFit="1" customWidth="1"/>
    <col min="7177" max="7424" width="9.140625" style="16"/>
    <col min="7425" max="7425" width="5.42578125" style="16" bestFit="1" customWidth="1"/>
    <col min="7426" max="7426" width="81.140625" style="16" bestFit="1" customWidth="1"/>
    <col min="7427" max="7427" width="3.7109375" style="16" bestFit="1" customWidth="1"/>
    <col min="7428" max="7430" width="9.140625" style="16"/>
    <col min="7431" max="7431" width="9.5703125" style="16" bestFit="1" customWidth="1"/>
    <col min="7432" max="7432" width="6.5703125" style="16" bestFit="1" customWidth="1"/>
    <col min="7433" max="7680" width="9.140625" style="16"/>
    <col min="7681" max="7681" width="5.42578125" style="16" bestFit="1" customWidth="1"/>
    <col min="7682" max="7682" width="81.140625" style="16" bestFit="1" customWidth="1"/>
    <col min="7683" max="7683" width="3.7109375" style="16" bestFit="1" customWidth="1"/>
    <col min="7684" max="7686" width="9.140625" style="16"/>
    <col min="7687" max="7687" width="9.5703125" style="16" bestFit="1" customWidth="1"/>
    <col min="7688" max="7688" width="6.5703125" style="16" bestFit="1" customWidth="1"/>
    <col min="7689" max="7936" width="9.140625" style="16"/>
    <col min="7937" max="7937" width="5.42578125" style="16" bestFit="1" customWidth="1"/>
    <col min="7938" max="7938" width="81.140625" style="16" bestFit="1" customWidth="1"/>
    <col min="7939" max="7939" width="3.7109375" style="16" bestFit="1" customWidth="1"/>
    <col min="7940" max="7942" width="9.140625" style="16"/>
    <col min="7943" max="7943" width="9.5703125" style="16" bestFit="1" customWidth="1"/>
    <col min="7944" max="7944" width="6.5703125" style="16" bestFit="1" customWidth="1"/>
    <col min="7945" max="8192" width="9.140625" style="16"/>
    <col min="8193" max="8193" width="5.42578125" style="16" bestFit="1" customWidth="1"/>
    <col min="8194" max="8194" width="81.140625" style="16" bestFit="1" customWidth="1"/>
    <col min="8195" max="8195" width="3.7109375" style="16" bestFit="1" customWidth="1"/>
    <col min="8196" max="8198" width="9.140625" style="16"/>
    <col min="8199" max="8199" width="9.5703125" style="16" bestFit="1" customWidth="1"/>
    <col min="8200" max="8200" width="6.5703125" style="16" bestFit="1" customWidth="1"/>
    <col min="8201" max="8448" width="9.140625" style="16"/>
    <col min="8449" max="8449" width="5.42578125" style="16" bestFit="1" customWidth="1"/>
    <col min="8450" max="8450" width="81.140625" style="16" bestFit="1" customWidth="1"/>
    <col min="8451" max="8451" width="3.7109375" style="16" bestFit="1" customWidth="1"/>
    <col min="8452" max="8454" width="9.140625" style="16"/>
    <col min="8455" max="8455" width="9.5703125" style="16" bestFit="1" customWidth="1"/>
    <col min="8456" max="8456" width="6.5703125" style="16" bestFit="1" customWidth="1"/>
    <col min="8457" max="8704" width="9.140625" style="16"/>
    <col min="8705" max="8705" width="5.42578125" style="16" bestFit="1" customWidth="1"/>
    <col min="8706" max="8706" width="81.140625" style="16" bestFit="1" customWidth="1"/>
    <col min="8707" max="8707" width="3.7109375" style="16" bestFit="1" customWidth="1"/>
    <col min="8708" max="8710" width="9.140625" style="16"/>
    <col min="8711" max="8711" width="9.5703125" style="16" bestFit="1" customWidth="1"/>
    <col min="8712" max="8712" width="6.5703125" style="16" bestFit="1" customWidth="1"/>
    <col min="8713" max="8960" width="9.140625" style="16"/>
    <col min="8961" max="8961" width="5.42578125" style="16" bestFit="1" customWidth="1"/>
    <col min="8962" max="8962" width="81.140625" style="16" bestFit="1" customWidth="1"/>
    <col min="8963" max="8963" width="3.7109375" style="16" bestFit="1" customWidth="1"/>
    <col min="8964" max="8966" width="9.140625" style="16"/>
    <col min="8967" max="8967" width="9.5703125" style="16" bestFit="1" customWidth="1"/>
    <col min="8968" max="8968" width="6.5703125" style="16" bestFit="1" customWidth="1"/>
    <col min="8969" max="9216" width="9.140625" style="16"/>
    <col min="9217" max="9217" width="5.42578125" style="16" bestFit="1" customWidth="1"/>
    <col min="9218" max="9218" width="81.140625" style="16" bestFit="1" customWidth="1"/>
    <col min="9219" max="9219" width="3.7109375" style="16" bestFit="1" customWidth="1"/>
    <col min="9220" max="9222" width="9.140625" style="16"/>
    <col min="9223" max="9223" width="9.5703125" style="16" bestFit="1" customWidth="1"/>
    <col min="9224" max="9224" width="6.5703125" style="16" bestFit="1" customWidth="1"/>
    <col min="9225" max="9472" width="9.140625" style="16"/>
    <col min="9473" max="9473" width="5.42578125" style="16" bestFit="1" customWidth="1"/>
    <col min="9474" max="9474" width="81.140625" style="16" bestFit="1" customWidth="1"/>
    <col min="9475" max="9475" width="3.7109375" style="16" bestFit="1" customWidth="1"/>
    <col min="9476" max="9478" width="9.140625" style="16"/>
    <col min="9479" max="9479" width="9.5703125" style="16" bestFit="1" customWidth="1"/>
    <col min="9480" max="9480" width="6.5703125" style="16" bestFit="1" customWidth="1"/>
    <col min="9481" max="9728" width="9.140625" style="16"/>
    <col min="9729" max="9729" width="5.42578125" style="16" bestFit="1" customWidth="1"/>
    <col min="9730" max="9730" width="81.140625" style="16" bestFit="1" customWidth="1"/>
    <col min="9731" max="9731" width="3.7109375" style="16" bestFit="1" customWidth="1"/>
    <col min="9732" max="9734" width="9.140625" style="16"/>
    <col min="9735" max="9735" width="9.5703125" style="16" bestFit="1" customWidth="1"/>
    <col min="9736" max="9736" width="6.5703125" style="16" bestFit="1" customWidth="1"/>
    <col min="9737" max="9984" width="9.140625" style="16"/>
    <col min="9985" max="9985" width="5.42578125" style="16" bestFit="1" customWidth="1"/>
    <col min="9986" max="9986" width="81.140625" style="16" bestFit="1" customWidth="1"/>
    <col min="9987" max="9987" width="3.7109375" style="16" bestFit="1" customWidth="1"/>
    <col min="9988" max="9990" width="9.140625" style="16"/>
    <col min="9991" max="9991" width="9.5703125" style="16" bestFit="1" customWidth="1"/>
    <col min="9992" max="9992" width="6.5703125" style="16" bestFit="1" customWidth="1"/>
    <col min="9993" max="10240" width="9.140625" style="16"/>
    <col min="10241" max="10241" width="5.42578125" style="16" bestFit="1" customWidth="1"/>
    <col min="10242" max="10242" width="81.140625" style="16" bestFit="1" customWidth="1"/>
    <col min="10243" max="10243" width="3.7109375" style="16" bestFit="1" customWidth="1"/>
    <col min="10244" max="10246" width="9.140625" style="16"/>
    <col min="10247" max="10247" width="9.5703125" style="16" bestFit="1" customWidth="1"/>
    <col min="10248" max="10248" width="6.5703125" style="16" bestFit="1" customWidth="1"/>
    <col min="10249" max="10496" width="9.140625" style="16"/>
    <col min="10497" max="10497" width="5.42578125" style="16" bestFit="1" customWidth="1"/>
    <col min="10498" max="10498" width="81.140625" style="16" bestFit="1" customWidth="1"/>
    <col min="10499" max="10499" width="3.7109375" style="16" bestFit="1" customWidth="1"/>
    <col min="10500" max="10502" width="9.140625" style="16"/>
    <col min="10503" max="10503" width="9.5703125" style="16" bestFit="1" customWidth="1"/>
    <col min="10504" max="10504" width="6.5703125" style="16" bestFit="1" customWidth="1"/>
    <col min="10505" max="10752" width="9.140625" style="16"/>
    <col min="10753" max="10753" width="5.42578125" style="16" bestFit="1" customWidth="1"/>
    <col min="10754" max="10754" width="81.140625" style="16" bestFit="1" customWidth="1"/>
    <col min="10755" max="10755" width="3.7109375" style="16" bestFit="1" customWidth="1"/>
    <col min="10756" max="10758" width="9.140625" style="16"/>
    <col min="10759" max="10759" width="9.5703125" style="16" bestFit="1" customWidth="1"/>
    <col min="10760" max="10760" width="6.5703125" style="16" bestFit="1" customWidth="1"/>
    <col min="10761" max="11008" width="9.140625" style="16"/>
    <col min="11009" max="11009" width="5.42578125" style="16" bestFit="1" customWidth="1"/>
    <col min="11010" max="11010" width="81.140625" style="16" bestFit="1" customWidth="1"/>
    <col min="11011" max="11011" width="3.7109375" style="16" bestFit="1" customWidth="1"/>
    <col min="11012" max="11014" width="9.140625" style="16"/>
    <col min="11015" max="11015" width="9.5703125" style="16" bestFit="1" customWidth="1"/>
    <col min="11016" max="11016" width="6.5703125" style="16" bestFit="1" customWidth="1"/>
    <col min="11017" max="11264" width="9.140625" style="16"/>
    <col min="11265" max="11265" width="5.42578125" style="16" bestFit="1" customWidth="1"/>
    <col min="11266" max="11266" width="81.140625" style="16" bestFit="1" customWidth="1"/>
    <col min="11267" max="11267" width="3.7109375" style="16" bestFit="1" customWidth="1"/>
    <col min="11268" max="11270" width="9.140625" style="16"/>
    <col min="11271" max="11271" width="9.5703125" style="16" bestFit="1" customWidth="1"/>
    <col min="11272" max="11272" width="6.5703125" style="16" bestFit="1" customWidth="1"/>
    <col min="11273" max="11520" width="9.140625" style="16"/>
    <col min="11521" max="11521" width="5.42578125" style="16" bestFit="1" customWidth="1"/>
    <col min="11522" max="11522" width="81.140625" style="16" bestFit="1" customWidth="1"/>
    <col min="11523" max="11523" width="3.7109375" style="16" bestFit="1" customWidth="1"/>
    <col min="11524" max="11526" width="9.140625" style="16"/>
    <col min="11527" max="11527" width="9.5703125" style="16" bestFit="1" customWidth="1"/>
    <col min="11528" max="11528" width="6.5703125" style="16" bestFit="1" customWidth="1"/>
    <col min="11529" max="11776" width="9.140625" style="16"/>
    <col min="11777" max="11777" width="5.42578125" style="16" bestFit="1" customWidth="1"/>
    <col min="11778" max="11778" width="81.140625" style="16" bestFit="1" customWidth="1"/>
    <col min="11779" max="11779" width="3.7109375" style="16" bestFit="1" customWidth="1"/>
    <col min="11780" max="11782" width="9.140625" style="16"/>
    <col min="11783" max="11783" width="9.5703125" style="16" bestFit="1" customWidth="1"/>
    <col min="11784" max="11784" width="6.5703125" style="16" bestFit="1" customWidth="1"/>
    <col min="11785" max="12032" width="9.140625" style="16"/>
    <col min="12033" max="12033" width="5.42578125" style="16" bestFit="1" customWidth="1"/>
    <col min="12034" max="12034" width="81.140625" style="16" bestFit="1" customWidth="1"/>
    <col min="12035" max="12035" width="3.7109375" style="16" bestFit="1" customWidth="1"/>
    <col min="12036" max="12038" width="9.140625" style="16"/>
    <col min="12039" max="12039" width="9.5703125" style="16" bestFit="1" customWidth="1"/>
    <col min="12040" max="12040" width="6.5703125" style="16" bestFit="1" customWidth="1"/>
    <col min="12041" max="12288" width="9.140625" style="16"/>
    <col min="12289" max="12289" width="5.42578125" style="16" bestFit="1" customWidth="1"/>
    <col min="12290" max="12290" width="81.140625" style="16" bestFit="1" customWidth="1"/>
    <col min="12291" max="12291" width="3.7109375" style="16" bestFit="1" customWidth="1"/>
    <col min="12292" max="12294" width="9.140625" style="16"/>
    <col min="12295" max="12295" width="9.5703125" style="16" bestFit="1" customWidth="1"/>
    <col min="12296" max="12296" width="6.5703125" style="16" bestFit="1" customWidth="1"/>
    <col min="12297" max="12544" width="9.140625" style="16"/>
    <col min="12545" max="12545" width="5.42578125" style="16" bestFit="1" customWidth="1"/>
    <col min="12546" max="12546" width="81.140625" style="16" bestFit="1" customWidth="1"/>
    <col min="12547" max="12547" width="3.7109375" style="16" bestFit="1" customWidth="1"/>
    <col min="12548" max="12550" width="9.140625" style="16"/>
    <col min="12551" max="12551" width="9.5703125" style="16" bestFit="1" customWidth="1"/>
    <col min="12552" max="12552" width="6.5703125" style="16" bestFit="1" customWidth="1"/>
    <col min="12553" max="12800" width="9.140625" style="16"/>
    <col min="12801" max="12801" width="5.42578125" style="16" bestFit="1" customWidth="1"/>
    <col min="12802" max="12802" width="81.140625" style="16" bestFit="1" customWidth="1"/>
    <col min="12803" max="12803" width="3.7109375" style="16" bestFit="1" customWidth="1"/>
    <col min="12804" max="12806" width="9.140625" style="16"/>
    <col min="12807" max="12807" width="9.5703125" style="16" bestFit="1" customWidth="1"/>
    <col min="12808" max="12808" width="6.5703125" style="16" bestFit="1" customWidth="1"/>
    <col min="12809" max="13056" width="9.140625" style="16"/>
    <col min="13057" max="13057" width="5.42578125" style="16" bestFit="1" customWidth="1"/>
    <col min="13058" max="13058" width="81.140625" style="16" bestFit="1" customWidth="1"/>
    <col min="13059" max="13059" width="3.7109375" style="16" bestFit="1" customWidth="1"/>
    <col min="13060" max="13062" width="9.140625" style="16"/>
    <col min="13063" max="13063" width="9.5703125" style="16" bestFit="1" customWidth="1"/>
    <col min="13064" max="13064" width="6.5703125" style="16" bestFit="1" customWidth="1"/>
    <col min="13065" max="13312" width="9.140625" style="16"/>
    <col min="13313" max="13313" width="5.42578125" style="16" bestFit="1" customWidth="1"/>
    <col min="13314" max="13314" width="81.140625" style="16" bestFit="1" customWidth="1"/>
    <col min="13315" max="13315" width="3.7109375" style="16" bestFit="1" customWidth="1"/>
    <col min="13316" max="13318" width="9.140625" style="16"/>
    <col min="13319" max="13319" width="9.5703125" style="16" bestFit="1" customWidth="1"/>
    <col min="13320" max="13320" width="6.5703125" style="16" bestFit="1" customWidth="1"/>
    <col min="13321" max="13568" width="9.140625" style="16"/>
    <col min="13569" max="13569" width="5.42578125" style="16" bestFit="1" customWidth="1"/>
    <col min="13570" max="13570" width="81.140625" style="16" bestFit="1" customWidth="1"/>
    <col min="13571" max="13571" width="3.7109375" style="16" bestFit="1" customWidth="1"/>
    <col min="13572" max="13574" width="9.140625" style="16"/>
    <col min="13575" max="13575" width="9.5703125" style="16" bestFit="1" customWidth="1"/>
    <col min="13576" max="13576" width="6.5703125" style="16" bestFit="1" customWidth="1"/>
    <col min="13577" max="13824" width="9.140625" style="16"/>
    <col min="13825" max="13825" width="5.42578125" style="16" bestFit="1" customWidth="1"/>
    <col min="13826" max="13826" width="81.140625" style="16" bestFit="1" customWidth="1"/>
    <col min="13827" max="13827" width="3.7109375" style="16" bestFit="1" customWidth="1"/>
    <col min="13828" max="13830" width="9.140625" style="16"/>
    <col min="13831" max="13831" width="9.5703125" style="16" bestFit="1" customWidth="1"/>
    <col min="13832" max="13832" width="6.5703125" style="16" bestFit="1" customWidth="1"/>
    <col min="13833" max="14080" width="9.140625" style="16"/>
    <col min="14081" max="14081" width="5.42578125" style="16" bestFit="1" customWidth="1"/>
    <col min="14082" max="14082" width="81.140625" style="16" bestFit="1" customWidth="1"/>
    <col min="14083" max="14083" width="3.7109375" style="16" bestFit="1" customWidth="1"/>
    <col min="14084" max="14086" width="9.140625" style="16"/>
    <col min="14087" max="14087" width="9.5703125" style="16" bestFit="1" customWidth="1"/>
    <col min="14088" max="14088" width="6.5703125" style="16" bestFit="1" customWidth="1"/>
    <col min="14089" max="14336" width="9.140625" style="16"/>
    <col min="14337" max="14337" width="5.42578125" style="16" bestFit="1" customWidth="1"/>
    <col min="14338" max="14338" width="81.140625" style="16" bestFit="1" customWidth="1"/>
    <col min="14339" max="14339" width="3.7109375" style="16" bestFit="1" customWidth="1"/>
    <col min="14340" max="14342" width="9.140625" style="16"/>
    <col min="14343" max="14343" width="9.5703125" style="16" bestFit="1" customWidth="1"/>
    <col min="14344" max="14344" width="6.5703125" style="16" bestFit="1" customWidth="1"/>
    <col min="14345" max="14592" width="9.140625" style="16"/>
    <col min="14593" max="14593" width="5.42578125" style="16" bestFit="1" customWidth="1"/>
    <col min="14594" max="14594" width="81.140625" style="16" bestFit="1" customWidth="1"/>
    <col min="14595" max="14595" width="3.7109375" style="16" bestFit="1" customWidth="1"/>
    <col min="14596" max="14598" width="9.140625" style="16"/>
    <col min="14599" max="14599" width="9.5703125" style="16" bestFit="1" customWidth="1"/>
    <col min="14600" max="14600" width="6.5703125" style="16" bestFit="1" customWidth="1"/>
    <col min="14601" max="14848" width="9.140625" style="16"/>
    <col min="14849" max="14849" width="5.42578125" style="16" bestFit="1" customWidth="1"/>
    <col min="14850" max="14850" width="81.140625" style="16" bestFit="1" customWidth="1"/>
    <col min="14851" max="14851" width="3.7109375" style="16" bestFit="1" customWidth="1"/>
    <col min="14852" max="14854" width="9.140625" style="16"/>
    <col min="14855" max="14855" width="9.5703125" style="16" bestFit="1" customWidth="1"/>
    <col min="14856" max="14856" width="6.5703125" style="16" bestFit="1" customWidth="1"/>
    <col min="14857" max="15104" width="9.140625" style="16"/>
    <col min="15105" max="15105" width="5.42578125" style="16" bestFit="1" customWidth="1"/>
    <col min="15106" max="15106" width="81.140625" style="16" bestFit="1" customWidth="1"/>
    <col min="15107" max="15107" width="3.7109375" style="16" bestFit="1" customWidth="1"/>
    <col min="15108" max="15110" width="9.140625" style="16"/>
    <col min="15111" max="15111" width="9.5703125" style="16" bestFit="1" customWidth="1"/>
    <col min="15112" max="15112" width="6.5703125" style="16" bestFit="1" customWidth="1"/>
    <col min="15113" max="15360" width="9.140625" style="16"/>
    <col min="15361" max="15361" width="5.42578125" style="16" bestFit="1" customWidth="1"/>
    <col min="15362" max="15362" width="81.140625" style="16" bestFit="1" customWidth="1"/>
    <col min="15363" max="15363" width="3.7109375" style="16" bestFit="1" customWidth="1"/>
    <col min="15364" max="15366" width="9.140625" style="16"/>
    <col min="15367" max="15367" width="9.5703125" style="16" bestFit="1" customWidth="1"/>
    <col min="15368" max="15368" width="6.5703125" style="16" bestFit="1" customWidth="1"/>
    <col min="15369" max="15616" width="9.140625" style="16"/>
    <col min="15617" max="15617" width="5.42578125" style="16" bestFit="1" customWidth="1"/>
    <col min="15618" max="15618" width="81.140625" style="16" bestFit="1" customWidth="1"/>
    <col min="15619" max="15619" width="3.7109375" style="16" bestFit="1" customWidth="1"/>
    <col min="15620" max="15622" width="9.140625" style="16"/>
    <col min="15623" max="15623" width="9.5703125" style="16" bestFit="1" customWidth="1"/>
    <col min="15624" max="15624" width="6.5703125" style="16" bestFit="1" customWidth="1"/>
    <col min="15625" max="15872" width="9.140625" style="16"/>
    <col min="15873" max="15873" width="5.42578125" style="16" bestFit="1" customWidth="1"/>
    <col min="15874" max="15874" width="81.140625" style="16" bestFit="1" customWidth="1"/>
    <col min="15875" max="15875" width="3.7109375" style="16" bestFit="1" customWidth="1"/>
    <col min="15876" max="15878" width="9.140625" style="16"/>
    <col min="15879" max="15879" width="9.5703125" style="16" bestFit="1" customWidth="1"/>
    <col min="15880" max="15880" width="6.5703125" style="16" bestFit="1" customWidth="1"/>
    <col min="15881" max="16128" width="9.140625" style="16"/>
    <col min="16129" max="16129" width="5.42578125" style="16" bestFit="1" customWidth="1"/>
    <col min="16130" max="16130" width="81.140625" style="16" bestFit="1" customWidth="1"/>
    <col min="16131" max="16131" width="3.7109375" style="16" bestFit="1" customWidth="1"/>
    <col min="16132" max="16134" width="9.140625" style="16"/>
    <col min="16135" max="16135" width="9.5703125" style="16" bestFit="1" customWidth="1"/>
    <col min="16136" max="16136" width="6.5703125" style="16" bestFit="1" customWidth="1"/>
    <col min="16137" max="16384" width="9.140625" style="16"/>
  </cols>
  <sheetData>
    <row r="1" spans="1:8" s="1" customFormat="1">
      <c r="A1" s="3" t="s">
        <v>0</v>
      </c>
      <c r="B1" s="396" t="s">
        <v>24</v>
      </c>
      <c r="C1" s="396"/>
      <c r="D1" s="396"/>
      <c r="E1" s="396"/>
      <c r="F1" s="4"/>
      <c r="G1" s="4"/>
      <c r="H1" s="4"/>
    </row>
    <row r="2" spans="1:8" s="1" customFormat="1" ht="13.5" thickBot="1">
      <c r="C2" s="5"/>
      <c r="F2" s="4"/>
      <c r="G2" s="4"/>
      <c r="H2" s="4"/>
    </row>
    <row r="3" spans="1:8" s="1" customFormat="1" ht="15">
      <c r="B3" s="25" t="s">
        <v>1764</v>
      </c>
      <c r="C3" s="397"/>
      <c r="D3" s="400"/>
      <c r="E3" s="13"/>
      <c r="F3" s="4"/>
      <c r="G3" s="4"/>
      <c r="H3" s="4"/>
    </row>
    <row r="4" spans="1:8" s="1" customFormat="1" ht="30">
      <c r="B4" s="26" t="s">
        <v>1765</v>
      </c>
      <c r="C4" s="398"/>
      <c r="D4" s="401"/>
      <c r="E4" s="13"/>
      <c r="F4" s="4"/>
      <c r="G4" s="4"/>
      <c r="H4" s="4"/>
    </row>
    <row r="5" spans="1:8" s="1" customFormat="1" ht="15">
      <c r="B5" s="26" t="s">
        <v>1003</v>
      </c>
      <c r="C5" s="398"/>
      <c r="D5" s="401"/>
      <c r="E5" s="13"/>
      <c r="F5" s="4"/>
      <c r="G5" s="4"/>
      <c r="H5" s="4"/>
    </row>
    <row r="6" spans="1:8" s="1" customFormat="1" ht="30">
      <c r="B6" s="26" t="s">
        <v>1766</v>
      </c>
      <c r="C6" s="398"/>
      <c r="D6" s="401"/>
      <c r="E6" s="13"/>
      <c r="F6" s="4"/>
      <c r="G6" s="4"/>
      <c r="H6" s="4"/>
    </row>
    <row r="7" spans="1:8" s="1" customFormat="1" ht="30.75" thickBot="1">
      <c r="B7" s="27" t="s">
        <v>1767</v>
      </c>
      <c r="C7" s="399"/>
      <c r="D7" s="402"/>
      <c r="E7" s="13"/>
      <c r="F7" s="4"/>
      <c r="G7" s="4"/>
      <c r="H7" s="4"/>
    </row>
    <row r="8" spans="1:8" s="1" customFormat="1">
      <c r="B8" s="13"/>
      <c r="C8" s="15" t="s">
        <v>1005</v>
      </c>
      <c r="D8" s="15" t="s">
        <v>1006</v>
      </c>
      <c r="E8" s="13"/>
      <c r="F8" s="4"/>
      <c r="G8" s="4"/>
      <c r="H8" s="4"/>
    </row>
    <row r="9" spans="1:8" s="1" customFormat="1">
      <c r="B9" s="13"/>
      <c r="C9" s="15"/>
      <c r="D9" s="15"/>
      <c r="E9" s="13"/>
      <c r="F9" s="4"/>
      <c r="G9" s="4"/>
      <c r="H9" s="4"/>
    </row>
    <row r="10" spans="1:8">
      <c r="B10" s="453"/>
      <c r="C10" s="453"/>
      <c r="D10" s="453"/>
      <c r="E10" s="453"/>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t="s">
        <v>1768</v>
      </c>
      <c r="D14" s="228"/>
      <c r="E14" s="228"/>
    </row>
    <row r="15" spans="1:8">
      <c r="B15" s="227" t="s">
        <v>1082</v>
      </c>
      <c r="C15" s="228"/>
      <c r="D15" s="228"/>
      <c r="E15" s="228"/>
    </row>
    <row r="16" spans="1:8">
      <c r="B16" s="227" t="s">
        <v>1083</v>
      </c>
      <c r="C16" s="228"/>
      <c r="D16" s="228"/>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817</v>
      </c>
      <c r="C23" s="234"/>
      <c r="D23" s="17"/>
      <c r="E23" s="17"/>
      <c r="F23" s="162"/>
      <c r="G23" s="162">
        <v>124200</v>
      </c>
      <c r="H23" s="162">
        <v>40.880000000000003</v>
      </c>
    </row>
    <row r="24" spans="2:8">
      <c r="B24" s="17" t="s">
        <v>359</v>
      </c>
      <c r="C24" s="234"/>
      <c r="D24" s="17"/>
      <c r="E24" s="17"/>
      <c r="F24" s="162"/>
      <c r="G24" s="162">
        <v>178292.43</v>
      </c>
      <c r="H24" s="162">
        <v>58.69</v>
      </c>
    </row>
    <row r="25" spans="2:8">
      <c r="B25" s="17" t="s">
        <v>112</v>
      </c>
      <c r="C25" s="234"/>
      <c r="D25" s="17"/>
      <c r="E25" s="17"/>
      <c r="F25" s="162"/>
      <c r="G25" s="162">
        <v>302492.43</v>
      </c>
      <c r="H25" s="162">
        <v>99.57</v>
      </c>
    </row>
    <row r="26" spans="2:8">
      <c r="B26" s="17" t="s">
        <v>113</v>
      </c>
      <c r="C26" s="234"/>
      <c r="D26" s="17"/>
      <c r="E26" s="17"/>
      <c r="F26" s="162"/>
      <c r="G26" s="162">
        <v>1318.6052773100091</v>
      </c>
      <c r="H26" s="162">
        <v>0.43000000000000682</v>
      </c>
    </row>
    <row r="27" spans="2:8">
      <c r="B27" s="17" t="s">
        <v>114</v>
      </c>
      <c r="C27" s="234"/>
      <c r="D27" s="17"/>
      <c r="E27" s="17"/>
      <c r="F27" s="162"/>
      <c r="G27" s="162">
        <v>303811.03527731</v>
      </c>
      <c r="H27" s="162">
        <v>100</v>
      </c>
    </row>
    <row r="28" spans="2:8">
      <c r="B28" s="16" t="s">
        <v>115</v>
      </c>
    </row>
    <row r="29" spans="2:8">
      <c r="B29" s="16" t="s">
        <v>116</v>
      </c>
    </row>
    <row r="30" spans="2:8">
      <c r="B30" s="17" t="s">
        <v>117</v>
      </c>
      <c r="C30" s="235">
        <v>44804</v>
      </c>
    </row>
    <row r="31" spans="2:8" ht="25.5">
      <c r="B31" s="236" t="s">
        <v>118</v>
      </c>
      <c r="C31" s="234" t="s">
        <v>119</v>
      </c>
    </row>
    <row r="32" spans="2:8">
      <c r="B32" s="17"/>
    </row>
    <row r="33" spans="2:3">
      <c r="B33" s="17" t="s">
        <v>1062</v>
      </c>
      <c r="C33" s="234" t="s">
        <v>119</v>
      </c>
    </row>
    <row r="34" spans="2:3">
      <c r="B34" s="17" t="s">
        <v>1063</v>
      </c>
      <c r="C34" s="234" t="s">
        <v>119</v>
      </c>
    </row>
    <row r="35" spans="2:3">
      <c r="B35" s="17" t="s">
        <v>1769</v>
      </c>
      <c r="C35" s="234"/>
    </row>
    <row r="36" spans="2:3">
      <c r="B36" s="17" t="s">
        <v>1770</v>
      </c>
      <c r="C36" s="234"/>
    </row>
    <row r="37" spans="2:3">
      <c r="B37" s="17" t="s">
        <v>1771</v>
      </c>
      <c r="C37" s="234"/>
    </row>
    <row r="38" spans="2:3">
      <c r="B38" s="17" t="s">
        <v>1772</v>
      </c>
      <c r="C38" s="234"/>
    </row>
    <row r="39" spans="2:3">
      <c r="B39" s="17" t="s">
        <v>1773</v>
      </c>
      <c r="C39" s="234"/>
    </row>
    <row r="40" spans="2:3">
      <c r="B40" s="17" t="s">
        <v>1774</v>
      </c>
      <c r="C40" s="234"/>
    </row>
    <row r="41" spans="2:3">
      <c r="B41" s="17" t="s">
        <v>1775</v>
      </c>
      <c r="C41" s="234"/>
    </row>
    <row r="42" spans="2:3">
      <c r="B42" s="17" t="s">
        <v>1776</v>
      </c>
      <c r="C42" s="234"/>
    </row>
    <row r="43" spans="2:3">
      <c r="B43" s="237" t="s">
        <v>1254</v>
      </c>
      <c r="C43" s="234"/>
    </row>
    <row r="44" spans="2:3">
      <c r="B44" s="237" t="s">
        <v>1777</v>
      </c>
    </row>
  </sheetData>
  <mergeCells count="8">
    <mergeCell ref="C12:C13"/>
    <mergeCell ref="D12:D13"/>
    <mergeCell ref="E12:E13"/>
    <mergeCell ref="B1:E1"/>
    <mergeCell ref="C3:C7"/>
    <mergeCell ref="D3:D7"/>
    <mergeCell ref="B10:E10"/>
    <mergeCell ref="B11:E11"/>
  </mergeCells>
  <hyperlinks>
    <hyperlink ref="A1" location="Index!A1" display="Index" xr:uid="{A8437F0F-D9D7-4FF6-A02F-E7FEAB2A5FEB}"/>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B5D1-C4F7-49EA-B3C8-B3E7C1858C85}">
  <dimension ref="A1:H69"/>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1.140625" style="16" bestFit="1" customWidth="1"/>
    <col min="261" max="261" width="14" style="16" bestFit="1" customWidth="1"/>
    <col min="262" max="262" width="10.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1.140625" style="16" bestFit="1" customWidth="1"/>
    <col min="517" max="517" width="14" style="16" bestFit="1" customWidth="1"/>
    <col min="518" max="518" width="10.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1.140625" style="16" bestFit="1" customWidth="1"/>
    <col min="773" max="773" width="14" style="16" bestFit="1" customWidth="1"/>
    <col min="774" max="774" width="10.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1.140625" style="16" bestFit="1" customWidth="1"/>
    <col min="1029" max="1029" width="14" style="16" bestFit="1" customWidth="1"/>
    <col min="1030" max="1030" width="10.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1.140625" style="16" bestFit="1" customWidth="1"/>
    <col min="1285" max="1285" width="14" style="16" bestFit="1" customWidth="1"/>
    <col min="1286" max="1286" width="10.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1.140625" style="16" bestFit="1" customWidth="1"/>
    <col min="1541" max="1541" width="14" style="16" bestFit="1" customWidth="1"/>
    <col min="1542" max="1542" width="10.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1.140625" style="16" bestFit="1" customWidth="1"/>
    <col min="1797" max="1797" width="14" style="16" bestFit="1" customWidth="1"/>
    <col min="1798" max="1798" width="10.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1.140625" style="16" bestFit="1" customWidth="1"/>
    <col min="2053" max="2053" width="14" style="16" bestFit="1" customWidth="1"/>
    <col min="2054" max="2054" width="10.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1.140625" style="16" bestFit="1" customWidth="1"/>
    <col min="2309" max="2309" width="14" style="16" bestFit="1" customWidth="1"/>
    <col min="2310" max="2310" width="10.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1.140625" style="16" bestFit="1" customWidth="1"/>
    <col min="2565" max="2565" width="14" style="16" bestFit="1" customWidth="1"/>
    <col min="2566" max="2566" width="10.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1.140625" style="16" bestFit="1" customWidth="1"/>
    <col min="2821" max="2821" width="14" style="16" bestFit="1" customWidth="1"/>
    <col min="2822" max="2822" width="10.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1.140625" style="16" bestFit="1" customWidth="1"/>
    <col min="3077" max="3077" width="14" style="16" bestFit="1" customWidth="1"/>
    <col min="3078" max="3078" width="10.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1.140625" style="16" bestFit="1" customWidth="1"/>
    <col min="3333" max="3333" width="14" style="16" bestFit="1" customWidth="1"/>
    <col min="3334" max="3334" width="10.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1.140625" style="16" bestFit="1" customWidth="1"/>
    <col min="3589" max="3589" width="14" style="16" bestFit="1" customWidth="1"/>
    <col min="3590" max="3590" width="10.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1.140625" style="16" bestFit="1" customWidth="1"/>
    <col min="3845" max="3845" width="14" style="16" bestFit="1" customWidth="1"/>
    <col min="3846" max="3846" width="10.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1.140625" style="16" bestFit="1" customWidth="1"/>
    <col min="4101" max="4101" width="14" style="16" bestFit="1" customWidth="1"/>
    <col min="4102" max="4102" width="10.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1.140625" style="16" bestFit="1" customWidth="1"/>
    <col min="4357" max="4357" width="14" style="16" bestFit="1" customWidth="1"/>
    <col min="4358" max="4358" width="10.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1.140625" style="16" bestFit="1" customWidth="1"/>
    <col min="4613" max="4613" width="14" style="16" bestFit="1" customWidth="1"/>
    <col min="4614" max="4614" width="10.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1.140625" style="16" bestFit="1" customWidth="1"/>
    <col min="4869" max="4869" width="14" style="16" bestFit="1" customWidth="1"/>
    <col min="4870" max="4870" width="10.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1.140625" style="16" bestFit="1" customWidth="1"/>
    <col min="5125" max="5125" width="14" style="16" bestFit="1" customWidth="1"/>
    <col min="5126" max="5126" width="10.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1.140625" style="16" bestFit="1" customWidth="1"/>
    <col min="5381" max="5381" width="14" style="16" bestFit="1" customWidth="1"/>
    <col min="5382" max="5382" width="10.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1.140625" style="16" bestFit="1" customWidth="1"/>
    <col min="5637" max="5637" width="14" style="16" bestFit="1" customWidth="1"/>
    <col min="5638" max="5638" width="10.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1.140625" style="16" bestFit="1" customWidth="1"/>
    <col min="5893" max="5893" width="14" style="16" bestFit="1" customWidth="1"/>
    <col min="5894" max="5894" width="10.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1.140625" style="16" bestFit="1" customWidth="1"/>
    <col min="6149" max="6149" width="14" style="16" bestFit="1" customWidth="1"/>
    <col min="6150" max="6150" width="10.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1.140625" style="16" bestFit="1" customWidth="1"/>
    <col min="6405" max="6405" width="14" style="16" bestFit="1" customWidth="1"/>
    <col min="6406" max="6406" width="10.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1.140625" style="16" bestFit="1" customWidth="1"/>
    <col min="6661" max="6661" width="14" style="16" bestFit="1" customWidth="1"/>
    <col min="6662" max="6662" width="10.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1.140625" style="16" bestFit="1" customWidth="1"/>
    <col min="6917" max="6917" width="14" style="16" bestFit="1" customWidth="1"/>
    <col min="6918" max="6918" width="10.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1.140625" style="16" bestFit="1" customWidth="1"/>
    <col min="7173" max="7173" width="14" style="16" bestFit="1" customWidth="1"/>
    <col min="7174" max="7174" width="10.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1.140625" style="16" bestFit="1" customWidth="1"/>
    <col min="7429" max="7429" width="14" style="16" bestFit="1" customWidth="1"/>
    <col min="7430" max="7430" width="10.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1.140625" style="16" bestFit="1" customWidth="1"/>
    <col min="7685" max="7685" width="14" style="16" bestFit="1" customWidth="1"/>
    <col min="7686" max="7686" width="10.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1.140625" style="16" bestFit="1" customWidth="1"/>
    <col min="7941" max="7941" width="14" style="16" bestFit="1" customWidth="1"/>
    <col min="7942" max="7942" width="10.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1.140625" style="16" bestFit="1" customWidth="1"/>
    <col min="8197" max="8197" width="14" style="16" bestFit="1" customWidth="1"/>
    <col min="8198" max="8198" width="10.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1.140625" style="16" bestFit="1" customWidth="1"/>
    <col min="8453" max="8453" width="14" style="16" bestFit="1" customWidth="1"/>
    <col min="8454" max="8454" width="10.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1.140625" style="16" bestFit="1" customWidth="1"/>
    <col min="8709" max="8709" width="14" style="16" bestFit="1" customWidth="1"/>
    <col min="8710" max="8710" width="10.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1.140625" style="16" bestFit="1" customWidth="1"/>
    <col min="8965" max="8965" width="14" style="16" bestFit="1" customWidth="1"/>
    <col min="8966" max="8966" width="10.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1.140625" style="16" bestFit="1" customWidth="1"/>
    <col min="9221" max="9221" width="14" style="16" bestFit="1" customWidth="1"/>
    <col min="9222" max="9222" width="10.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1.140625" style="16" bestFit="1" customWidth="1"/>
    <col min="9477" max="9477" width="14" style="16" bestFit="1" customWidth="1"/>
    <col min="9478" max="9478" width="10.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1.140625" style="16" bestFit="1" customWidth="1"/>
    <col min="9733" max="9733" width="14" style="16" bestFit="1" customWidth="1"/>
    <col min="9734" max="9734" width="10.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1.140625" style="16" bestFit="1" customWidth="1"/>
    <col min="9989" max="9989" width="14" style="16" bestFit="1" customWidth="1"/>
    <col min="9990" max="9990" width="10.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1.140625" style="16" bestFit="1" customWidth="1"/>
    <col min="10245" max="10245" width="14" style="16" bestFit="1" customWidth="1"/>
    <col min="10246" max="10246" width="10.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1.140625" style="16" bestFit="1" customWidth="1"/>
    <col min="10501" max="10501" width="14" style="16" bestFit="1" customWidth="1"/>
    <col min="10502" max="10502" width="10.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1.140625" style="16" bestFit="1" customWidth="1"/>
    <col min="10757" max="10757" width="14" style="16" bestFit="1" customWidth="1"/>
    <col min="10758" max="10758" width="10.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1.140625" style="16" bestFit="1" customWidth="1"/>
    <col min="11013" max="11013" width="14" style="16" bestFit="1" customWidth="1"/>
    <col min="11014" max="11014" width="10.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1.140625" style="16" bestFit="1" customWidth="1"/>
    <col min="11269" max="11269" width="14" style="16" bestFit="1" customWidth="1"/>
    <col min="11270" max="11270" width="10.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1.140625" style="16" bestFit="1" customWidth="1"/>
    <col min="11525" max="11525" width="14" style="16" bestFit="1" customWidth="1"/>
    <col min="11526" max="11526" width="10.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1.140625" style="16" bestFit="1" customWidth="1"/>
    <col min="11781" max="11781" width="14" style="16" bestFit="1" customWidth="1"/>
    <col min="11782" max="11782" width="10.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1.140625" style="16" bestFit="1" customWidth="1"/>
    <col min="12037" max="12037" width="14" style="16" bestFit="1" customWidth="1"/>
    <col min="12038" max="12038" width="10.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1.140625" style="16" bestFit="1" customWidth="1"/>
    <col min="12293" max="12293" width="14" style="16" bestFit="1" customWidth="1"/>
    <col min="12294" max="12294" width="10.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1.140625" style="16" bestFit="1" customWidth="1"/>
    <col min="12549" max="12549" width="14" style="16" bestFit="1" customWidth="1"/>
    <col min="12550" max="12550" width="10.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1.140625" style="16" bestFit="1" customWidth="1"/>
    <col min="12805" max="12805" width="14" style="16" bestFit="1" customWidth="1"/>
    <col min="12806" max="12806" width="10.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1.140625" style="16" bestFit="1" customWidth="1"/>
    <col min="13061" max="13061" width="14" style="16" bestFit="1" customWidth="1"/>
    <col min="13062" max="13062" width="10.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1.140625" style="16" bestFit="1" customWidth="1"/>
    <col min="13317" max="13317" width="14" style="16" bestFit="1" customWidth="1"/>
    <col min="13318" max="13318" width="10.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1.140625" style="16" bestFit="1" customWidth="1"/>
    <col min="13573" max="13573" width="14" style="16" bestFit="1" customWidth="1"/>
    <col min="13574" max="13574" width="10.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1.140625" style="16" bestFit="1" customWidth="1"/>
    <col min="13829" max="13829" width="14" style="16" bestFit="1" customWidth="1"/>
    <col min="13830" max="13830" width="10.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1.140625" style="16" bestFit="1" customWidth="1"/>
    <col min="14085" max="14085" width="14" style="16" bestFit="1" customWidth="1"/>
    <col min="14086" max="14086" width="10.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1.140625" style="16" bestFit="1" customWidth="1"/>
    <col min="14341" max="14341" width="14" style="16" bestFit="1" customWidth="1"/>
    <col min="14342" max="14342" width="10.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1.140625" style="16" bestFit="1" customWidth="1"/>
    <col min="14597" max="14597" width="14" style="16" bestFit="1" customWidth="1"/>
    <col min="14598" max="14598" width="10.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1.140625" style="16" bestFit="1" customWidth="1"/>
    <col min="14853" max="14853" width="14" style="16" bestFit="1" customWidth="1"/>
    <col min="14854" max="14854" width="10.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1.140625" style="16" bestFit="1" customWidth="1"/>
    <col min="15109" max="15109" width="14" style="16" bestFit="1" customWidth="1"/>
    <col min="15110" max="15110" width="10.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1.140625" style="16" bestFit="1" customWidth="1"/>
    <col min="15365" max="15365" width="14" style="16" bestFit="1" customWidth="1"/>
    <col min="15366" max="15366" width="10.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1.140625" style="16" bestFit="1" customWidth="1"/>
    <col min="15621" max="15621" width="14" style="16" bestFit="1" customWidth="1"/>
    <col min="15622" max="15622" width="10.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1.140625" style="16" bestFit="1" customWidth="1"/>
    <col min="15877" max="15877" width="14" style="16" bestFit="1" customWidth="1"/>
    <col min="15878" max="15878" width="10.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1.140625" style="16" bestFit="1" customWidth="1"/>
    <col min="16133" max="16133" width="14" style="16" bestFit="1" customWidth="1"/>
    <col min="16134" max="16134" width="10.5703125" style="16" bestFit="1" customWidth="1"/>
    <col min="16135" max="16135" width="18.140625" style="16" bestFit="1" customWidth="1"/>
    <col min="16136" max="16384" width="9.140625" style="16"/>
  </cols>
  <sheetData>
    <row r="1" spans="1:8" s="1" customFormat="1">
      <c r="A1" s="3" t="s">
        <v>0</v>
      </c>
      <c r="B1" s="396" t="s">
        <v>8</v>
      </c>
      <c r="C1" s="396"/>
      <c r="D1" s="396"/>
      <c r="E1" s="396"/>
      <c r="F1" s="4"/>
      <c r="G1" s="4"/>
      <c r="H1" s="4"/>
    </row>
    <row r="2" spans="1:8" s="1" customFormat="1" ht="13.5" thickBot="1">
      <c r="C2" s="5"/>
      <c r="F2" s="4"/>
      <c r="G2" s="4"/>
      <c r="H2" s="4"/>
    </row>
    <row r="3" spans="1:8" s="1" customFormat="1" ht="15">
      <c r="B3" s="80" t="s">
        <v>1778</v>
      </c>
      <c r="C3" s="454"/>
      <c r="D3" s="400"/>
      <c r="E3" s="13"/>
      <c r="F3" s="4"/>
      <c r="G3" s="4"/>
      <c r="H3" s="4"/>
    </row>
    <row r="4" spans="1:8" s="1" customFormat="1" ht="38.25">
      <c r="B4" s="81" t="s">
        <v>1779</v>
      </c>
      <c r="C4" s="455"/>
      <c r="D4" s="401"/>
      <c r="E4" s="82"/>
      <c r="F4" s="4"/>
      <c r="G4" s="4"/>
      <c r="H4" s="4"/>
    </row>
    <row r="5" spans="1:8" s="1" customFormat="1" ht="15">
      <c r="B5" s="83" t="s">
        <v>1003</v>
      </c>
      <c r="C5" s="455"/>
      <c r="D5" s="401"/>
      <c r="E5" s="13"/>
      <c r="F5" s="4"/>
      <c r="G5" s="4"/>
      <c r="H5" s="4"/>
    </row>
    <row r="6" spans="1:8" s="1" customFormat="1" ht="15">
      <c r="B6" s="83" t="s">
        <v>1780</v>
      </c>
      <c r="C6" s="455"/>
      <c r="D6" s="401"/>
      <c r="E6" s="13"/>
      <c r="F6" s="4"/>
      <c r="G6" s="4"/>
      <c r="H6" s="4"/>
    </row>
    <row r="7" spans="1:8" s="1" customFormat="1" ht="15.75" thickBot="1">
      <c r="B7" s="84" t="s">
        <v>1781</v>
      </c>
      <c r="C7" s="456"/>
      <c r="D7" s="402"/>
      <c r="E7" s="13"/>
      <c r="F7" s="4"/>
      <c r="G7" s="4"/>
      <c r="H7" s="4"/>
    </row>
    <row r="8" spans="1:8" s="1" customFormat="1">
      <c r="B8" s="13"/>
      <c r="C8" s="15" t="s">
        <v>1005</v>
      </c>
      <c r="D8" s="15" t="s">
        <v>1006</v>
      </c>
      <c r="E8" s="13"/>
      <c r="F8" s="4"/>
      <c r="G8" s="4"/>
      <c r="H8" s="4"/>
    </row>
    <row r="9" spans="1:8" s="1" customFormat="1">
      <c r="C9" s="5"/>
      <c r="F9" s="4"/>
      <c r="G9" s="4"/>
      <c r="H9" s="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c r="E14" s="228"/>
    </row>
    <row r="15" spans="1:8">
      <c r="B15" s="227" t="s">
        <v>1082</v>
      </c>
      <c r="C15" s="228"/>
      <c r="D15" s="228"/>
      <c r="E15" s="228"/>
    </row>
    <row r="16" spans="1:8">
      <c r="B16" s="227" t="s">
        <v>1083</v>
      </c>
      <c r="C16" s="228"/>
      <c r="D16" s="228" t="s">
        <v>1290</v>
      </c>
      <c r="E16" s="228"/>
    </row>
    <row r="17" spans="2:8">
      <c r="B17" s="229" t="s">
        <v>2916</v>
      </c>
      <c r="C17" s="239"/>
      <c r="D17" s="240"/>
      <c r="E17" s="240"/>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326</v>
      </c>
      <c r="C26" s="164">
        <v>6.99</v>
      </c>
      <c r="D26" s="16" t="s">
        <v>327</v>
      </c>
      <c r="E26" s="16" t="s">
        <v>328</v>
      </c>
      <c r="F26" s="18">
        <v>1000000</v>
      </c>
      <c r="G26" s="18">
        <v>1015.62</v>
      </c>
      <c r="H26" s="18">
        <v>5.29</v>
      </c>
    </row>
    <row r="27" spans="2:8">
      <c r="B27" s="16" t="s">
        <v>504</v>
      </c>
      <c r="C27" s="164">
        <v>6.87</v>
      </c>
      <c r="D27" s="16" t="s">
        <v>327</v>
      </c>
      <c r="E27" s="16" t="s">
        <v>505</v>
      </c>
      <c r="F27" s="18">
        <v>1000000</v>
      </c>
      <c r="G27" s="18">
        <v>960.95</v>
      </c>
      <c r="H27" s="18">
        <v>5</v>
      </c>
    </row>
    <row r="28" spans="2:8">
      <c r="B28" s="16" t="s">
        <v>1782</v>
      </c>
      <c r="C28" s="164">
        <v>7.11</v>
      </c>
      <c r="D28" s="16" t="s">
        <v>327</v>
      </c>
      <c r="E28" s="16" t="s">
        <v>1783</v>
      </c>
      <c r="F28" s="18">
        <v>160000</v>
      </c>
      <c r="G28" s="18">
        <v>168.92</v>
      </c>
      <c r="H28" s="18">
        <v>0.88</v>
      </c>
    </row>
    <row r="29" spans="2:8">
      <c r="B29" s="16" t="s">
        <v>1784</v>
      </c>
      <c r="C29" s="164">
        <v>6.1</v>
      </c>
      <c r="D29" s="16" t="s">
        <v>327</v>
      </c>
      <c r="E29" s="16" t="s">
        <v>1785</v>
      </c>
      <c r="F29" s="18">
        <v>67000</v>
      </c>
      <c r="G29" s="18">
        <v>67.569999999999993</v>
      </c>
      <c r="H29" s="18">
        <v>0.35</v>
      </c>
    </row>
    <row r="30" spans="2:8">
      <c r="B30" s="17" t="s">
        <v>337</v>
      </c>
      <c r="C30" s="233"/>
      <c r="D30" s="17"/>
      <c r="E30" s="17"/>
      <c r="F30" s="162"/>
      <c r="G30" s="162">
        <f>SUM(G22:G29)</f>
        <v>2213.0600000000004</v>
      </c>
      <c r="H30" s="162">
        <f>SUM(H22:H29)</f>
        <v>11.52</v>
      </c>
    </row>
    <row r="31" spans="2:8">
      <c r="B31" s="17" t="s">
        <v>338</v>
      </c>
      <c r="C31" s="164"/>
    </row>
    <row r="32" spans="2:8">
      <c r="B32" s="16" t="s">
        <v>1786</v>
      </c>
      <c r="C32" s="164">
        <v>6.84</v>
      </c>
      <c r="D32" s="16" t="s">
        <v>340</v>
      </c>
      <c r="E32" s="16" t="s">
        <v>915</v>
      </c>
      <c r="F32" s="18">
        <v>250</v>
      </c>
      <c r="G32" s="18">
        <v>2517.44</v>
      </c>
      <c r="H32" s="18">
        <v>13.11</v>
      </c>
    </row>
    <row r="33" spans="2:8">
      <c r="B33" s="16" t="s">
        <v>1447</v>
      </c>
      <c r="C33" s="164">
        <v>6.88</v>
      </c>
      <c r="D33" s="16" t="s">
        <v>340</v>
      </c>
      <c r="E33" s="16" t="s">
        <v>1448</v>
      </c>
      <c r="F33" s="18">
        <v>250</v>
      </c>
      <c r="G33" s="18">
        <v>2466.7800000000002</v>
      </c>
      <c r="H33" s="18">
        <v>12.84</v>
      </c>
    </row>
    <row r="34" spans="2:8">
      <c r="B34" s="16" t="s">
        <v>1314</v>
      </c>
      <c r="C34" s="164">
        <v>8.0500000000000007</v>
      </c>
      <c r="D34" s="16" t="s">
        <v>340</v>
      </c>
      <c r="E34" s="16" t="s">
        <v>345</v>
      </c>
      <c r="F34" s="18">
        <v>250</v>
      </c>
      <c r="G34" s="18">
        <v>2324.4499999999998</v>
      </c>
      <c r="H34" s="18">
        <v>12.1</v>
      </c>
    </row>
    <row r="35" spans="2:8">
      <c r="B35" s="16" t="s">
        <v>1787</v>
      </c>
      <c r="C35" s="164">
        <v>6.57</v>
      </c>
      <c r="D35" s="16" t="s">
        <v>340</v>
      </c>
      <c r="E35" s="16" t="s">
        <v>1788</v>
      </c>
      <c r="F35" s="18">
        <v>200</v>
      </c>
      <c r="G35" s="18">
        <v>2000.77</v>
      </c>
      <c r="H35" s="18">
        <v>10.42</v>
      </c>
    </row>
    <row r="36" spans="2:8">
      <c r="B36" s="16" t="s">
        <v>920</v>
      </c>
      <c r="C36" s="164">
        <v>6.7</v>
      </c>
      <c r="D36" s="16" t="s">
        <v>340</v>
      </c>
      <c r="E36" s="16" t="s">
        <v>921</v>
      </c>
      <c r="F36" s="18">
        <v>200</v>
      </c>
      <c r="G36" s="18">
        <v>1974.19</v>
      </c>
      <c r="H36" s="18">
        <v>10.28</v>
      </c>
    </row>
    <row r="37" spans="2:8">
      <c r="B37" s="16" t="s">
        <v>1789</v>
      </c>
      <c r="C37" s="164">
        <v>6.85</v>
      </c>
      <c r="D37" s="16" t="s">
        <v>340</v>
      </c>
      <c r="E37" s="16" t="s">
        <v>1790</v>
      </c>
      <c r="F37" s="18">
        <v>200</v>
      </c>
      <c r="G37" s="18">
        <v>1961.9</v>
      </c>
      <c r="H37" s="18">
        <v>10.210000000000001</v>
      </c>
    </row>
    <row r="38" spans="2:8">
      <c r="B38" s="16" t="s">
        <v>1791</v>
      </c>
      <c r="C38" s="164">
        <v>6.35</v>
      </c>
      <c r="D38" s="16" t="s">
        <v>351</v>
      </c>
      <c r="E38" s="16" t="s">
        <v>1792</v>
      </c>
      <c r="F38" s="18">
        <v>150</v>
      </c>
      <c r="G38" s="18">
        <v>1497.98</v>
      </c>
      <c r="H38" s="18">
        <v>7.8</v>
      </c>
    </row>
    <row r="39" spans="2:8">
      <c r="B39" s="16" t="s">
        <v>1793</v>
      </c>
      <c r="C39" s="164">
        <v>7.75</v>
      </c>
      <c r="D39" s="16" t="s">
        <v>690</v>
      </c>
      <c r="E39" s="16" t="s">
        <v>882</v>
      </c>
      <c r="F39" s="18">
        <v>50</v>
      </c>
      <c r="G39" s="18">
        <v>500.06</v>
      </c>
      <c r="H39" s="18">
        <v>2.6</v>
      </c>
    </row>
    <row r="40" spans="2:8">
      <c r="B40" s="17" t="s">
        <v>355</v>
      </c>
      <c r="C40" s="233"/>
      <c r="D40" s="17"/>
      <c r="E40" s="17"/>
      <c r="F40" s="162"/>
      <c r="G40" s="162">
        <f>SUM(G31:G39)</f>
        <v>15243.57</v>
      </c>
      <c r="H40" s="162">
        <f>SUM(H31:H39)</f>
        <v>79.36</v>
      </c>
    </row>
    <row r="41" spans="2:8">
      <c r="B41" s="17" t="s">
        <v>359</v>
      </c>
      <c r="C41" s="233"/>
      <c r="D41" s="17"/>
      <c r="E41" s="17"/>
      <c r="F41" s="162"/>
      <c r="G41" s="162">
        <v>2362.77</v>
      </c>
      <c r="H41" s="162">
        <v>12.3</v>
      </c>
    </row>
    <row r="42" spans="2:8">
      <c r="B42" s="17" t="s">
        <v>112</v>
      </c>
      <c r="C42" s="234"/>
      <c r="D42" s="17"/>
      <c r="E42" s="17"/>
      <c r="F42" s="162"/>
      <c r="G42" s="162">
        <v>19819.400000000001</v>
      </c>
      <c r="H42" s="162">
        <v>103.18</v>
      </c>
    </row>
    <row r="43" spans="2:8">
      <c r="B43" s="17" t="s">
        <v>209</v>
      </c>
      <c r="C43" s="234"/>
      <c r="D43" s="17"/>
      <c r="E43" s="17"/>
      <c r="F43" s="162"/>
      <c r="G43" s="162">
        <v>-611.3576125800023</v>
      </c>
      <c r="H43" s="162">
        <v>-3.1800000000000068</v>
      </c>
    </row>
    <row r="44" spans="2:8">
      <c r="B44" s="17" t="s">
        <v>114</v>
      </c>
      <c r="C44" s="234"/>
      <c r="D44" s="17"/>
      <c r="E44" s="17"/>
      <c r="F44" s="162"/>
      <c r="G44" s="162">
        <v>19208.042387419999</v>
      </c>
      <c r="H44" s="162">
        <v>100</v>
      </c>
    </row>
    <row r="45" spans="2:8">
      <c r="B45" s="16" t="s">
        <v>115</v>
      </c>
    </row>
    <row r="46" spans="2:8">
      <c r="B46" s="16" t="s">
        <v>116</v>
      </c>
    </row>
    <row r="47" spans="2:8">
      <c r="B47" s="17" t="s">
        <v>117</v>
      </c>
      <c r="C47" s="235">
        <v>44804</v>
      </c>
    </row>
    <row r="48" spans="2:8" ht="25.5">
      <c r="B48" s="236" t="s">
        <v>118</v>
      </c>
      <c r="C48" s="234" t="s">
        <v>119</v>
      </c>
    </row>
    <row r="49" spans="2:3">
      <c r="B49" s="17"/>
    </row>
    <row r="50" spans="2:3">
      <c r="B50" s="17" t="s">
        <v>1062</v>
      </c>
      <c r="C50" s="234" t="s">
        <v>119</v>
      </c>
    </row>
    <row r="51" spans="2:3">
      <c r="B51" s="17" t="s">
        <v>1063</v>
      </c>
      <c r="C51" s="234" t="s">
        <v>119</v>
      </c>
    </row>
    <row r="52" spans="2:3">
      <c r="B52" s="17" t="s">
        <v>1794</v>
      </c>
      <c r="C52" s="234"/>
    </row>
    <row r="53" spans="2:3">
      <c r="B53" s="17" t="s">
        <v>1795</v>
      </c>
      <c r="C53" s="234"/>
    </row>
    <row r="54" spans="2:3">
      <c r="B54" s="17" t="s">
        <v>1796</v>
      </c>
      <c r="C54" s="234"/>
    </row>
    <row r="55" spans="2:3">
      <c r="B55" s="17" t="s">
        <v>1797</v>
      </c>
      <c r="C55" s="234"/>
    </row>
    <row r="56" spans="2:3">
      <c r="B56" s="17" t="s">
        <v>1798</v>
      </c>
      <c r="C56" s="234"/>
    </row>
    <row r="57" spans="2:3">
      <c r="B57" s="17" t="s">
        <v>1799</v>
      </c>
      <c r="C57" s="234"/>
    </row>
    <row r="58" spans="2:3">
      <c r="B58" s="17" t="s">
        <v>1800</v>
      </c>
      <c r="C58" s="234"/>
    </row>
    <row r="59" spans="2:3">
      <c r="B59" s="17" t="s">
        <v>1801</v>
      </c>
      <c r="C59" s="234"/>
    </row>
    <row r="60" spans="2:3">
      <c r="B60" s="17" t="s">
        <v>1802</v>
      </c>
      <c r="C60" s="234"/>
    </row>
    <row r="61" spans="2:3">
      <c r="B61" s="17" t="s">
        <v>1803</v>
      </c>
      <c r="C61" s="234"/>
    </row>
    <row r="62" spans="2:3">
      <c r="B62" s="17" t="s">
        <v>1804</v>
      </c>
      <c r="C62" s="234"/>
    </row>
    <row r="63" spans="2:3">
      <c r="B63" s="17" t="s">
        <v>1805</v>
      </c>
      <c r="C63" s="234"/>
    </row>
    <row r="64" spans="2:3">
      <c r="B64" s="17" t="s">
        <v>1806</v>
      </c>
      <c r="C64" s="234"/>
    </row>
    <row r="65" spans="2:3">
      <c r="B65" s="17" t="s">
        <v>1807</v>
      </c>
      <c r="C65" s="234"/>
    </row>
    <row r="66" spans="2:3">
      <c r="B66" s="17" t="s">
        <v>1808</v>
      </c>
      <c r="C66" s="234"/>
    </row>
    <row r="67" spans="2:3">
      <c r="B67" s="17" t="s">
        <v>1809</v>
      </c>
      <c r="C67" s="234"/>
    </row>
    <row r="68" spans="2:3">
      <c r="B68" s="17" t="s">
        <v>122</v>
      </c>
      <c r="C68" s="234"/>
    </row>
    <row r="69" spans="2:3">
      <c r="B69" s="17" t="s">
        <v>1810</v>
      </c>
    </row>
  </sheetData>
  <mergeCells count="8">
    <mergeCell ref="C12:C13"/>
    <mergeCell ref="D12:D13"/>
    <mergeCell ref="E12:E13"/>
    <mergeCell ref="B1:E1"/>
    <mergeCell ref="C3:C7"/>
    <mergeCell ref="D3:D7"/>
    <mergeCell ref="B10:E10"/>
    <mergeCell ref="B11:E11"/>
  </mergeCells>
  <hyperlinks>
    <hyperlink ref="A1" location="Index!A1" display="Index" xr:uid="{5A866B13-5AC4-42FA-BC90-BB8427072D0D}"/>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B68D0-C3AE-4522-9605-1EDF139D0228}">
  <dimension ref="A1:H67"/>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140625" style="16" bestFit="1" customWidth="1"/>
    <col min="6" max="6" width="10.285156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1.140625" style="16" bestFit="1" customWidth="1"/>
    <col min="261" max="261" width="14.140625" style="16" bestFit="1" customWidth="1"/>
    <col min="262" max="262" width="10.285156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1.140625" style="16" bestFit="1" customWidth="1"/>
    <col min="517" max="517" width="14.140625" style="16" bestFit="1" customWidth="1"/>
    <col min="518" max="518" width="10.285156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1.140625" style="16" bestFit="1" customWidth="1"/>
    <col min="773" max="773" width="14.140625" style="16" bestFit="1" customWidth="1"/>
    <col min="774" max="774" width="10.285156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1.140625" style="16" bestFit="1" customWidth="1"/>
    <col min="1029" max="1029" width="14.140625" style="16" bestFit="1" customWidth="1"/>
    <col min="1030" max="1030" width="10.285156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1.140625" style="16" bestFit="1" customWidth="1"/>
    <col min="1285" max="1285" width="14.140625" style="16" bestFit="1" customWidth="1"/>
    <col min="1286" max="1286" width="10.285156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1.140625" style="16" bestFit="1" customWidth="1"/>
    <col min="1541" max="1541" width="14.140625" style="16" bestFit="1" customWidth="1"/>
    <col min="1542" max="1542" width="10.285156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1.140625" style="16" bestFit="1" customWidth="1"/>
    <col min="1797" max="1797" width="14.140625" style="16" bestFit="1" customWidth="1"/>
    <col min="1798" max="1798" width="10.285156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1.140625" style="16" bestFit="1" customWidth="1"/>
    <col min="2053" max="2053" width="14.140625" style="16" bestFit="1" customWidth="1"/>
    <col min="2054" max="2054" width="10.285156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1.140625" style="16" bestFit="1" customWidth="1"/>
    <col min="2309" max="2309" width="14.140625" style="16" bestFit="1" customWidth="1"/>
    <col min="2310" max="2310" width="10.285156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1.140625" style="16" bestFit="1" customWidth="1"/>
    <col min="2565" max="2565" width="14.140625" style="16" bestFit="1" customWidth="1"/>
    <col min="2566" max="2566" width="10.285156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1.140625" style="16" bestFit="1" customWidth="1"/>
    <col min="2821" max="2821" width="14.140625" style="16" bestFit="1" customWidth="1"/>
    <col min="2822" max="2822" width="10.285156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1.140625" style="16" bestFit="1" customWidth="1"/>
    <col min="3077" max="3077" width="14.140625" style="16" bestFit="1" customWidth="1"/>
    <col min="3078" max="3078" width="10.285156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1.140625" style="16" bestFit="1" customWidth="1"/>
    <col min="3333" max="3333" width="14.140625" style="16" bestFit="1" customWidth="1"/>
    <col min="3334" max="3334" width="10.285156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1.140625" style="16" bestFit="1" customWidth="1"/>
    <col min="3589" max="3589" width="14.140625" style="16" bestFit="1" customWidth="1"/>
    <col min="3590" max="3590" width="10.285156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1.140625" style="16" bestFit="1" customWidth="1"/>
    <col min="3845" max="3845" width="14.140625" style="16" bestFit="1" customWidth="1"/>
    <col min="3846" max="3846" width="10.285156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1.140625" style="16" bestFit="1" customWidth="1"/>
    <col min="4101" max="4101" width="14.140625" style="16" bestFit="1" customWidth="1"/>
    <col min="4102" max="4102" width="10.285156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1.140625" style="16" bestFit="1" customWidth="1"/>
    <col min="4357" max="4357" width="14.140625" style="16" bestFit="1" customWidth="1"/>
    <col min="4358" max="4358" width="10.285156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1.140625" style="16" bestFit="1" customWidth="1"/>
    <col min="4613" max="4613" width="14.140625" style="16" bestFit="1" customWidth="1"/>
    <col min="4614" max="4614" width="10.285156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1.140625" style="16" bestFit="1" customWidth="1"/>
    <col min="4869" max="4869" width="14.140625" style="16" bestFit="1" customWidth="1"/>
    <col min="4870" max="4870" width="10.285156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1.140625" style="16" bestFit="1" customWidth="1"/>
    <col min="5125" max="5125" width="14.140625" style="16" bestFit="1" customWidth="1"/>
    <col min="5126" max="5126" width="10.285156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1.140625" style="16" bestFit="1" customWidth="1"/>
    <col min="5381" max="5381" width="14.140625" style="16" bestFit="1" customWidth="1"/>
    <col min="5382" max="5382" width="10.285156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1.140625" style="16" bestFit="1" customWidth="1"/>
    <col min="5637" max="5637" width="14.140625" style="16" bestFit="1" customWidth="1"/>
    <col min="5638" max="5638" width="10.285156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1.140625" style="16" bestFit="1" customWidth="1"/>
    <col min="5893" max="5893" width="14.140625" style="16" bestFit="1" customWidth="1"/>
    <col min="5894" max="5894" width="10.285156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1.140625" style="16" bestFit="1" customWidth="1"/>
    <col min="6149" max="6149" width="14.140625" style="16" bestFit="1" customWidth="1"/>
    <col min="6150" max="6150" width="10.285156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1.140625" style="16" bestFit="1" customWidth="1"/>
    <col min="6405" max="6405" width="14.140625" style="16" bestFit="1" customWidth="1"/>
    <col min="6406" max="6406" width="10.285156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1.140625" style="16" bestFit="1" customWidth="1"/>
    <col min="6661" max="6661" width="14.140625" style="16" bestFit="1" customWidth="1"/>
    <col min="6662" max="6662" width="10.285156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1.140625" style="16" bestFit="1" customWidth="1"/>
    <col min="6917" max="6917" width="14.140625" style="16" bestFit="1" customWidth="1"/>
    <col min="6918" max="6918" width="10.285156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1.140625" style="16" bestFit="1" customWidth="1"/>
    <col min="7173" max="7173" width="14.140625" style="16" bestFit="1" customWidth="1"/>
    <col min="7174" max="7174" width="10.285156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1.140625" style="16" bestFit="1" customWidth="1"/>
    <col min="7429" max="7429" width="14.140625" style="16" bestFit="1" customWidth="1"/>
    <col min="7430" max="7430" width="10.285156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1.140625" style="16" bestFit="1" customWidth="1"/>
    <col min="7685" max="7685" width="14.140625" style="16" bestFit="1" customWidth="1"/>
    <col min="7686" max="7686" width="10.285156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1.140625" style="16" bestFit="1" customWidth="1"/>
    <col min="7941" max="7941" width="14.140625" style="16" bestFit="1" customWidth="1"/>
    <col min="7942" max="7942" width="10.285156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1.140625" style="16" bestFit="1" customWidth="1"/>
    <col min="8197" max="8197" width="14.140625" style="16" bestFit="1" customWidth="1"/>
    <col min="8198" max="8198" width="10.285156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1.140625" style="16" bestFit="1" customWidth="1"/>
    <col min="8453" max="8453" width="14.140625" style="16" bestFit="1" customWidth="1"/>
    <col min="8454" max="8454" width="10.285156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1.140625" style="16" bestFit="1" customWidth="1"/>
    <col min="8709" max="8709" width="14.140625" style="16" bestFit="1" customWidth="1"/>
    <col min="8710" max="8710" width="10.285156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1.140625" style="16" bestFit="1" customWidth="1"/>
    <col min="8965" max="8965" width="14.140625" style="16" bestFit="1" customWidth="1"/>
    <col min="8966" max="8966" width="10.285156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1.140625" style="16" bestFit="1" customWidth="1"/>
    <col min="9221" max="9221" width="14.140625" style="16" bestFit="1" customWidth="1"/>
    <col min="9222" max="9222" width="10.285156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1.140625" style="16" bestFit="1" customWidth="1"/>
    <col min="9477" max="9477" width="14.140625" style="16" bestFit="1" customWidth="1"/>
    <col min="9478" max="9478" width="10.285156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1.140625" style="16" bestFit="1" customWidth="1"/>
    <col min="9733" max="9733" width="14.140625" style="16" bestFit="1" customWidth="1"/>
    <col min="9734" max="9734" width="10.285156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1.140625" style="16" bestFit="1" customWidth="1"/>
    <col min="9989" max="9989" width="14.140625" style="16" bestFit="1" customWidth="1"/>
    <col min="9990" max="9990" width="10.285156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1.140625" style="16" bestFit="1" customWidth="1"/>
    <col min="10245" max="10245" width="14.140625" style="16" bestFit="1" customWidth="1"/>
    <col min="10246" max="10246" width="10.285156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1.140625" style="16" bestFit="1" customWidth="1"/>
    <col min="10501" max="10501" width="14.140625" style="16" bestFit="1" customWidth="1"/>
    <col min="10502" max="10502" width="10.285156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1.140625" style="16" bestFit="1" customWidth="1"/>
    <col min="10757" max="10757" width="14.140625" style="16" bestFit="1" customWidth="1"/>
    <col min="10758" max="10758" width="10.285156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1.140625" style="16" bestFit="1" customWidth="1"/>
    <col min="11013" max="11013" width="14.140625" style="16" bestFit="1" customWidth="1"/>
    <col min="11014" max="11014" width="10.285156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1.140625" style="16" bestFit="1" customWidth="1"/>
    <col min="11269" max="11269" width="14.140625" style="16" bestFit="1" customWidth="1"/>
    <col min="11270" max="11270" width="10.285156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1.140625" style="16" bestFit="1" customWidth="1"/>
    <col min="11525" max="11525" width="14.140625" style="16" bestFit="1" customWidth="1"/>
    <col min="11526" max="11526" width="10.285156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1.140625" style="16" bestFit="1" customWidth="1"/>
    <col min="11781" max="11781" width="14.140625" style="16" bestFit="1" customWidth="1"/>
    <col min="11782" max="11782" width="10.285156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1.140625" style="16" bestFit="1" customWidth="1"/>
    <col min="12037" max="12037" width="14.140625" style="16" bestFit="1" customWidth="1"/>
    <col min="12038" max="12038" width="10.285156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1.140625" style="16" bestFit="1" customWidth="1"/>
    <col min="12293" max="12293" width="14.140625" style="16" bestFit="1" customWidth="1"/>
    <col min="12294" max="12294" width="10.285156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1.140625" style="16" bestFit="1" customWidth="1"/>
    <col min="12549" max="12549" width="14.140625" style="16" bestFit="1" customWidth="1"/>
    <col min="12550" max="12550" width="10.285156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1.140625" style="16" bestFit="1" customWidth="1"/>
    <col min="12805" max="12805" width="14.140625" style="16" bestFit="1" customWidth="1"/>
    <col min="12806" max="12806" width="10.285156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1.140625" style="16" bestFit="1" customWidth="1"/>
    <col min="13061" max="13061" width="14.140625" style="16" bestFit="1" customWidth="1"/>
    <col min="13062" max="13062" width="10.285156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1.140625" style="16" bestFit="1" customWidth="1"/>
    <col min="13317" max="13317" width="14.140625" style="16" bestFit="1" customWidth="1"/>
    <col min="13318" max="13318" width="10.285156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1.140625" style="16" bestFit="1" customWidth="1"/>
    <col min="13573" max="13573" width="14.140625" style="16" bestFit="1" customWidth="1"/>
    <col min="13574" max="13574" width="10.285156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1.140625" style="16" bestFit="1" customWidth="1"/>
    <col min="13829" max="13829" width="14.140625" style="16" bestFit="1" customWidth="1"/>
    <col min="13830" max="13830" width="10.285156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1.140625" style="16" bestFit="1" customWidth="1"/>
    <col min="14085" max="14085" width="14.140625" style="16" bestFit="1" customWidth="1"/>
    <col min="14086" max="14086" width="10.285156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1.140625" style="16" bestFit="1" customWidth="1"/>
    <col min="14341" max="14341" width="14.140625" style="16" bestFit="1" customWidth="1"/>
    <col min="14342" max="14342" width="10.285156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1.140625" style="16" bestFit="1" customWidth="1"/>
    <col min="14597" max="14597" width="14.140625" style="16" bestFit="1" customWidth="1"/>
    <col min="14598" max="14598" width="10.285156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1.140625" style="16" bestFit="1" customWidth="1"/>
    <col min="14853" max="14853" width="14.140625" style="16" bestFit="1" customWidth="1"/>
    <col min="14854" max="14854" width="10.285156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1.140625" style="16" bestFit="1" customWidth="1"/>
    <col min="15109" max="15109" width="14.140625" style="16" bestFit="1" customWidth="1"/>
    <col min="15110" max="15110" width="10.285156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1.140625" style="16" bestFit="1" customWidth="1"/>
    <col min="15365" max="15365" width="14.140625" style="16" bestFit="1" customWidth="1"/>
    <col min="15366" max="15366" width="10.285156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1.140625" style="16" bestFit="1" customWidth="1"/>
    <col min="15621" max="15621" width="14.140625" style="16" bestFit="1" customWidth="1"/>
    <col min="15622" max="15622" width="10.285156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1.140625" style="16" bestFit="1" customWidth="1"/>
    <col min="15877" max="15877" width="14.140625" style="16" bestFit="1" customWidth="1"/>
    <col min="15878" max="15878" width="10.285156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1.140625" style="16" bestFit="1" customWidth="1"/>
    <col min="16133" max="16133" width="14.140625" style="16" bestFit="1" customWidth="1"/>
    <col min="16134" max="16134" width="10.28515625" style="16" bestFit="1" customWidth="1"/>
    <col min="16135" max="16135" width="18.140625" style="16" bestFit="1" customWidth="1"/>
    <col min="16136" max="16384" width="9.140625" style="16"/>
  </cols>
  <sheetData>
    <row r="1" spans="1:8" s="1" customFormat="1">
      <c r="A1" s="3" t="s">
        <v>0</v>
      </c>
      <c r="B1" s="396" t="s">
        <v>16</v>
      </c>
      <c r="C1" s="396"/>
      <c r="D1" s="396"/>
      <c r="E1" s="396"/>
      <c r="F1" s="4"/>
      <c r="G1" s="4"/>
      <c r="H1" s="4"/>
    </row>
    <row r="2" spans="1:8" s="1" customFormat="1" ht="13.5" thickBot="1">
      <c r="C2" s="5"/>
      <c r="F2" s="4"/>
      <c r="G2" s="4"/>
      <c r="H2" s="4"/>
    </row>
    <row r="3" spans="1:8" s="1" customFormat="1" ht="15">
      <c r="B3" s="25" t="s">
        <v>1811</v>
      </c>
      <c r="C3" s="397"/>
      <c r="D3" s="400"/>
      <c r="E3" s="13"/>
      <c r="F3" s="4"/>
      <c r="G3" s="4"/>
      <c r="H3" s="4"/>
    </row>
    <row r="4" spans="1:8" s="1" customFormat="1" ht="45">
      <c r="B4" s="26" t="s">
        <v>1812</v>
      </c>
      <c r="C4" s="398"/>
      <c r="D4" s="401"/>
      <c r="E4" s="13"/>
      <c r="F4" s="4"/>
      <c r="G4" s="4"/>
      <c r="H4" s="4"/>
    </row>
    <row r="5" spans="1:8" s="1" customFormat="1" ht="15">
      <c r="B5" s="26" t="s">
        <v>1003</v>
      </c>
      <c r="C5" s="398"/>
      <c r="D5" s="401"/>
      <c r="E5" s="13"/>
      <c r="F5" s="4"/>
      <c r="G5" s="4"/>
      <c r="H5" s="4"/>
    </row>
    <row r="6" spans="1:8" s="1" customFormat="1" ht="15">
      <c r="B6" s="26" t="s">
        <v>1813</v>
      </c>
      <c r="C6" s="398"/>
      <c r="D6" s="401"/>
      <c r="E6" s="13"/>
      <c r="F6" s="4"/>
      <c r="G6" s="4"/>
      <c r="H6" s="4"/>
    </row>
    <row r="7" spans="1:8" s="1" customFormat="1" ht="15.75" thickBot="1">
      <c r="B7" s="27" t="s">
        <v>1814</v>
      </c>
      <c r="C7" s="399"/>
      <c r="D7" s="402"/>
      <c r="E7" s="13"/>
      <c r="F7" s="4"/>
      <c r="G7" s="4"/>
      <c r="H7" s="4"/>
    </row>
    <row r="8" spans="1:8" s="1" customFormat="1">
      <c r="B8" s="13"/>
      <c r="C8" s="15" t="s">
        <v>1005</v>
      </c>
      <c r="D8" s="15" t="s">
        <v>1006</v>
      </c>
      <c r="E8" s="13"/>
      <c r="F8" s="4"/>
      <c r="G8" s="4"/>
      <c r="H8" s="4"/>
    </row>
    <row r="9" spans="1:8" s="1" customFormat="1">
      <c r="C9" s="12"/>
      <c r="F9" s="4"/>
      <c r="G9" s="4"/>
      <c r="H9" s="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c r="E14" s="228"/>
    </row>
    <row r="15" spans="1:8">
      <c r="B15" s="227" t="s">
        <v>1082</v>
      </c>
      <c r="C15" s="228"/>
      <c r="D15" s="228"/>
      <c r="E15" s="228"/>
    </row>
    <row r="16" spans="1:8">
      <c r="B16" s="227" t="s">
        <v>1083</v>
      </c>
      <c r="C16" s="228"/>
      <c r="D16" s="228" t="s">
        <v>1290</v>
      </c>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1297</v>
      </c>
      <c r="C26" s="164">
        <v>7.19</v>
      </c>
      <c r="D26" s="16" t="s">
        <v>327</v>
      </c>
      <c r="E26" s="16" t="s">
        <v>1298</v>
      </c>
      <c r="F26" s="18">
        <v>500000</v>
      </c>
      <c r="G26" s="18">
        <v>478.08</v>
      </c>
      <c r="H26" s="18">
        <v>9.14</v>
      </c>
    </row>
    <row r="27" spans="2:8">
      <c r="B27" s="16" t="s">
        <v>855</v>
      </c>
      <c r="C27" s="164">
        <v>6.84</v>
      </c>
      <c r="D27" s="16" t="s">
        <v>327</v>
      </c>
      <c r="E27" s="16" t="s">
        <v>856</v>
      </c>
      <c r="F27" s="18">
        <v>500000</v>
      </c>
      <c r="G27" s="18">
        <v>476.1</v>
      </c>
      <c r="H27" s="18">
        <v>9.1</v>
      </c>
    </row>
    <row r="28" spans="2:8">
      <c r="B28" s="16" t="s">
        <v>333</v>
      </c>
      <c r="C28" s="164">
        <v>7.16</v>
      </c>
      <c r="D28" s="16" t="s">
        <v>327</v>
      </c>
      <c r="E28" s="16" t="s">
        <v>334</v>
      </c>
      <c r="F28" s="18">
        <v>500000</v>
      </c>
      <c r="G28" s="18">
        <v>465.66</v>
      </c>
      <c r="H28" s="18">
        <v>8.9</v>
      </c>
    </row>
    <row r="29" spans="2:8">
      <c r="B29" s="16" t="s">
        <v>1815</v>
      </c>
      <c r="C29" s="164">
        <v>7.39</v>
      </c>
      <c r="D29" s="16" t="s">
        <v>327</v>
      </c>
      <c r="E29" s="16" t="s">
        <v>1816</v>
      </c>
      <c r="F29" s="18">
        <v>71000</v>
      </c>
      <c r="G29" s="18">
        <v>73.27</v>
      </c>
      <c r="H29" s="18">
        <v>1.4</v>
      </c>
    </row>
    <row r="30" spans="2:8">
      <c r="B30" s="16" t="s">
        <v>752</v>
      </c>
      <c r="C30" s="164">
        <v>5.83</v>
      </c>
      <c r="D30" s="16" t="s">
        <v>327</v>
      </c>
      <c r="E30" s="16" t="s">
        <v>753</v>
      </c>
      <c r="F30" s="18">
        <v>2100</v>
      </c>
      <c r="G30" s="18">
        <v>2.11</v>
      </c>
      <c r="H30" s="18">
        <v>0.04</v>
      </c>
    </row>
    <row r="31" spans="2:8">
      <c r="B31" s="17" t="s">
        <v>337</v>
      </c>
      <c r="C31" s="233"/>
      <c r="D31" s="17"/>
      <c r="E31" s="17"/>
      <c r="F31" s="162"/>
      <c r="G31" s="162">
        <f>SUM(G22:G30)</f>
        <v>1495.22</v>
      </c>
      <c r="H31" s="162">
        <f>SUM(H22:H30)</f>
        <v>28.58</v>
      </c>
    </row>
    <row r="32" spans="2:8">
      <c r="B32" s="17" t="s">
        <v>338</v>
      </c>
      <c r="C32" s="164"/>
    </row>
    <row r="33" spans="2:8">
      <c r="B33" s="16" t="s">
        <v>1817</v>
      </c>
      <c r="C33" s="164">
        <v>7.5</v>
      </c>
      <c r="D33" s="16" t="s">
        <v>340</v>
      </c>
      <c r="E33" s="16" t="s">
        <v>1818</v>
      </c>
      <c r="F33" s="18">
        <v>50</v>
      </c>
      <c r="G33" s="18">
        <v>540.01</v>
      </c>
      <c r="H33" s="18">
        <v>10.32</v>
      </c>
    </row>
    <row r="34" spans="2:8">
      <c r="B34" s="16" t="s">
        <v>1819</v>
      </c>
      <c r="C34" s="164">
        <v>7.35</v>
      </c>
      <c r="D34" s="16" t="s">
        <v>340</v>
      </c>
      <c r="E34" s="16" t="s">
        <v>1820</v>
      </c>
      <c r="F34" s="18">
        <v>50</v>
      </c>
      <c r="G34" s="18">
        <v>530.24</v>
      </c>
      <c r="H34" s="18">
        <v>10.14</v>
      </c>
    </row>
    <row r="35" spans="2:8">
      <c r="B35" s="16" t="s">
        <v>1821</v>
      </c>
      <c r="C35" s="164">
        <v>7.22</v>
      </c>
      <c r="D35" s="16" t="s">
        <v>340</v>
      </c>
      <c r="E35" s="16" t="s">
        <v>1822</v>
      </c>
      <c r="F35" s="18">
        <v>50</v>
      </c>
      <c r="G35" s="18">
        <v>502.5</v>
      </c>
      <c r="H35" s="18">
        <v>9.61</v>
      </c>
    </row>
    <row r="36" spans="2:8">
      <c r="B36" s="16" t="s">
        <v>1823</v>
      </c>
      <c r="C36" s="164">
        <v>7.49</v>
      </c>
      <c r="D36" s="16" t="s">
        <v>340</v>
      </c>
      <c r="E36" s="16" t="s">
        <v>1824</v>
      </c>
      <c r="F36" s="18">
        <v>50</v>
      </c>
      <c r="G36" s="18">
        <v>501.56</v>
      </c>
      <c r="H36" s="18">
        <v>9.59</v>
      </c>
    </row>
    <row r="37" spans="2:8">
      <c r="B37" s="16" t="s">
        <v>1825</v>
      </c>
      <c r="C37" s="164">
        <v>7.37</v>
      </c>
      <c r="D37" s="16" t="s">
        <v>340</v>
      </c>
      <c r="E37" s="16" t="s">
        <v>1826</v>
      </c>
      <c r="F37" s="18">
        <v>50</v>
      </c>
      <c r="G37" s="18">
        <v>499.14</v>
      </c>
      <c r="H37" s="18">
        <v>9.5399999999999991</v>
      </c>
    </row>
    <row r="38" spans="2:8">
      <c r="B38" s="16" t="s">
        <v>1827</v>
      </c>
      <c r="C38" s="164">
        <v>7.71</v>
      </c>
      <c r="D38" s="16" t="s">
        <v>340</v>
      </c>
      <c r="E38" s="16" t="s">
        <v>1828</v>
      </c>
      <c r="F38" s="18">
        <v>30</v>
      </c>
      <c r="G38" s="18">
        <v>314.62</v>
      </c>
      <c r="H38" s="18">
        <v>6.01</v>
      </c>
    </row>
    <row r="39" spans="2:8">
      <c r="B39" s="17" t="s">
        <v>355</v>
      </c>
      <c r="C39" s="233"/>
      <c r="D39" s="17"/>
      <c r="E39" s="17"/>
      <c r="F39" s="162"/>
      <c r="G39" s="162">
        <f>SUM(G32:G38)</f>
        <v>2888.0699999999997</v>
      </c>
      <c r="H39" s="162">
        <f>SUM(H32:H38)</f>
        <v>55.209999999999994</v>
      </c>
    </row>
    <row r="40" spans="2:8">
      <c r="B40" s="17" t="s">
        <v>356</v>
      </c>
      <c r="C40" s="164"/>
    </row>
    <row r="41" spans="2:8">
      <c r="B41" s="16" t="s">
        <v>1345</v>
      </c>
      <c r="C41" s="164">
        <v>7.1449999999999996</v>
      </c>
      <c r="D41" s="16" t="s">
        <v>340</v>
      </c>
      <c r="E41" s="16" t="s">
        <v>1346</v>
      </c>
      <c r="F41" s="18">
        <v>50</v>
      </c>
      <c r="G41" s="18">
        <v>503.63</v>
      </c>
      <c r="H41" s="18">
        <v>9.6300000000000008</v>
      </c>
    </row>
    <row r="42" spans="2:8">
      <c r="B42" s="17" t="s">
        <v>358</v>
      </c>
      <c r="C42" s="234"/>
      <c r="D42" s="17"/>
      <c r="E42" s="17"/>
      <c r="F42" s="162"/>
      <c r="G42" s="162">
        <f>SUM(G40:G41)</f>
        <v>503.63</v>
      </c>
      <c r="H42" s="162">
        <f>SUM(H40:H41)</f>
        <v>9.6300000000000008</v>
      </c>
    </row>
    <row r="43" spans="2:8">
      <c r="B43" s="17" t="s">
        <v>359</v>
      </c>
      <c r="C43" s="234"/>
      <c r="D43" s="17"/>
      <c r="E43" s="17"/>
      <c r="F43" s="162"/>
      <c r="G43" s="162">
        <v>212.18</v>
      </c>
      <c r="H43" s="162">
        <v>4.0599999999999996</v>
      </c>
    </row>
    <row r="44" spans="2:8">
      <c r="B44" s="17" t="s">
        <v>112</v>
      </c>
      <c r="C44" s="234"/>
      <c r="D44" s="17"/>
      <c r="E44" s="17"/>
      <c r="F44" s="162"/>
      <c r="G44" s="162">
        <v>5099.1000000000004</v>
      </c>
      <c r="H44" s="162">
        <v>97.48</v>
      </c>
    </row>
    <row r="45" spans="2:8">
      <c r="B45" s="17" t="s">
        <v>113</v>
      </c>
      <c r="C45" s="234"/>
      <c r="D45" s="17"/>
      <c r="E45" s="17"/>
      <c r="F45" s="162"/>
      <c r="G45" s="162">
        <v>131.9578897100003</v>
      </c>
      <c r="H45" s="162">
        <v>2.519999999999996</v>
      </c>
    </row>
    <row r="46" spans="2:8">
      <c r="B46" s="17" t="s">
        <v>114</v>
      </c>
      <c r="C46" s="234"/>
      <c r="D46" s="17"/>
      <c r="E46" s="17"/>
      <c r="F46" s="162"/>
      <c r="G46" s="162">
        <v>5231.0578897100004</v>
      </c>
      <c r="H46" s="162">
        <v>100</v>
      </c>
    </row>
    <row r="47" spans="2:8">
      <c r="B47" s="16" t="s">
        <v>115</v>
      </c>
    </row>
    <row r="48" spans="2:8">
      <c r="B48" s="16" t="s">
        <v>116</v>
      </c>
    </row>
    <row r="49" spans="2:3">
      <c r="B49" s="17" t="s">
        <v>117</v>
      </c>
      <c r="C49" s="235">
        <v>44804</v>
      </c>
    </row>
    <row r="50" spans="2:3" ht="25.5">
      <c r="B50" s="236" t="s">
        <v>118</v>
      </c>
      <c r="C50" s="234" t="s">
        <v>119</v>
      </c>
    </row>
    <row r="51" spans="2:3">
      <c r="B51" s="17"/>
    </row>
    <row r="52" spans="2:3">
      <c r="B52" s="17" t="s">
        <v>1062</v>
      </c>
      <c r="C52" s="234" t="s">
        <v>119</v>
      </c>
    </row>
    <row r="53" spans="2:3">
      <c r="B53" s="17" t="s">
        <v>1063</v>
      </c>
      <c r="C53" s="234" t="s">
        <v>119</v>
      </c>
    </row>
    <row r="54" spans="2:3">
      <c r="B54" s="17" t="s">
        <v>1829</v>
      </c>
      <c r="C54" s="234"/>
    </row>
    <row r="55" spans="2:3">
      <c r="B55" s="17" t="s">
        <v>1830</v>
      </c>
      <c r="C55" s="234"/>
    </row>
    <row r="56" spans="2:3">
      <c r="B56" s="17" t="s">
        <v>1831</v>
      </c>
      <c r="C56" s="234"/>
    </row>
    <row r="57" spans="2:3">
      <c r="B57" s="17" t="s">
        <v>1832</v>
      </c>
      <c r="C57" s="234"/>
    </row>
    <row r="58" spans="2:3">
      <c r="B58" s="17" t="s">
        <v>1833</v>
      </c>
      <c r="C58" s="234"/>
    </row>
    <row r="59" spans="2:3">
      <c r="B59" s="17" t="s">
        <v>1834</v>
      </c>
      <c r="C59" s="234"/>
    </row>
    <row r="60" spans="2:3">
      <c r="B60" s="17" t="s">
        <v>1835</v>
      </c>
      <c r="C60" s="234"/>
    </row>
    <row r="61" spans="2:3">
      <c r="B61" s="17" t="s">
        <v>1836</v>
      </c>
      <c r="C61" s="234"/>
    </row>
    <row r="62" spans="2:3">
      <c r="B62" s="17" t="s">
        <v>1837</v>
      </c>
      <c r="C62" s="234"/>
    </row>
    <row r="63" spans="2:3">
      <c r="B63" s="17" t="s">
        <v>1838</v>
      </c>
      <c r="C63" s="234"/>
    </row>
    <row r="64" spans="2:3">
      <c r="B64" s="17" t="s">
        <v>1839</v>
      </c>
      <c r="C64" s="234"/>
    </row>
    <row r="65" spans="2:3">
      <c r="B65" s="17" t="s">
        <v>1840</v>
      </c>
      <c r="C65" s="234"/>
    </row>
    <row r="66" spans="2:3">
      <c r="B66" s="17" t="s">
        <v>122</v>
      </c>
      <c r="C66" s="234"/>
    </row>
    <row r="67" spans="2:3">
      <c r="B67" s="237" t="s">
        <v>1841</v>
      </c>
    </row>
  </sheetData>
  <mergeCells count="8">
    <mergeCell ref="C12:C13"/>
    <mergeCell ref="D12:D13"/>
    <mergeCell ref="E12:E13"/>
    <mergeCell ref="B1:E1"/>
    <mergeCell ref="C3:C7"/>
    <mergeCell ref="D3:D7"/>
    <mergeCell ref="B10:E10"/>
    <mergeCell ref="B11:E11"/>
  </mergeCells>
  <hyperlinks>
    <hyperlink ref="A1" location="Index!A1" display="Index" xr:uid="{53AE1D07-FD35-4D75-BF04-38609E582F0F}"/>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C214-97F8-4383-BD15-CCE17091DCCD}">
  <dimension ref="A1:H65"/>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3.140625" style="16" bestFit="1" customWidth="1"/>
    <col min="6" max="6" width="11.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2.140625" style="16" bestFit="1" customWidth="1"/>
    <col min="261" max="261" width="13.140625" style="16" bestFit="1" customWidth="1"/>
    <col min="262" max="262" width="11.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2.140625" style="16" bestFit="1" customWidth="1"/>
    <col min="517" max="517" width="13.140625" style="16" bestFit="1" customWidth="1"/>
    <col min="518" max="518" width="11.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2.140625" style="16" bestFit="1" customWidth="1"/>
    <col min="773" max="773" width="13.140625" style="16" bestFit="1" customWidth="1"/>
    <col min="774" max="774" width="11.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2.140625" style="16" bestFit="1" customWidth="1"/>
    <col min="1029" max="1029" width="13.140625" style="16" bestFit="1" customWidth="1"/>
    <col min="1030" max="1030" width="11.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2.140625" style="16" bestFit="1" customWidth="1"/>
    <col min="1285" max="1285" width="13.140625" style="16" bestFit="1" customWidth="1"/>
    <col min="1286" max="1286" width="11.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2.140625" style="16" bestFit="1" customWidth="1"/>
    <col min="1541" max="1541" width="13.140625" style="16" bestFit="1" customWidth="1"/>
    <col min="1542" max="1542" width="11.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2.140625" style="16" bestFit="1" customWidth="1"/>
    <col min="1797" max="1797" width="13.140625" style="16" bestFit="1" customWidth="1"/>
    <col min="1798" max="1798" width="11.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2.140625" style="16" bestFit="1" customWidth="1"/>
    <col min="2053" max="2053" width="13.140625" style="16" bestFit="1" customWidth="1"/>
    <col min="2054" max="2054" width="11.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2.140625" style="16" bestFit="1" customWidth="1"/>
    <col min="2309" max="2309" width="13.140625" style="16" bestFit="1" customWidth="1"/>
    <col min="2310" max="2310" width="11.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2.140625" style="16" bestFit="1" customWidth="1"/>
    <col min="2565" max="2565" width="13.140625" style="16" bestFit="1" customWidth="1"/>
    <col min="2566" max="2566" width="11.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2.140625" style="16" bestFit="1" customWidth="1"/>
    <col min="2821" max="2821" width="13.140625" style="16" bestFit="1" customWidth="1"/>
    <col min="2822" max="2822" width="11.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2.140625" style="16" bestFit="1" customWidth="1"/>
    <col min="3077" max="3077" width="13.140625" style="16" bestFit="1" customWidth="1"/>
    <col min="3078" max="3078" width="11.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2.140625" style="16" bestFit="1" customWidth="1"/>
    <col min="3333" max="3333" width="13.140625" style="16" bestFit="1" customWidth="1"/>
    <col min="3334" max="3334" width="11.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2.140625" style="16" bestFit="1" customWidth="1"/>
    <col min="3589" max="3589" width="13.140625" style="16" bestFit="1" customWidth="1"/>
    <col min="3590" max="3590" width="11.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2.140625" style="16" bestFit="1" customWidth="1"/>
    <col min="3845" max="3845" width="13.140625" style="16" bestFit="1" customWidth="1"/>
    <col min="3846" max="3846" width="11.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2.140625" style="16" bestFit="1" customWidth="1"/>
    <col min="4101" max="4101" width="13.140625" style="16" bestFit="1" customWidth="1"/>
    <col min="4102" max="4102" width="11.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2.140625" style="16" bestFit="1" customWidth="1"/>
    <col min="4357" max="4357" width="13.140625" style="16" bestFit="1" customWidth="1"/>
    <col min="4358" max="4358" width="11.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2.140625" style="16" bestFit="1" customWidth="1"/>
    <col min="4613" max="4613" width="13.140625" style="16" bestFit="1" customWidth="1"/>
    <col min="4614" max="4614" width="11.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2.140625" style="16" bestFit="1" customWidth="1"/>
    <col min="4869" max="4869" width="13.140625" style="16" bestFit="1" customWidth="1"/>
    <col min="4870" max="4870" width="11.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2.140625" style="16" bestFit="1" customWidth="1"/>
    <col min="5125" max="5125" width="13.140625" style="16" bestFit="1" customWidth="1"/>
    <col min="5126" max="5126" width="11.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2.140625" style="16" bestFit="1" customWidth="1"/>
    <col min="5381" max="5381" width="13.140625" style="16" bestFit="1" customWidth="1"/>
    <col min="5382" max="5382" width="11.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2.140625" style="16" bestFit="1" customWidth="1"/>
    <col min="5637" max="5637" width="13.140625" style="16" bestFit="1" customWidth="1"/>
    <col min="5638" max="5638" width="11.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2.140625" style="16" bestFit="1" customWidth="1"/>
    <col min="5893" max="5893" width="13.140625" style="16" bestFit="1" customWidth="1"/>
    <col min="5894" max="5894" width="11.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2.140625" style="16" bestFit="1" customWidth="1"/>
    <col min="6149" max="6149" width="13.140625" style="16" bestFit="1" customWidth="1"/>
    <col min="6150" max="6150" width="11.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2.140625" style="16" bestFit="1" customWidth="1"/>
    <col min="6405" max="6405" width="13.140625" style="16" bestFit="1" customWidth="1"/>
    <col min="6406" max="6406" width="11.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2.140625" style="16" bestFit="1" customWidth="1"/>
    <col min="6661" max="6661" width="13.140625" style="16" bestFit="1" customWidth="1"/>
    <col min="6662" max="6662" width="11.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2.140625" style="16" bestFit="1" customWidth="1"/>
    <col min="6917" max="6917" width="13.140625" style="16" bestFit="1" customWidth="1"/>
    <col min="6918" max="6918" width="11.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2.140625" style="16" bestFit="1" customWidth="1"/>
    <col min="7173" max="7173" width="13.140625" style="16" bestFit="1" customWidth="1"/>
    <col min="7174" max="7174" width="11.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2.140625" style="16" bestFit="1" customWidth="1"/>
    <col min="7429" max="7429" width="13.140625" style="16" bestFit="1" customWidth="1"/>
    <col min="7430" max="7430" width="11.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2.140625" style="16" bestFit="1" customWidth="1"/>
    <col min="7685" max="7685" width="13.140625" style="16" bestFit="1" customWidth="1"/>
    <col min="7686" max="7686" width="11.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2.140625" style="16" bestFit="1" customWidth="1"/>
    <col min="7941" max="7941" width="13.140625" style="16" bestFit="1" customWidth="1"/>
    <col min="7942" max="7942" width="11.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2.140625" style="16" bestFit="1" customWidth="1"/>
    <col min="8197" max="8197" width="13.140625" style="16" bestFit="1" customWidth="1"/>
    <col min="8198" max="8198" width="11.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2.140625" style="16" bestFit="1" customWidth="1"/>
    <col min="8453" max="8453" width="13.140625" style="16" bestFit="1" customWidth="1"/>
    <col min="8454" max="8454" width="11.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2.140625" style="16" bestFit="1" customWidth="1"/>
    <col min="8709" max="8709" width="13.140625" style="16" bestFit="1" customWidth="1"/>
    <col min="8710" max="8710" width="11.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2.140625" style="16" bestFit="1" customWidth="1"/>
    <col min="8965" max="8965" width="13.140625" style="16" bestFit="1" customWidth="1"/>
    <col min="8966" max="8966" width="11.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2.140625" style="16" bestFit="1" customWidth="1"/>
    <col min="9221" max="9221" width="13.140625" style="16" bestFit="1" customWidth="1"/>
    <col min="9222" max="9222" width="11.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2.140625" style="16" bestFit="1" customWidth="1"/>
    <col min="9477" max="9477" width="13.140625" style="16" bestFit="1" customWidth="1"/>
    <col min="9478" max="9478" width="11.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2.140625" style="16" bestFit="1" customWidth="1"/>
    <col min="9733" max="9733" width="13.140625" style="16" bestFit="1" customWidth="1"/>
    <col min="9734" max="9734" width="11.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2.140625" style="16" bestFit="1" customWidth="1"/>
    <col min="9989" max="9989" width="13.140625" style="16" bestFit="1" customWidth="1"/>
    <col min="9990" max="9990" width="11.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2.140625" style="16" bestFit="1" customWidth="1"/>
    <col min="10245" max="10245" width="13.140625" style="16" bestFit="1" customWidth="1"/>
    <col min="10246" max="10246" width="11.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2.140625" style="16" bestFit="1" customWidth="1"/>
    <col min="10501" max="10501" width="13.140625" style="16" bestFit="1" customWidth="1"/>
    <col min="10502" max="10502" width="11.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2.140625" style="16" bestFit="1" customWidth="1"/>
    <col min="10757" max="10757" width="13.140625" style="16" bestFit="1" customWidth="1"/>
    <col min="10758" max="10758" width="11.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2.140625" style="16" bestFit="1" customWidth="1"/>
    <col min="11013" max="11013" width="13.140625" style="16" bestFit="1" customWidth="1"/>
    <col min="11014" max="11014" width="11.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2.140625" style="16" bestFit="1" customWidth="1"/>
    <col min="11269" max="11269" width="13.140625" style="16" bestFit="1" customWidth="1"/>
    <col min="11270" max="11270" width="11.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2.140625" style="16" bestFit="1" customWidth="1"/>
    <col min="11525" max="11525" width="13.140625" style="16" bestFit="1" customWidth="1"/>
    <col min="11526" max="11526" width="11.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2.140625" style="16" bestFit="1" customWidth="1"/>
    <col min="11781" max="11781" width="13.140625" style="16" bestFit="1" customWidth="1"/>
    <col min="11782" max="11782" width="11.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2.140625" style="16" bestFit="1" customWidth="1"/>
    <col min="12037" max="12037" width="13.140625" style="16" bestFit="1" customWidth="1"/>
    <col min="12038" max="12038" width="11.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2.140625" style="16" bestFit="1" customWidth="1"/>
    <col min="12293" max="12293" width="13.140625" style="16" bestFit="1" customWidth="1"/>
    <col min="12294" max="12294" width="11.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2.140625" style="16" bestFit="1" customWidth="1"/>
    <col min="12549" max="12549" width="13.140625" style="16" bestFit="1" customWidth="1"/>
    <col min="12550" max="12550" width="11.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2.140625" style="16" bestFit="1" customWidth="1"/>
    <col min="12805" max="12805" width="13.140625" style="16" bestFit="1" customWidth="1"/>
    <col min="12806" max="12806" width="11.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2.140625" style="16" bestFit="1" customWidth="1"/>
    <col min="13061" max="13061" width="13.140625" style="16" bestFit="1" customWidth="1"/>
    <col min="13062" max="13062" width="11.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2.140625" style="16" bestFit="1" customWidth="1"/>
    <col min="13317" max="13317" width="13.140625" style="16" bestFit="1" customWidth="1"/>
    <col min="13318" max="13318" width="11.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2.140625" style="16" bestFit="1" customWidth="1"/>
    <col min="13573" max="13573" width="13.140625" style="16" bestFit="1" customWidth="1"/>
    <col min="13574" max="13574" width="11.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2.140625" style="16" bestFit="1" customWidth="1"/>
    <col min="13829" max="13829" width="13.140625" style="16" bestFit="1" customWidth="1"/>
    <col min="13830" max="13830" width="11.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2.140625" style="16" bestFit="1" customWidth="1"/>
    <col min="14085" max="14085" width="13.140625" style="16" bestFit="1" customWidth="1"/>
    <col min="14086" max="14086" width="11.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2.140625" style="16" bestFit="1" customWidth="1"/>
    <col min="14341" max="14341" width="13.140625" style="16" bestFit="1" customWidth="1"/>
    <col min="14342" max="14342" width="11.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2.140625" style="16" bestFit="1" customWidth="1"/>
    <col min="14597" max="14597" width="13.140625" style="16" bestFit="1" customWidth="1"/>
    <col min="14598" max="14598" width="11.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2.140625" style="16" bestFit="1" customWidth="1"/>
    <col min="14853" max="14853" width="13.140625" style="16" bestFit="1" customWidth="1"/>
    <col min="14854" max="14854" width="11.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2.140625" style="16" bestFit="1" customWidth="1"/>
    <col min="15109" max="15109" width="13.140625" style="16" bestFit="1" customWidth="1"/>
    <col min="15110" max="15110" width="11.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2.140625" style="16" bestFit="1" customWidth="1"/>
    <col min="15365" max="15365" width="13.140625" style="16" bestFit="1" customWidth="1"/>
    <col min="15366" max="15366" width="11.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2.140625" style="16" bestFit="1" customWidth="1"/>
    <col min="15621" max="15621" width="13.140625" style="16" bestFit="1" customWidth="1"/>
    <col min="15622" max="15622" width="11.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2.140625" style="16" bestFit="1" customWidth="1"/>
    <col min="15877" max="15877" width="13.140625" style="16" bestFit="1" customWidth="1"/>
    <col min="15878" max="15878" width="11.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2.140625" style="16" bestFit="1" customWidth="1"/>
    <col min="16133" max="16133" width="13.140625" style="16" bestFit="1" customWidth="1"/>
    <col min="16134" max="16134" width="11.5703125" style="16" bestFit="1" customWidth="1"/>
    <col min="16135" max="16135" width="18.140625" style="16" bestFit="1" customWidth="1"/>
    <col min="16136" max="16384" width="9.140625" style="16"/>
  </cols>
  <sheetData>
    <row r="1" spans="1:8" s="1" customFormat="1">
      <c r="A1" s="3" t="s">
        <v>0</v>
      </c>
      <c r="B1" s="396" t="s">
        <v>14</v>
      </c>
      <c r="C1" s="396"/>
      <c r="D1" s="396"/>
      <c r="E1" s="396"/>
      <c r="F1" s="4"/>
      <c r="G1" s="4"/>
      <c r="H1" s="4"/>
    </row>
    <row r="2" spans="1:8" s="1" customFormat="1" ht="13.5" thickBot="1">
      <c r="C2" s="5"/>
      <c r="F2" s="4"/>
      <c r="G2" s="4"/>
      <c r="H2" s="4"/>
    </row>
    <row r="3" spans="1:8" s="1" customFormat="1" ht="15">
      <c r="B3" s="25" t="s">
        <v>1842</v>
      </c>
      <c r="C3" s="397"/>
      <c r="D3" s="400"/>
      <c r="E3" s="13"/>
      <c r="F3" s="4"/>
      <c r="G3" s="4"/>
      <c r="H3" s="4"/>
    </row>
    <row r="4" spans="1:8" s="1" customFormat="1" ht="30">
      <c r="B4" s="26" t="s">
        <v>1843</v>
      </c>
      <c r="C4" s="398"/>
      <c r="D4" s="401"/>
      <c r="E4" s="13"/>
      <c r="F4" s="4"/>
      <c r="G4" s="4"/>
      <c r="H4" s="4"/>
    </row>
    <row r="5" spans="1:8" s="1" customFormat="1" ht="15">
      <c r="B5" s="26" t="s">
        <v>1003</v>
      </c>
      <c r="C5" s="398"/>
      <c r="D5" s="401"/>
      <c r="E5" s="13"/>
      <c r="F5" s="4"/>
      <c r="G5" s="4"/>
      <c r="H5" s="4"/>
    </row>
    <row r="6" spans="1:8" s="1" customFormat="1" ht="15">
      <c r="B6" s="26" t="s">
        <v>1844</v>
      </c>
      <c r="C6" s="398"/>
      <c r="D6" s="401"/>
      <c r="E6" s="13"/>
      <c r="F6" s="4"/>
      <c r="G6" s="4"/>
      <c r="H6" s="4"/>
    </row>
    <row r="7" spans="1:8" s="1" customFormat="1" ht="15.75" thickBot="1">
      <c r="B7" s="27" t="s">
        <v>1845</v>
      </c>
      <c r="C7" s="399"/>
      <c r="D7" s="402"/>
      <c r="E7" s="13"/>
      <c r="F7" s="4"/>
      <c r="G7" s="4"/>
      <c r="H7" s="4"/>
    </row>
    <row r="8" spans="1:8" s="1" customFormat="1">
      <c r="B8" s="13"/>
      <c r="C8" s="15" t="s">
        <v>1005</v>
      </c>
      <c r="D8" s="15" t="s">
        <v>1006</v>
      </c>
      <c r="E8" s="13"/>
      <c r="F8" s="4"/>
      <c r="G8" s="4"/>
      <c r="H8" s="4"/>
    </row>
    <row r="9" spans="1:8">
      <c r="C9" s="16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c r="E14" s="228"/>
    </row>
    <row r="15" spans="1:8">
      <c r="B15" s="227" t="s">
        <v>1082</v>
      </c>
      <c r="C15" s="228"/>
      <c r="D15" s="228"/>
      <c r="E15" s="228"/>
    </row>
    <row r="16" spans="1:8">
      <c r="B16" s="227" t="s">
        <v>1083</v>
      </c>
      <c r="C16" s="228" t="s">
        <v>1846</v>
      </c>
      <c r="D16" s="228"/>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326</v>
      </c>
      <c r="C26" s="164">
        <v>6.99</v>
      </c>
      <c r="D26" s="16" t="s">
        <v>327</v>
      </c>
      <c r="E26" s="16" t="s">
        <v>328</v>
      </c>
      <c r="F26" s="18">
        <v>10000000</v>
      </c>
      <c r="G26" s="18">
        <v>10156.16</v>
      </c>
      <c r="H26" s="18">
        <v>41.4</v>
      </c>
    </row>
    <row r="27" spans="2:8">
      <c r="B27" s="16" t="s">
        <v>1401</v>
      </c>
      <c r="C27" s="164">
        <v>6.91</v>
      </c>
      <c r="D27" s="16" t="s">
        <v>327</v>
      </c>
      <c r="E27" s="16" t="s">
        <v>1402</v>
      </c>
      <c r="F27" s="18">
        <v>2500000</v>
      </c>
      <c r="G27" s="18">
        <v>2564.17</v>
      </c>
      <c r="H27" s="18">
        <v>10.45</v>
      </c>
    </row>
    <row r="28" spans="2:8">
      <c r="B28" s="16" t="s">
        <v>862</v>
      </c>
      <c r="C28" s="164">
        <v>6.73</v>
      </c>
      <c r="D28" s="16" t="s">
        <v>327</v>
      </c>
      <c r="E28" s="16" t="s">
        <v>863</v>
      </c>
      <c r="F28" s="18">
        <v>500000</v>
      </c>
      <c r="G28" s="18">
        <v>515.26</v>
      </c>
      <c r="H28" s="18">
        <v>2.1</v>
      </c>
    </row>
    <row r="29" spans="2:8">
      <c r="B29" s="16" t="s">
        <v>1847</v>
      </c>
      <c r="C29" s="164">
        <v>6.97</v>
      </c>
      <c r="D29" s="16" t="s">
        <v>327</v>
      </c>
      <c r="E29" s="16" t="s">
        <v>1848</v>
      </c>
      <c r="F29" s="18">
        <v>500000</v>
      </c>
      <c r="G29" s="18">
        <v>514.12</v>
      </c>
      <c r="H29" s="18">
        <v>2.1</v>
      </c>
    </row>
    <row r="30" spans="2:8">
      <c r="B30" s="16" t="s">
        <v>1849</v>
      </c>
      <c r="C30" s="164">
        <v>6.89</v>
      </c>
      <c r="D30" s="16" t="s">
        <v>327</v>
      </c>
      <c r="E30" s="16" t="s">
        <v>1850</v>
      </c>
      <c r="F30" s="18">
        <v>500000</v>
      </c>
      <c r="G30" s="18">
        <v>510.35</v>
      </c>
      <c r="H30" s="18">
        <v>2.08</v>
      </c>
    </row>
    <row r="31" spans="2:8">
      <c r="B31" s="16" t="s">
        <v>1851</v>
      </c>
      <c r="C31" s="164">
        <v>6.72</v>
      </c>
      <c r="D31" s="16" t="s">
        <v>327</v>
      </c>
      <c r="E31" s="16" t="s">
        <v>1852</v>
      </c>
      <c r="F31" s="18">
        <v>217000</v>
      </c>
      <c r="G31" s="18">
        <v>223.74</v>
      </c>
      <c r="H31" s="18">
        <v>0.91</v>
      </c>
    </row>
    <row r="32" spans="2:8">
      <c r="B32" s="16" t="s">
        <v>1853</v>
      </c>
      <c r="C32" s="164">
        <v>6.77</v>
      </c>
      <c r="D32" s="16" t="s">
        <v>327</v>
      </c>
      <c r="E32" s="16" t="s">
        <v>1854</v>
      </c>
      <c r="F32" s="18">
        <v>190000</v>
      </c>
      <c r="G32" s="18">
        <v>197.92</v>
      </c>
      <c r="H32" s="18">
        <v>0.81</v>
      </c>
    </row>
    <row r="33" spans="2:8">
      <c r="B33" s="16" t="s">
        <v>864</v>
      </c>
      <c r="C33" s="164">
        <v>6.13</v>
      </c>
      <c r="D33" s="16" t="s">
        <v>327</v>
      </c>
      <c r="E33" s="16" t="s">
        <v>865</v>
      </c>
      <c r="F33" s="18">
        <v>195000</v>
      </c>
      <c r="G33" s="18">
        <v>197.18</v>
      </c>
      <c r="H33" s="18">
        <v>0.8</v>
      </c>
    </row>
    <row r="34" spans="2:8">
      <c r="B34" s="16" t="s">
        <v>1415</v>
      </c>
      <c r="C34" s="164">
        <v>6.76</v>
      </c>
      <c r="D34" s="16" t="s">
        <v>327</v>
      </c>
      <c r="E34" s="16" t="s">
        <v>1416</v>
      </c>
      <c r="F34" s="18">
        <v>86000</v>
      </c>
      <c r="G34" s="18">
        <v>89.63</v>
      </c>
      <c r="H34" s="18">
        <v>0.37</v>
      </c>
    </row>
    <row r="35" spans="2:8">
      <c r="B35" s="16" t="s">
        <v>1855</v>
      </c>
      <c r="C35" s="164">
        <v>7.52</v>
      </c>
      <c r="D35" s="16" t="s">
        <v>327</v>
      </c>
      <c r="E35" s="16" t="s">
        <v>1856</v>
      </c>
      <c r="F35" s="18">
        <v>62600</v>
      </c>
      <c r="G35" s="18">
        <v>64.150000000000006</v>
      </c>
      <c r="H35" s="18">
        <v>0.26</v>
      </c>
    </row>
    <row r="36" spans="2:8">
      <c r="B36" s="16" t="s">
        <v>1857</v>
      </c>
      <c r="C36" s="164">
        <v>6.77</v>
      </c>
      <c r="D36" s="16" t="s">
        <v>327</v>
      </c>
      <c r="E36" s="16" t="s">
        <v>1858</v>
      </c>
      <c r="F36" s="18">
        <v>53000</v>
      </c>
      <c r="G36" s="18">
        <v>55.1</v>
      </c>
      <c r="H36" s="18">
        <v>0.22</v>
      </c>
    </row>
    <row r="37" spans="2:8">
      <c r="B37" s="17" t="s">
        <v>337</v>
      </c>
      <c r="C37" s="233"/>
      <c r="D37" s="17"/>
      <c r="E37" s="17"/>
      <c r="F37" s="162"/>
      <c r="G37" s="162">
        <f>SUM(G22:G36)</f>
        <v>15087.78</v>
      </c>
      <c r="H37" s="162">
        <f>SUM(H22:H36)</f>
        <v>61.499999999999986</v>
      </c>
    </row>
    <row r="38" spans="2:8">
      <c r="B38" s="17" t="s">
        <v>515</v>
      </c>
      <c r="C38" s="164"/>
    </row>
    <row r="39" spans="2:8">
      <c r="B39" s="16" t="s">
        <v>1729</v>
      </c>
      <c r="C39" s="164">
        <v>5.29</v>
      </c>
      <c r="D39" s="16" t="s">
        <v>327</v>
      </c>
      <c r="E39" s="16" t="s">
        <v>1730</v>
      </c>
      <c r="F39" s="18">
        <v>5000000</v>
      </c>
      <c r="G39" s="18">
        <v>4989.8900000000003</v>
      </c>
      <c r="H39" s="18">
        <v>20.34</v>
      </c>
    </row>
    <row r="40" spans="2:8">
      <c r="B40" s="17" t="s">
        <v>110</v>
      </c>
      <c r="C40" s="234"/>
      <c r="D40" s="17"/>
      <c r="E40" s="17"/>
      <c r="F40" s="162"/>
      <c r="G40" s="162">
        <f>SUM(G38:G39)</f>
        <v>4989.8900000000003</v>
      </c>
      <c r="H40" s="162">
        <f>SUM(H38:H39)</f>
        <v>20.34</v>
      </c>
    </row>
    <row r="41" spans="2:8">
      <c r="B41" s="17" t="s">
        <v>111</v>
      </c>
      <c r="C41" s="234"/>
      <c r="D41" s="17"/>
      <c r="E41" s="17"/>
      <c r="F41" s="162"/>
      <c r="G41" s="162">
        <v>4186.16</v>
      </c>
      <c r="H41" s="162">
        <v>17.07</v>
      </c>
    </row>
    <row r="42" spans="2:8">
      <c r="B42" s="17" t="s">
        <v>112</v>
      </c>
      <c r="C42" s="234"/>
      <c r="D42" s="17"/>
      <c r="E42" s="17"/>
      <c r="F42" s="162"/>
      <c r="G42" s="162">
        <v>24263.829999999998</v>
      </c>
      <c r="H42" s="162">
        <v>98.92</v>
      </c>
    </row>
    <row r="43" spans="2:8">
      <c r="B43" s="17" t="s">
        <v>113</v>
      </c>
      <c r="C43" s="234"/>
      <c r="D43" s="17"/>
      <c r="E43" s="17"/>
      <c r="F43" s="162"/>
      <c r="G43" s="162">
        <v>267.28739962000327</v>
      </c>
      <c r="H43" s="162">
        <v>1.0799999999999983</v>
      </c>
    </row>
    <row r="44" spans="2:8">
      <c r="B44" s="17" t="s">
        <v>114</v>
      </c>
      <c r="C44" s="234"/>
      <c r="D44" s="17"/>
      <c r="E44" s="17"/>
      <c r="F44" s="162"/>
      <c r="G44" s="162">
        <v>24531.117399620001</v>
      </c>
      <c r="H44" s="162">
        <v>100</v>
      </c>
    </row>
    <row r="45" spans="2:8">
      <c r="B45" s="16" t="s">
        <v>115</v>
      </c>
    </row>
    <row r="46" spans="2:8">
      <c r="B46" s="16" t="s">
        <v>116</v>
      </c>
    </row>
    <row r="47" spans="2:8">
      <c r="B47" s="17" t="s">
        <v>117</v>
      </c>
      <c r="C47" s="235">
        <v>44804</v>
      </c>
    </row>
    <row r="48" spans="2:8" ht="25.5">
      <c r="B48" s="236" t="s">
        <v>118</v>
      </c>
      <c r="C48" s="234" t="s">
        <v>119</v>
      </c>
    </row>
    <row r="49" spans="2:3">
      <c r="B49" s="17"/>
    </row>
    <row r="50" spans="2:3">
      <c r="B50" s="17" t="s">
        <v>1062</v>
      </c>
      <c r="C50" s="234" t="s">
        <v>119</v>
      </c>
    </row>
    <row r="51" spans="2:3">
      <c r="B51" s="17" t="s">
        <v>1063</v>
      </c>
      <c r="C51" s="234" t="s">
        <v>119</v>
      </c>
    </row>
    <row r="52" spans="2:3">
      <c r="B52" s="17" t="s">
        <v>1859</v>
      </c>
      <c r="C52" s="234"/>
    </row>
    <row r="53" spans="2:3">
      <c r="B53" s="17" t="s">
        <v>1860</v>
      </c>
      <c r="C53" s="234"/>
    </row>
    <row r="54" spans="2:3">
      <c r="B54" s="17" t="s">
        <v>1861</v>
      </c>
      <c r="C54" s="234"/>
    </row>
    <row r="55" spans="2:3">
      <c r="B55" s="17" t="s">
        <v>1862</v>
      </c>
      <c r="C55" s="234"/>
    </row>
    <row r="56" spans="2:3">
      <c r="B56" s="17" t="s">
        <v>1863</v>
      </c>
      <c r="C56" s="234"/>
    </row>
    <row r="57" spans="2:3">
      <c r="B57" s="17" t="s">
        <v>1864</v>
      </c>
      <c r="C57" s="234"/>
    </row>
    <row r="58" spans="2:3">
      <c r="B58" s="17" t="s">
        <v>1865</v>
      </c>
      <c r="C58" s="234"/>
    </row>
    <row r="59" spans="2:3">
      <c r="B59" s="17" t="s">
        <v>1866</v>
      </c>
      <c r="C59" s="234"/>
    </row>
    <row r="60" spans="2:3">
      <c r="B60" s="17" t="s">
        <v>1867</v>
      </c>
      <c r="C60" s="234"/>
    </row>
    <row r="61" spans="2:3">
      <c r="B61" s="17" t="s">
        <v>1868</v>
      </c>
      <c r="C61" s="234"/>
    </row>
    <row r="62" spans="2:3">
      <c r="B62" s="17" t="s">
        <v>1869</v>
      </c>
      <c r="C62" s="234"/>
    </row>
    <row r="63" spans="2:3">
      <c r="B63" s="17" t="s">
        <v>1870</v>
      </c>
      <c r="C63" s="234"/>
    </row>
    <row r="64" spans="2:3">
      <c r="B64" s="17" t="s">
        <v>122</v>
      </c>
      <c r="C64" s="234"/>
    </row>
    <row r="65" spans="2:2">
      <c r="B65" s="237" t="s">
        <v>1871</v>
      </c>
    </row>
  </sheetData>
  <mergeCells count="8">
    <mergeCell ref="C12:C13"/>
    <mergeCell ref="D12:D13"/>
    <mergeCell ref="E12:E13"/>
    <mergeCell ref="B1:E1"/>
    <mergeCell ref="C3:C7"/>
    <mergeCell ref="D3:D7"/>
    <mergeCell ref="B10:E10"/>
    <mergeCell ref="B11:E11"/>
  </mergeCells>
  <hyperlinks>
    <hyperlink ref="A1" location="Index!A1" display="Index" xr:uid="{A36D4410-63E1-4827-A490-01E4B39BC586}"/>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518B-596B-4CD3-B47C-EDCC25654FA7}">
  <dimension ref="A1:H56"/>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3.425781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2.140625" style="16" bestFit="1" customWidth="1"/>
    <col min="261" max="261" width="13.42578125" style="16" bestFit="1" customWidth="1"/>
    <col min="262" max="262" width="10.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2.140625" style="16" bestFit="1" customWidth="1"/>
    <col min="517" max="517" width="13.42578125" style="16" bestFit="1" customWidth="1"/>
    <col min="518" max="518" width="10.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2.140625" style="16" bestFit="1" customWidth="1"/>
    <col min="773" max="773" width="13.42578125" style="16" bestFit="1" customWidth="1"/>
    <col min="774" max="774" width="10.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2.140625" style="16" bestFit="1" customWidth="1"/>
    <col min="1029" max="1029" width="13.42578125" style="16" bestFit="1" customWidth="1"/>
    <col min="1030" max="1030" width="10.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2.140625" style="16" bestFit="1" customWidth="1"/>
    <col min="1285" max="1285" width="13.42578125" style="16" bestFit="1" customWidth="1"/>
    <col min="1286" max="1286" width="10.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2.140625" style="16" bestFit="1" customWidth="1"/>
    <col min="1541" max="1541" width="13.42578125" style="16" bestFit="1" customWidth="1"/>
    <col min="1542" max="1542" width="10.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2.140625" style="16" bestFit="1" customWidth="1"/>
    <col min="1797" max="1797" width="13.42578125" style="16" bestFit="1" customWidth="1"/>
    <col min="1798" max="1798" width="10.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2.140625" style="16" bestFit="1" customWidth="1"/>
    <col min="2053" max="2053" width="13.42578125" style="16" bestFit="1" customWidth="1"/>
    <col min="2054" max="2054" width="10.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2.140625" style="16" bestFit="1" customWidth="1"/>
    <col min="2309" max="2309" width="13.42578125" style="16" bestFit="1" customWidth="1"/>
    <col min="2310" max="2310" width="10.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2.140625" style="16" bestFit="1" customWidth="1"/>
    <col min="2565" max="2565" width="13.42578125" style="16" bestFit="1" customWidth="1"/>
    <col min="2566" max="2566" width="10.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2.140625" style="16" bestFit="1" customWidth="1"/>
    <col min="2821" max="2821" width="13.42578125" style="16" bestFit="1" customWidth="1"/>
    <col min="2822" max="2822" width="10.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2.140625" style="16" bestFit="1" customWidth="1"/>
    <col min="3077" max="3077" width="13.42578125" style="16" bestFit="1" customWidth="1"/>
    <col min="3078" max="3078" width="10.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2.140625" style="16" bestFit="1" customWidth="1"/>
    <col min="3333" max="3333" width="13.42578125" style="16" bestFit="1" customWidth="1"/>
    <col min="3334" max="3334" width="10.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2.140625" style="16" bestFit="1" customWidth="1"/>
    <col min="3589" max="3589" width="13.42578125" style="16" bestFit="1" customWidth="1"/>
    <col min="3590" max="3590" width="10.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2.140625" style="16" bestFit="1" customWidth="1"/>
    <col min="3845" max="3845" width="13.42578125" style="16" bestFit="1" customWidth="1"/>
    <col min="3846" max="3846" width="10.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2.140625" style="16" bestFit="1" customWidth="1"/>
    <col min="4101" max="4101" width="13.42578125" style="16" bestFit="1" customWidth="1"/>
    <col min="4102" max="4102" width="10.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2.140625" style="16" bestFit="1" customWidth="1"/>
    <col min="4357" max="4357" width="13.42578125" style="16" bestFit="1" customWidth="1"/>
    <col min="4358" max="4358" width="10.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2.140625" style="16" bestFit="1" customWidth="1"/>
    <col min="4613" max="4613" width="13.42578125" style="16" bestFit="1" customWidth="1"/>
    <col min="4614" max="4614" width="10.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2.140625" style="16" bestFit="1" customWidth="1"/>
    <col min="4869" max="4869" width="13.42578125" style="16" bestFit="1" customWidth="1"/>
    <col min="4870" max="4870" width="10.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2.140625" style="16" bestFit="1" customWidth="1"/>
    <col min="5125" max="5125" width="13.42578125" style="16" bestFit="1" customWidth="1"/>
    <col min="5126" max="5126" width="10.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2.140625" style="16" bestFit="1" customWidth="1"/>
    <col min="5381" max="5381" width="13.42578125" style="16" bestFit="1" customWidth="1"/>
    <col min="5382" max="5382" width="10.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2.140625" style="16" bestFit="1" customWidth="1"/>
    <col min="5637" max="5637" width="13.42578125" style="16" bestFit="1" customWidth="1"/>
    <col min="5638" max="5638" width="10.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2.140625" style="16" bestFit="1" customWidth="1"/>
    <col min="5893" max="5893" width="13.42578125" style="16" bestFit="1" customWidth="1"/>
    <col min="5894" max="5894" width="10.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2.140625" style="16" bestFit="1" customWidth="1"/>
    <col min="6149" max="6149" width="13.42578125" style="16" bestFit="1" customWidth="1"/>
    <col min="6150" max="6150" width="10.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2.140625" style="16" bestFit="1" customWidth="1"/>
    <col min="6405" max="6405" width="13.42578125" style="16" bestFit="1" customWidth="1"/>
    <col min="6406" max="6406" width="10.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2.140625" style="16" bestFit="1" customWidth="1"/>
    <col min="6661" max="6661" width="13.42578125" style="16" bestFit="1" customWidth="1"/>
    <col min="6662" max="6662" width="10.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2.140625" style="16" bestFit="1" customWidth="1"/>
    <col min="6917" max="6917" width="13.42578125" style="16" bestFit="1" customWidth="1"/>
    <col min="6918" max="6918" width="10.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2.140625" style="16" bestFit="1" customWidth="1"/>
    <col min="7173" max="7173" width="13.42578125" style="16" bestFit="1" customWidth="1"/>
    <col min="7174" max="7174" width="10.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2.140625" style="16" bestFit="1" customWidth="1"/>
    <col min="7429" max="7429" width="13.42578125" style="16" bestFit="1" customWidth="1"/>
    <col min="7430" max="7430" width="10.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2.140625" style="16" bestFit="1" customWidth="1"/>
    <col min="7685" max="7685" width="13.42578125" style="16" bestFit="1" customWidth="1"/>
    <col min="7686" max="7686" width="10.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2.140625" style="16" bestFit="1" customWidth="1"/>
    <col min="7941" max="7941" width="13.42578125" style="16" bestFit="1" customWidth="1"/>
    <col min="7942" max="7942" width="10.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2.140625" style="16" bestFit="1" customWidth="1"/>
    <col min="8197" max="8197" width="13.42578125" style="16" bestFit="1" customWidth="1"/>
    <col min="8198" max="8198" width="10.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2.140625" style="16" bestFit="1" customWidth="1"/>
    <col min="8453" max="8453" width="13.42578125" style="16" bestFit="1" customWidth="1"/>
    <col min="8454" max="8454" width="10.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2.140625" style="16" bestFit="1" customWidth="1"/>
    <col min="8709" max="8709" width="13.42578125" style="16" bestFit="1" customWidth="1"/>
    <col min="8710" max="8710" width="10.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2.140625" style="16" bestFit="1" customWidth="1"/>
    <col min="8965" max="8965" width="13.42578125" style="16" bestFit="1" customWidth="1"/>
    <col min="8966" max="8966" width="10.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2.140625" style="16" bestFit="1" customWidth="1"/>
    <col min="9221" max="9221" width="13.42578125" style="16" bestFit="1" customWidth="1"/>
    <col min="9222" max="9222" width="10.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2.140625" style="16" bestFit="1" customWidth="1"/>
    <col min="9477" max="9477" width="13.42578125" style="16" bestFit="1" customWidth="1"/>
    <col min="9478" max="9478" width="10.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2.140625" style="16" bestFit="1" customWidth="1"/>
    <col min="9733" max="9733" width="13.42578125" style="16" bestFit="1" customWidth="1"/>
    <col min="9734" max="9734" width="10.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2.140625" style="16" bestFit="1" customWidth="1"/>
    <col min="9989" max="9989" width="13.42578125" style="16" bestFit="1" customWidth="1"/>
    <col min="9990" max="9990" width="10.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2.140625" style="16" bestFit="1" customWidth="1"/>
    <col min="10245" max="10245" width="13.42578125" style="16" bestFit="1" customWidth="1"/>
    <col min="10246" max="10246" width="10.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2.140625" style="16" bestFit="1" customWidth="1"/>
    <col min="10501" max="10501" width="13.42578125" style="16" bestFit="1" customWidth="1"/>
    <col min="10502" max="10502" width="10.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2.140625" style="16" bestFit="1" customWidth="1"/>
    <col min="10757" max="10757" width="13.42578125" style="16" bestFit="1" customWidth="1"/>
    <col min="10758" max="10758" width="10.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2.140625" style="16" bestFit="1" customWidth="1"/>
    <col min="11013" max="11013" width="13.42578125" style="16" bestFit="1" customWidth="1"/>
    <col min="11014" max="11014" width="10.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2.140625" style="16" bestFit="1" customWidth="1"/>
    <col min="11269" max="11269" width="13.42578125" style="16" bestFit="1" customWidth="1"/>
    <col min="11270" max="11270" width="10.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2.140625" style="16" bestFit="1" customWidth="1"/>
    <col min="11525" max="11525" width="13.42578125" style="16" bestFit="1" customWidth="1"/>
    <col min="11526" max="11526" width="10.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2.140625" style="16" bestFit="1" customWidth="1"/>
    <col min="11781" max="11781" width="13.42578125" style="16" bestFit="1" customWidth="1"/>
    <col min="11782" max="11782" width="10.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2.140625" style="16" bestFit="1" customWidth="1"/>
    <col min="12037" max="12037" width="13.42578125" style="16" bestFit="1" customWidth="1"/>
    <col min="12038" max="12038" width="10.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2.140625" style="16" bestFit="1" customWidth="1"/>
    <col min="12293" max="12293" width="13.42578125" style="16" bestFit="1" customWidth="1"/>
    <col min="12294" max="12294" width="10.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2.140625" style="16" bestFit="1" customWidth="1"/>
    <col min="12549" max="12549" width="13.42578125" style="16" bestFit="1" customWidth="1"/>
    <col min="12550" max="12550" width="10.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2.140625" style="16" bestFit="1" customWidth="1"/>
    <col min="12805" max="12805" width="13.42578125" style="16" bestFit="1" customWidth="1"/>
    <col min="12806" max="12806" width="10.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2.140625" style="16" bestFit="1" customWidth="1"/>
    <col min="13061" max="13061" width="13.42578125" style="16" bestFit="1" customWidth="1"/>
    <col min="13062" max="13062" width="10.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2.140625" style="16" bestFit="1" customWidth="1"/>
    <col min="13317" max="13317" width="13.42578125" style="16" bestFit="1" customWidth="1"/>
    <col min="13318" max="13318" width="10.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2.140625" style="16" bestFit="1" customWidth="1"/>
    <col min="13573" max="13573" width="13.42578125" style="16" bestFit="1" customWidth="1"/>
    <col min="13574" max="13574" width="10.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2.140625" style="16" bestFit="1" customWidth="1"/>
    <col min="13829" max="13829" width="13.42578125" style="16" bestFit="1" customWidth="1"/>
    <col min="13830" max="13830" width="10.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2.140625" style="16" bestFit="1" customWidth="1"/>
    <col min="14085" max="14085" width="13.42578125" style="16" bestFit="1" customWidth="1"/>
    <col min="14086" max="14086" width="10.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2.140625" style="16" bestFit="1" customWidth="1"/>
    <col min="14341" max="14341" width="13.42578125" style="16" bestFit="1" customWidth="1"/>
    <col min="14342" max="14342" width="10.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2.140625" style="16" bestFit="1" customWidth="1"/>
    <col min="14597" max="14597" width="13.42578125" style="16" bestFit="1" customWidth="1"/>
    <col min="14598" max="14598" width="10.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2.140625" style="16" bestFit="1" customWidth="1"/>
    <col min="14853" max="14853" width="13.42578125" style="16" bestFit="1" customWidth="1"/>
    <col min="14854" max="14854" width="10.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2.140625" style="16" bestFit="1" customWidth="1"/>
    <col min="15109" max="15109" width="13.42578125" style="16" bestFit="1" customWidth="1"/>
    <col min="15110" max="15110" width="10.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2.140625" style="16" bestFit="1" customWidth="1"/>
    <col min="15365" max="15365" width="13.42578125" style="16" bestFit="1" customWidth="1"/>
    <col min="15366" max="15366" width="10.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2.140625" style="16" bestFit="1" customWidth="1"/>
    <col min="15621" max="15621" width="13.42578125" style="16" bestFit="1" customWidth="1"/>
    <col min="15622" max="15622" width="10.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2.140625" style="16" bestFit="1" customWidth="1"/>
    <col min="15877" max="15877" width="13.42578125" style="16" bestFit="1" customWidth="1"/>
    <col min="15878" max="15878" width="10.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2.140625" style="16" bestFit="1" customWidth="1"/>
    <col min="16133" max="16133" width="13.42578125" style="16" bestFit="1" customWidth="1"/>
    <col min="16134" max="16134" width="10.5703125" style="16" bestFit="1" customWidth="1"/>
    <col min="16135" max="16135" width="18.140625" style="16" bestFit="1" customWidth="1"/>
    <col min="16136" max="16384" width="9.140625" style="16"/>
  </cols>
  <sheetData>
    <row r="1" spans="1:8" s="1" customFormat="1">
      <c r="A1" s="3" t="s">
        <v>0</v>
      </c>
      <c r="B1" s="396" t="s">
        <v>10</v>
      </c>
      <c r="C1" s="396"/>
      <c r="D1" s="396"/>
      <c r="E1" s="396"/>
      <c r="F1" s="4"/>
      <c r="G1" s="4"/>
      <c r="H1" s="4"/>
    </row>
    <row r="2" spans="1:8" s="1" customFormat="1" ht="13.5" thickBot="1">
      <c r="C2" s="5"/>
      <c r="F2" s="4"/>
      <c r="G2" s="4"/>
      <c r="H2" s="4"/>
    </row>
    <row r="3" spans="1:8" s="1" customFormat="1" ht="15">
      <c r="B3" s="25" t="s">
        <v>1872</v>
      </c>
      <c r="C3" s="397"/>
      <c r="D3" s="400"/>
      <c r="E3" s="13"/>
      <c r="F3" s="4"/>
      <c r="G3" s="4"/>
      <c r="H3" s="4"/>
    </row>
    <row r="4" spans="1:8" s="1" customFormat="1" ht="30">
      <c r="B4" s="26" t="s">
        <v>1873</v>
      </c>
      <c r="C4" s="398"/>
      <c r="D4" s="401"/>
      <c r="E4" s="13"/>
      <c r="F4" s="4"/>
      <c r="G4" s="4"/>
      <c r="H4" s="4"/>
    </row>
    <row r="5" spans="1:8" s="1" customFormat="1" ht="15">
      <c r="B5" s="26" t="s">
        <v>1003</v>
      </c>
      <c r="C5" s="398"/>
      <c r="D5" s="401"/>
      <c r="E5" s="13"/>
      <c r="F5" s="4"/>
      <c r="G5" s="4"/>
      <c r="H5" s="4"/>
    </row>
    <row r="6" spans="1:8" s="1" customFormat="1" ht="15">
      <c r="B6" s="26" t="s">
        <v>1874</v>
      </c>
      <c r="C6" s="398"/>
      <c r="D6" s="401"/>
      <c r="E6" s="13"/>
      <c r="F6" s="4"/>
      <c r="G6" s="4"/>
      <c r="H6" s="4"/>
    </row>
    <row r="7" spans="1:8" s="1" customFormat="1" ht="15.75" thickBot="1">
      <c r="B7" s="27" t="s">
        <v>1516</v>
      </c>
      <c r="C7" s="399"/>
      <c r="D7" s="402"/>
      <c r="E7" s="13"/>
      <c r="F7" s="4"/>
      <c r="G7" s="4"/>
      <c r="H7" s="4"/>
    </row>
    <row r="8" spans="1:8" s="1" customFormat="1">
      <c r="B8" s="13"/>
      <c r="C8" s="15" t="s">
        <v>1005</v>
      </c>
      <c r="D8" s="15" t="s">
        <v>1006</v>
      </c>
      <c r="E8" s="13"/>
      <c r="F8" s="4"/>
      <c r="G8" s="4"/>
      <c r="H8" s="4"/>
    </row>
    <row r="9" spans="1:8" s="1" customFormat="1">
      <c r="C9" s="12"/>
      <c r="F9" s="4"/>
      <c r="G9" s="4"/>
      <c r="H9" s="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c r="E14" s="228"/>
    </row>
    <row r="15" spans="1:8">
      <c r="B15" s="227" t="s">
        <v>1082</v>
      </c>
      <c r="C15" s="228"/>
      <c r="D15" s="228"/>
      <c r="E15" s="228"/>
    </row>
    <row r="16" spans="1:8">
      <c r="B16" s="227" t="s">
        <v>1083</v>
      </c>
      <c r="C16" s="228"/>
      <c r="D16" s="228" t="s">
        <v>1290</v>
      </c>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326</v>
      </c>
      <c r="C26" s="164">
        <v>6.99</v>
      </c>
      <c r="D26" s="16" t="s">
        <v>327</v>
      </c>
      <c r="E26" s="16" t="s">
        <v>328</v>
      </c>
      <c r="F26" s="18">
        <v>5000000</v>
      </c>
      <c r="G26" s="18">
        <v>5078.08</v>
      </c>
      <c r="H26" s="18">
        <v>34.799999999999997</v>
      </c>
    </row>
    <row r="27" spans="2:8">
      <c r="B27" s="16" t="s">
        <v>651</v>
      </c>
      <c r="C27" s="164">
        <v>6.22</v>
      </c>
      <c r="D27" s="16" t="s">
        <v>327</v>
      </c>
      <c r="E27" s="16" t="s">
        <v>652</v>
      </c>
      <c r="F27" s="18">
        <v>11400</v>
      </c>
      <c r="G27" s="18">
        <v>11.48</v>
      </c>
      <c r="H27" s="18">
        <v>0.08</v>
      </c>
    </row>
    <row r="28" spans="2:8">
      <c r="B28" s="17" t="s">
        <v>337</v>
      </c>
      <c r="C28" s="233"/>
      <c r="D28" s="17"/>
      <c r="E28" s="17"/>
      <c r="F28" s="162"/>
      <c r="G28" s="162">
        <f>SUM(G22:G27)</f>
        <v>5089.5599999999995</v>
      </c>
      <c r="H28" s="162">
        <f>SUM(H22:H27)</f>
        <v>34.879999999999995</v>
      </c>
    </row>
    <row r="29" spans="2:8">
      <c r="B29" s="17" t="s">
        <v>338</v>
      </c>
      <c r="C29" s="164"/>
    </row>
    <row r="30" spans="2:8">
      <c r="B30" s="16" t="s">
        <v>1875</v>
      </c>
      <c r="C30" s="164">
        <v>7.23</v>
      </c>
      <c r="D30" s="16" t="s">
        <v>340</v>
      </c>
      <c r="E30" s="16" t="s">
        <v>675</v>
      </c>
      <c r="F30" s="18">
        <v>60</v>
      </c>
      <c r="G30" s="18">
        <v>626.13</v>
      </c>
      <c r="H30" s="18">
        <v>4.29</v>
      </c>
    </row>
    <row r="31" spans="2:8">
      <c r="B31" s="16" t="s">
        <v>1338</v>
      </c>
      <c r="C31" s="164">
        <v>7.21</v>
      </c>
      <c r="D31" s="16" t="s">
        <v>340</v>
      </c>
      <c r="E31" s="16" t="s">
        <v>1339</v>
      </c>
      <c r="F31" s="18">
        <v>1</v>
      </c>
      <c r="G31" s="18">
        <v>10.14</v>
      </c>
      <c r="H31" s="18">
        <v>7.0000000000000007E-2</v>
      </c>
    </row>
    <row r="32" spans="2:8">
      <c r="B32" s="17" t="s">
        <v>355</v>
      </c>
      <c r="C32" s="233"/>
      <c r="D32" s="17"/>
      <c r="E32" s="17"/>
      <c r="F32" s="162"/>
      <c r="G32" s="162">
        <f>SUM(G29:G31)</f>
        <v>636.27</v>
      </c>
      <c r="H32" s="162">
        <f>SUM(H29:H31)</f>
        <v>4.3600000000000003</v>
      </c>
    </row>
    <row r="33" spans="2:8">
      <c r="B33" s="17" t="s">
        <v>515</v>
      </c>
      <c r="C33" s="164"/>
    </row>
    <row r="34" spans="2:8">
      <c r="B34" s="16" t="s">
        <v>1729</v>
      </c>
      <c r="C34" s="164">
        <v>5.29</v>
      </c>
      <c r="D34" s="16" t="s">
        <v>327</v>
      </c>
      <c r="E34" s="16" t="s">
        <v>1730</v>
      </c>
      <c r="F34" s="18">
        <v>5000000</v>
      </c>
      <c r="G34" s="18">
        <v>4989.8900000000003</v>
      </c>
      <c r="H34" s="18">
        <v>34.200000000000003</v>
      </c>
    </row>
    <row r="35" spans="2:8">
      <c r="B35" s="17" t="s">
        <v>110</v>
      </c>
      <c r="C35" s="234"/>
      <c r="D35" s="17"/>
      <c r="E35" s="17"/>
      <c r="F35" s="162"/>
      <c r="G35" s="162">
        <f>SUM(G33:G34)</f>
        <v>4989.8900000000003</v>
      </c>
      <c r="H35" s="162">
        <f>SUM(H33:H34)</f>
        <v>34.200000000000003</v>
      </c>
    </row>
    <row r="36" spans="2:8">
      <c r="B36" s="17" t="s">
        <v>111</v>
      </c>
      <c r="C36" s="234"/>
      <c r="D36" s="17"/>
      <c r="E36" s="17"/>
      <c r="F36" s="162"/>
      <c r="G36" s="162">
        <v>8188.89</v>
      </c>
      <c r="H36" s="162">
        <v>56.13</v>
      </c>
    </row>
    <row r="37" spans="2:8">
      <c r="B37" s="17" t="s">
        <v>112</v>
      </c>
      <c r="C37" s="234"/>
      <c r="D37" s="17"/>
      <c r="E37" s="17"/>
      <c r="F37" s="162"/>
      <c r="G37" s="162">
        <v>18904.61</v>
      </c>
      <c r="H37" s="162">
        <v>129.57</v>
      </c>
    </row>
    <row r="38" spans="2:8">
      <c r="B38" s="17" t="s">
        <v>209</v>
      </c>
      <c r="C38" s="234"/>
      <c r="D38" s="17"/>
      <c r="E38" s="17"/>
      <c r="F38" s="162"/>
      <c r="G38" s="162">
        <v>-4312.7080404999988</v>
      </c>
      <c r="H38" s="162">
        <v>-29.569999999999993</v>
      </c>
    </row>
    <row r="39" spans="2:8">
      <c r="B39" s="17" t="s">
        <v>114</v>
      </c>
      <c r="C39" s="234"/>
      <c r="D39" s="17"/>
      <c r="E39" s="17"/>
      <c r="F39" s="162"/>
      <c r="G39" s="162">
        <v>14591.901959500001</v>
      </c>
      <c r="H39" s="162">
        <v>100</v>
      </c>
    </row>
    <row r="40" spans="2:8">
      <c r="B40" s="16" t="s">
        <v>115</v>
      </c>
    </row>
    <row r="41" spans="2:8">
      <c r="B41" s="16" t="s">
        <v>116</v>
      </c>
    </row>
    <row r="42" spans="2:8">
      <c r="B42" s="17" t="s">
        <v>117</v>
      </c>
      <c r="C42" s="235">
        <v>44804</v>
      </c>
    </row>
    <row r="43" spans="2:8" ht="25.5">
      <c r="B43" s="236" t="s">
        <v>118</v>
      </c>
      <c r="C43" s="234" t="s">
        <v>119</v>
      </c>
    </row>
    <row r="44" spans="2:8">
      <c r="B44" s="17"/>
    </row>
    <row r="45" spans="2:8">
      <c r="B45" s="17" t="s">
        <v>1062</v>
      </c>
      <c r="C45" s="234" t="s">
        <v>119</v>
      </c>
    </row>
    <row r="46" spans="2:8">
      <c r="B46" s="17" t="s">
        <v>1063</v>
      </c>
      <c r="C46" s="234" t="s">
        <v>119</v>
      </c>
    </row>
    <row r="47" spans="2:8">
      <c r="B47" s="17" t="s">
        <v>1876</v>
      </c>
      <c r="C47" s="234"/>
    </row>
    <row r="48" spans="2:8">
      <c r="B48" s="17" t="s">
        <v>1877</v>
      </c>
      <c r="C48" s="234"/>
    </row>
    <row r="49" spans="2:3">
      <c r="B49" s="17" t="s">
        <v>1878</v>
      </c>
      <c r="C49" s="234"/>
    </row>
    <row r="50" spans="2:3">
      <c r="B50" s="17" t="s">
        <v>1879</v>
      </c>
      <c r="C50" s="234"/>
    </row>
    <row r="51" spans="2:3">
      <c r="B51" s="17" t="s">
        <v>1880</v>
      </c>
      <c r="C51" s="234"/>
    </row>
    <row r="52" spans="2:3">
      <c r="B52" s="17" t="s">
        <v>1881</v>
      </c>
      <c r="C52" s="234"/>
    </row>
    <row r="53" spans="2:3">
      <c r="B53" s="17" t="s">
        <v>1882</v>
      </c>
      <c r="C53" s="234"/>
    </row>
    <row r="54" spans="2:3">
      <c r="B54" s="17" t="s">
        <v>1883</v>
      </c>
      <c r="C54" s="234"/>
    </row>
    <row r="55" spans="2:3">
      <c r="B55" s="17" t="s">
        <v>122</v>
      </c>
      <c r="C55" s="234"/>
    </row>
    <row r="56" spans="2:3">
      <c r="B56" s="237" t="s">
        <v>1884</v>
      </c>
    </row>
  </sheetData>
  <mergeCells count="8">
    <mergeCell ref="C12:C13"/>
    <mergeCell ref="D12:D13"/>
    <mergeCell ref="E12:E13"/>
    <mergeCell ref="B1:E1"/>
    <mergeCell ref="C3:C7"/>
    <mergeCell ref="D3:D7"/>
    <mergeCell ref="B10:E10"/>
    <mergeCell ref="B11:E11"/>
  </mergeCells>
  <hyperlinks>
    <hyperlink ref="A1" location="Index!A1" display="Index" xr:uid="{088E446D-AAA0-476E-B230-555D5BF510B6}"/>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CAD0-F149-4654-AF85-E9711ED0470B}">
  <dimension ref="A1:H84"/>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3.5703125" style="16" bestFit="1" customWidth="1"/>
    <col min="261" max="261" width="14" style="16" bestFit="1" customWidth="1"/>
    <col min="262" max="262" width="10.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3.5703125" style="16" bestFit="1" customWidth="1"/>
    <col min="517" max="517" width="14" style="16" bestFit="1" customWidth="1"/>
    <col min="518" max="518" width="10.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3.5703125" style="16" bestFit="1" customWidth="1"/>
    <col min="773" max="773" width="14" style="16" bestFit="1" customWidth="1"/>
    <col min="774" max="774" width="10.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3.5703125" style="16" bestFit="1" customWidth="1"/>
    <col min="1029" max="1029" width="14" style="16" bestFit="1" customWidth="1"/>
    <col min="1030" max="1030" width="10.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3.5703125" style="16" bestFit="1" customWidth="1"/>
    <col min="1285" max="1285" width="14" style="16" bestFit="1" customWidth="1"/>
    <col min="1286" max="1286" width="10.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3.5703125" style="16" bestFit="1" customWidth="1"/>
    <col min="1541" max="1541" width="14" style="16" bestFit="1" customWidth="1"/>
    <col min="1542" max="1542" width="10.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3.5703125" style="16" bestFit="1" customWidth="1"/>
    <col min="1797" max="1797" width="14" style="16" bestFit="1" customWidth="1"/>
    <col min="1798" max="1798" width="10.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3.5703125" style="16" bestFit="1" customWidth="1"/>
    <col min="2053" max="2053" width="14" style="16" bestFit="1" customWidth="1"/>
    <col min="2054" max="2054" width="10.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3.5703125" style="16" bestFit="1" customWidth="1"/>
    <col min="2309" max="2309" width="14" style="16" bestFit="1" customWidth="1"/>
    <col min="2310" max="2310" width="10.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3.5703125" style="16" bestFit="1" customWidth="1"/>
    <col min="2565" max="2565" width="14" style="16" bestFit="1" customWidth="1"/>
    <col min="2566" max="2566" width="10.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3.5703125" style="16" bestFit="1" customWidth="1"/>
    <col min="2821" max="2821" width="14" style="16" bestFit="1" customWidth="1"/>
    <col min="2822" max="2822" width="10.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3.5703125" style="16" bestFit="1" customWidth="1"/>
    <col min="3077" max="3077" width="14" style="16" bestFit="1" customWidth="1"/>
    <col min="3078" max="3078" width="10.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3.5703125" style="16" bestFit="1" customWidth="1"/>
    <col min="3333" max="3333" width="14" style="16" bestFit="1" customWidth="1"/>
    <col min="3334" max="3334" width="10.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3.5703125" style="16" bestFit="1" customWidth="1"/>
    <col min="3589" max="3589" width="14" style="16" bestFit="1" customWidth="1"/>
    <col min="3590" max="3590" width="10.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3.5703125" style="16" bestFit="1" customWidth="1"/>
    <col min="3845" max="3845" width="14" style="16" bestFit="1" customWidth="1"/>
    <col min="3846" max="3846" width="10.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3.5703125" style="16" bestFit="1" customWidth="1"/>
    <col min="4101" max="4101" width="14" style="16" bestFit="1" customWidth="1"/>
    <col min="4102" max="4102" width="10.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3.5703125" style="16" bestFit="1" customWidth="1"/>
    <col min="4357" max="4357" width="14" style="16" bestFit="1" customWidth="1"/>
    <col min="4358" max="4358" width="10.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3.5703125" style="16" bestFit="1" customWidth="1"/>
    <col min="4613" max="4613" width="14" style="16" bestFit="1" customWidth="1"/>
    <col min="4614" max="4614" width="10.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3.5703125" style="16" bestFit="1" customWidth="1"/>
    <col min="4869" max="4869" width="14" style="16" bestFit="1" customWidth="1"/>
    <col min="4870" max="4870" width="10.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3.5703125" style="16" bestFit="1" customWidth="1"/>
    <col min="5125" max="5125" width="14" style="16" bestFit="1" customWidth="1"/>
    <col min="5126" max="5126" width="10.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3.5703125" style="16" bestFit="1" customWidth="1"/>
    <col min="5381" max="5381" width="14" style="16" bestFit="1" customWidth="1"/>
    <col min="5382" max="5382" width="10.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3.5703125" style="16" bestFit="1" customWidth="1"/>
    <col min="5637" max="5637" width="14" style="16" bestFit="1" customWidth="1"/>
    <col min="5638" max="5638" width="10.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3.5703125" style="16" bestFit="1" customWidth="1"/>
    <col min="5893" max="5893" width="14" style="16" bestFit="1" customWidth="1"/>
    <col min="5894" max="5894" width="10.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3.5703125" style="16" bestFit="1" customWidth="1"/>
    <col min="6149" max="6149" width="14" style="16" bestFit="1" customWidth="1"/>
    <col min="6150" max="6150" width="10.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3.5703125" style="16" bestFit="1" customWidth="1"/>
    <col min="6405" max="6405" width="14" style="16" bestFit="1" customWidth="1"/>
    <col min="6406" max="6406" width="10.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3.5703125" style="16" bestFit="1" customWidth="1"/>
    <col min="6661" max="6661" width="14" style="16" bestFit="1" customWidth="1"/>
    <col min="6662" max="6662" width="10.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3.5703125" style="16" bestFit="1" customWidth="1"/>
    <col min="6917" max="6917" width="14" style="16" bestFit="1" customWidth="1"/>
    <col min="6918" max="6918" width="10.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3.5703125" style="16" bestFit="1" customWidth="1"/>
    <col min="7173" max="7173" width="14" style="16" bestFit="1" customWidth="1"/>
    <col min="7174" max="7174" width="10.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3.5703125" style="16" bestFit="1" customWidth="1"/>
    <col min="7429" max="7429" width="14" style="16" bestFit="1" customWidth="1"/>
    <col min="7430" max="7430" width="10.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3.5703125" style="16" bestFit="1" customWidth="1"/>
    <col min="7685" max="7685" width="14" style="16" bestFit="1" customWidth="1"/>
    <col min="7686" max="7686" width="10.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3.5703125" style="16" bestFit="1" customWidth="1"/>
    <col min="7941" max="7941" width="14" style="16" bestFit="1" customWidth="1"/>
    <col min="7942" max="7942" width="10.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3.5703125" style="16" bestFit="1" customWidth="1"/>
    <col min="8197" max="8197" width="14" style="16" bestFit="1" customWidth="1"/>
    <col min="8198" max="8198" width="10.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3.5703125" style="16" bestFit="1" customWidth="1"/>
    <col min="8453" max="8453" width="14" style="16" bestFit="1" customWidth="1"/>
    <col min="8454" max="8454" width="10.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3.5703125" style="16" bestFit="1" customWidth="1"/>
    <col min="8709" max="8709" width="14" style="16" bestFit="1" customWidth="1"/>
    <col min="8710" max="8710" width="10.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3.5703125" style="16" bestFit="1" customWidth="1"/>
    <col min="8965" max="8965" width="14" style="16" bestFit="1" customWidth="1"/>
    <col min="8966" max="8966" width="10.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3.5703125" style="16" bestFit="1" customWidth="1"/>
    <col min="9221" max="9221" width="14" style="16" bestFit="1" customWidth="1"/>
    <col min="9222" max="9222" width="10.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3.5703125" style="16" bestFit="1" customWidth="1"/>
    <col min="9477" max="9477" width="14" style="16" bestFit="1" customWidth="1"/>
    <col min="9478" max="9478" width="10.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3.5703125" style="16" bestFit="1" customWidth="1"/>
    <col min="9733" max="9733" width="14" style="16" bestFit="1" customWidth="1"/>
    <col min="9734" max="9734" width="10.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3.5703125" style="16" bestFit="1" customWidth="1"/>
    <col min="9989" max="9989" width="14" style="16" bestFit="1" customWidth="1"/>
    <col min="9990" max="9990" width="10.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3.5703125" style="16" bestFit="1" customWidth="1"/>
    <col min="10245" max="10245" width="14" style="16" bestFit="1" customWidth="1"/>
    <col min="10246" max="10246" width="10.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3.5703125" style="16" bestFit="1" customWidth="1"/>
    <col min="10501" max="10501" width="14" style="16" bestFit="1" customWidth="1"/>
    <col min="10502" max="10502" width="10.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3.5703125" style="16" bestFit="1" customWidth="1"/>
    <col min="10757" max="10757" width="14" style="16" bestFit="1" customWidth="1"/>
    <col min="10758" max="10758" width="10.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3.5703125" style="16" bestFit="1" customWidth="1"/>
    <col min="11013" max="11013" width="14" style="16" bestFit="1" customWidth="1"/>
    <col min="11014" max="11014" width="10.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3.5703125" style="16" bestFit="1" customWidth="1"/>
    <col min="11269" max="11269" width="14" style="16" bestFit="1" customWidth="1"/>
    <col min="11270" max="11270" width="10.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3.5703125" style="16" bestFit="1" customWidth="1"/>
    <col min="11525" max="11525" width="14" style="16" bestFit="1" customWidth="1"/>
    <col min="11526" max="11526" width="10.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3.5703125" style="16" bestFit="1" customWidth="1"/>
    <col min="11781" max="11781" width="14" style="16" bestFit="1" customWidth="1"/>
    <col min="11782" max="11782" width="10.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3.5703125" style="16" bestFit="1" customWidth="1"/>
    <col min="12037" max="12037" width="14" style="16" bestFit="1" customWidth="1"/>
    <col min="12038" max="12038" width="10.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3.5703125" style="16" bestFit="1" customWidth="1"/>
    <col min="12293" max="12293" width="14" style="16" bestFit="1" customWidth="1"/>
    <col min="12294" max="12294" width="10.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3.5703125" style="16" bestFit="1" customWidth="1"/>
    <col min="12549" max="12549" width="14" style="16" bestFit="1" customWidth="1"/>
    <col min="12550" max="12550" width="10.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3.5703125" style="16" bestFit="1" customWidth="1"/>
    <col min="12805" max="12805" width="14" style="16" bestFit="1" customWidth="1"/>
    <col min="12806" max="12806" width="10.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3.5703125" style="16" bestFit="1" customWidth="1"/>
    <col min="13061" max="13061" width="14" style="16" bestFit="1" customWidth="1"/>
    <col min="13062" max="13062" width="10.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3.5703125" style="16" bestFit="1" customWidth="1"/>
    <col min="13317" max="13317" width="14" style="16" bestFit="1" customWidth="1"/>
    <col min="13318" max="13318" width="10.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3.5703125" style="16" bestFit="1" customWidth="1"/>
    <col min="13573" max="13573" width="14" style="16" bestFit="1" customWidth="1"/>
    <col min="13574" max="13574" width="10.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3.5703125" style="16" bestFit="1" customWidth="1"/>
    <col min="13829" max="13829" width="14" style="16" bestFit="1" customWidth="1"/>
    <col min="13830" max="13830" width="10.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3.5703125" style="16" bestFit="1" customWidth="1"/>
    <col min="14085" max="14085" width="14" style="16" bestFit="1" customWidth="1"/>
    <col min="14086" max="14086" width="10.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3.5703125" style="16" bestFit="1" customWidth="1"/>
    <col min="14341" max="14341" width="14" style="16" bestFit="1" customWidth="1"/>
    <col min="14342" max="14342" width="10.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3.5703125" style="16" bestFit="1" customWidth="1"/>
    <col min="14597" max="14597" width="14" style="16" bestFit="1" customWidth="1"/>
    <col min="14598" max="14598" width="10.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3.5703125" style="16" bestFit="1" customWidth="1"/>
    <col min="14853" max="14853" width="14" style="16" bestFit="1" customWidth="1"/>
    <col min="14854" max="14854" width="10.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3.5703125" style="16" bestFit="1" customWidth="1"/>
    <col min="15109" max="15109" width="14" style="16" bestFit="1" customWidth="1"/>
    <col min="15110" max="15110" width="10.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3.5703125" style="16" bestFit="1" customWidth="1"/>
    <col min="15365" max="15365" width="14" style="16" bestFit="1" customWidth="1"/>
    <col min="15366" max="15366" width="10.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3.5703125" style="16" bestFit="1" customWidth="1"/>
    <col min="15621" max="15621" width="14" style="16" bestFit="1" customWidth="1"/>
    <col min="15622" max="15622" width="10.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3.5703125" style="16" bestFit="1" customWidth="1"/>
    <col min="15877" max="15877" width="14" style="16" bestFit="1" customWidth="1"/>
    <col min="15878" max="15878" width="10.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3.5703125" style="16" bestFit="1" customWidth="1"/>
    <col min="16133" max="16133" width="14" style="16" bestFit="1" customWidth="1"/>
    <col min="16134" max="16134" width="10.5703125" style="16" bestFit="1" customWidth="1"/>
    <col min="16135" max="16135" width="18.140625" style="16" bestFit="1" customWidth="1"/>
    <col min="16136" max="16384" width="9.140625" style="16"/>
  </cols>
  <sheetData>
    <row r="1" spans="1:8" s="1" customFormat="1">
      <c r="A1" s="3" t="s">
        <v>0</v>
      </c>
      <c r="B1" s="396" t="s">
        <v>6</v>
      </c>
      <c r="C1" s="396"/>
      <c r="D1" s="396"/>
      <c r="E1" s="396"/>
      <c r="F1" s="4"/>
      <c r="G1" s="4"/>
      <c r="H1" s="4"/>
    </row>
    <row r="2" spans="1:8" s="1" customFormat="1" ht="13.5" thickBot="1">
      <c r="C2" s="5"/>
      <c r="F2" s="4"/>
      <c r="G2" s="4"/>
      <c r="H2" s="4"/>
    </row>
    <row r="3" spans="1:8" s="1" customFormat="1" ht="15">
      <c r="B3" s="25" t="s">
        <v>1885</v>
      </c>
      <c r="C3" s="397"/>
      <c r="D3" s="400"/>
      <c r="E3" s="13"/>
      <c r="F3" s="4"/>
      <c r="G3" s="4"/>
      <c r="H3" s="4"/>
    </row>
    <row r="4" spans="1:8" s="1" customFormat="1" ht="45">
      <c r="B4" s="26" t="s">
        <v>1886</v>
      </c>
      <c r="C4" s="398"/>
      <c r="D4" s="401"/>
      <c r="E4" s="13"/>
      <c r="F4" s="4"/>
      <c r="G4" s="4"/>
      <c r="H4" s="4"/>
    </row>
    <row r="5" spans="1:8" s="1" customFormat="1" ht="15">
      <c r="B5" s="26" t="s">
        <v>1003</v>
      </c>
      <c r="C5" s="398"/>
      <c r="D5" s="401"/>
      <c r="E5" s="13"/>
      <c r="F5" s="4"/>
      <c r="G5" s="4"/>
      <c r="H5" s="4"/>
    </row>
    <row r="6" spans="1:8" s="1" customFormat="1" ht="15">
      <c r="B6" s="26" t="s">
        <v>1887</v>
      </c>
      <c r="C6" s="398"/>
      <c r="D6" s="401"/>
      <c r="E6" s="13"/>
      <c r="F6" s="4"/>
      <c r="G6" s="4"/>
      <c r="H6" s="4"/>
    </row>
    <row r="7" spans="1:8" s="1" customFormat="1" ht="30.75" thickBot="1">
      <c r="B7" s="27" t="s">
        <v>1888</v>
      </c>
      <c r="C7" s="399"/>
      <c r="D7" s="402"/>
      <c r="E7" s="13"/>
      <c r="F7" s="4"/>
      <c r="G7" s="4"/>
      <c r="H7" s="4"/>
    </row>
    <row r="8" spans="1:8" s="1" customFormat="1">
      <c r="B8" s="13"/>
      <c r="C8" s="15" t="s">
        <v>1005</v>
      </c>
      <c r="D8" s="15" t="s">
        <v>1006</v>
      </c>
      <c r="E8" s="13"/>
      <c r="F8" s="4"/>
      <c r="G8" s="4"/>
      <c r="H8" s="4"/>
    </row>
    <row r="9" spans="1:8" s="1" customFormat="1">
      <c r="C9" s="12"/>
      <c r="F9" s="4"/>
      <c r="G9" s="4"/>
      <c r="H9" s="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c r="E14" s="228"/>
    </row>
    <row r="15" spans="1:8">
      <c r="B15" s="227" t="s">
        <v>1082</v>
      </c>
      <c r="C15" s="228"/>
      <c r="D15" s="228"/>
      <c r="E15" s="228"/>
    </row>
    <row r="16" spans="1:8">
      <c r="B16" s="227" t="s">
        <v>1083</v>
      </c>
      <c r="C16" s="228"/>
      <c r="D16" s="228" t="s">
        <v>1290</v>
      </c>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1889</v>
      </c>
      <c r="C26" s="164">
        <v>6.42</v>
      </c>
      <c r="D26" s="16" t="s">
        <v>327</v>
      </c>
      <c r="E26" s="16" t="s">
        <v>1890</v>
      </c>
      <c r="F26" s="18">
        <v>500000</v>
      </c>
      <c r="G26" s="18">
        <v>505.3</v>
      </c>
      <c r="H26" s="18">
        <v>1.64</v>
      </c>
    </row>
    <row r="27" spans="2:8">
      <c r="B27" s="16" t="s">
        <v>1431</v>
      </c>
      <c r="C27" s="164">
        <v>6.77</v>
      </c>
      <c r="D27" s="16" t="s">
        <v>327</v>
      </c>
      <c r="E27" s="16" t="s">
        <v>1432</v>
      </c>
      <c r="F27" s="18">
        <v>450000</v>
      </c>
      <c r="G27" s="18">
        <v>468.65</v>
      </c>
      <c r="H27" s="18">
        <v>1.52</v>
      </c>
    </row>
    <row r="28" spans="2:8">
      <c r="B28" s="16" t="s">
        <v>1891</v>
      </c>
      <c r="C28" s="164">
        <v>6.71</v>
      </c>
      <c r="D28" s="16" t="s">
        <v>327</v>
      </c>
      <c r="E28" s="16" t="s">
        <v>1892</v>
      </c>
      <c r="F28" s="18">
        <v>300000</v>
      </c>
      <c r="G28" s="18">
        <v>309.19</v>
      </c>
      <c r="H28" s="18">
        <v>1</v>
      </c>
    </row>
    <row r="29" spans="2:8">
      <c r="B29" s="16" t="s">
        <v>1893</v>
      </c>
      <c r="C29" s="164">
        <v>6.68</v>
      </c>
      <c r="D29" s="16" t="s">
        <v>327</v>
      </c>
      <c r="E29" s="16" t="s">
        <v>1894</v>
      </c>
      <c r="F29" s="18">
        <v>300000</v>
      </c>
      <c r="G29" s="18">
        <v>307.95</v>
      </c>
      <c r="H29" s="18">
        <v>1</v>
      </c>
    </row>
    <row r="30" spans="2:8">
      <c r="B30" s="16" t="s">
        <v>1895</v>
      </c>
      <c r="C30" s="164">
        <v>6.7</v>
      </c>
      <c r="D30" s="16" t="s">
        <v>327</v>
      </c>
      <c r="E30" s="16" t="s">
        <v>1896</v>
      </c>
      <c r="F30" s="18">
        <v>300000</v>
      </c>
      <c r="G30" s="18">
        <v>307.39</v>
      </c>
      <c r="H30" s="18">
        <v>1</v>
      </c>
    </row>
    <row r="31" spans="2:8">
      <c r="B31" s="16" t="s">
        <v>1897</v>
      </c>
      <c r="C31" s="164">
        <v>7</v>
      </c>
      <c r="D31" s="16" t="s">
        <v>327</v>
      </c>
      <c r="E31" s="16" t="s">
        <v>1898</v>
      </c>
      <c r="F31" s="18">
        <v>280000</v>
      </c>
      <c r="G31" s="18">
        <v>289.33</v>
      </c>
      <c r="H31" s="18">
        <v>0.94</v>
      </c>
    </row>
    <row r="32" spans="2:8">
      <c r="B32" s="16" t="s">
        <v>1899</v>
      </c>
      <c r="C32" s="164">
        <v>6.72</v>
      </c>
      <c r="D32" s="16" t="s">
        <v>327</v>
      </c>
      <c r="E32" s="16" t="s">
        <v>1900</v>
      </c>
      <c r="F32" s="18">
        <v>250000</v>
      </c>
      <c r="G32" s="18">
        <v>257.88</v>
      </c>
      <c r="H32" s="18">
        <v>0.83</v>
      </c>
    </row>
    <row r="33" spans="2:8">
      <c r="B33" s="16" t="s">
        <v>1901</v>
      </c>
      <c r="C33" s="164">
        <v>6.76</v>
      </c>
      <c r="D33" s="16" t="s">
        <v>327</v>
      </c>
      <c r="E33" s="16" t="s">
        <v>1902</v>
      </c>
      <c r="F33" s="18">
        <v>231000</v>
      </c>
      <c r="G33" s="18">
        <v>239.73</v>
      </c>
      <c r="H33" s="18">
        <v>0.78</v>
      </c>
    </row>
    <row r="34" spans="2:8">
      <c r="B34" s="16" t="s">
        <v>1903</v>
      </c>
      <c r="C34" s="164">
        <v>5.6</v>
      </c>
      <c r="D34" s="16" t="s">
        <v>327</v>
      </c>
      <c r="E34" s="16" t="s">
        <v>1904</v>
      </c>
      <c r="F34" s="18">
        <v>228000</v>
      </c>
      <c r="G34" s="18">
        <v>228.59</v>
      </c>
      <c r="H34" s="18">
        <v>0.74</v>
      </c>
    </row>
    <row r="35" spans="2:8">
      <c r="B35" s="16" t="s">
        <v>1905</v>
      </c>
      <c r="C35" s="164">
        <v>6.75</v>
      </c>
      <c r="D35" s="16" t="s">
        <v>327</v>
      </c>
      <c r="E35" s="16" t="s">
        <v>1906</v>
      </c>
      <c r="F35" s="18">
        <v>200000</v>
      </c>
      <c r="G35" s="18">
        <v>206.05</v>
      </c>
      <c r="H35" s="18">
        <v>0.67</v>
      </c>
    </row>
    <row r="36" spans="2:8">
      <c r="B36" s="16" t="s">
        <v>1907</v>
      </c>
      <c r="C36" s="164">
        <v>6.77</v>
      </c>
      <c r="D36" s="16" t="s">
        <v>327</v>
      </c>
      <c r="E36" s="16" t="s">
        <v>1908</v>
      </c>
      <c r="F36" s="18">
        <v>100000</v>
      </c>
      <c r="G36" s="18">
        <v>103.94</v>
      </c>
      <c r="H36" s="18">
        <v>0.34</v>
      </c>
    </row>
    <row r="37" spans="2:8">
      <c r="B37" s="16" t="s">
        <v>1909</v>
      </c>
      <c r="C37" s="164">
        <v>6.69</v>
      </c>
      <c r="D37" s="16" t="s">
        <v>327</v>
      </c>
      <c r="E37" s="16" t="s">
        <v>1910</v>
      </c>
      <c r="F37" s="18">
        <v>100000</v>
      </c>
      <c r="G37" s="18">
        <v>102.98</v>
      </c>
      <c r="H37" s="18">
        <v>0.33</v>
      </c>
    </row>
    <row r="38" spans="2:8">
      <c r="B38" s="16" t="s">
        <v>1911</v>
      </c>
      <c r="C38" s="164">
        <v>6.69</v>
      </c>
      <c r="D38" s="16" t="s">
        <v>327</v>
      </c>
      <c r="E38" s="16" t="s">
        <v>1912</v>
      </c>
      <c r="F38" s="18">
        <v>100000</v>
      </c>
      <c r="G38" s="18">
        <v>102.64</v>
      </c>
      <c r="H38" s="18">
        <v>0.33</v>
      </c>
    </row>
    <row r="39" spans="2:8">
      <c r="B39" s="16" t="s">
        <v>1913</v>
      </c>
      <c r="C39" s="164">
        <v>7</v>
      </c>
      <c r="D39" s="16" t="s">
        <v>327</v>
      </c>
      <c r="E39" s="16" t="s">
        <v>1914</v>
      </c>
      <c r="F39" s="18">
        <v>94000</v>
      </c>
      <c r="G39" s="18">
        <v>96.11</v>
      </c>
      <c r="H39" s="18">
        <v>0.31</v>
      </c>
    </row>
    <row r="40" spans="2:8">
      <c r="B40" s="16" t="s">
        <v>1915</v>
      </c>
      <c r="C40" s="164">
        <v>6.98</v>
      </c>
      <c r="D40" s="16" t="s">
        <v>327</v>
      </c>
      <c r="E40" s="16" t="s">
        <v>1916</v>
      </c>
      <c r="F40" s="18">
        <v>85000</v>
      </c>
      <c r="G40" s="18">
        <v>88.01</v>
      </c>
      <c r="H40" s="18">
        <v>0.28000000000000003</v>
      </c>
    </row>
    <row r="41" spans="2:8">
      <c r="B41" s="16" t="s">
        <v>1917</v>
      </c>
      <c r="C41" s="164">
        <v>6.77</v>
      </c>
      <c r="D41" s="16" t="s">
        <v>327</v>
      </c>
      <c r="E41" s="16" t="s">
        <v>1918</v>
      </c>
      <c r="F41" s="18">
        <v>50000</v>
      </c>
      <c r="G41" s="18">
        <v>51.75</v>
      </c>
      <c r="H41" s="18">
        <v>0.17</v>
      </c>
    </row>
    <row r="42" spans="2:8">
      <c r="B42" s="16" t="s">
        <v>1919</v>
      </c>
      <c r="C42" s="164">
        <v>6.71</v>
      </c>
      <c r="D42" s="16" t="s">
        <v>327</v>
      </c>
      <c r="E42" s="16" t="s">
        <v>1920</v>
      </c>
      <c r="F42" s="18">
        <v>50000</v>
      </c>
      <c r="G42" s="18">
        <v>51.42</v>
      </c>
      <c r="H42" s="18">
        <v>0.17</v>
      </c>
    </row>
    <row r="43" spans="2:8">
      <c r="B43" s="16" t="s">
        <v>1921</v>
      </c>
      <c r="C43" s="164">
        <v>6.99</v>
      </c>
      <c r="D43" s="16" t="s">
        <v>327</v>
      </c>
      <c r="E43" s="16" t="s">
        <v>1922</v>
      </c>
      <c r="F43" s="18">
        <v>50000</v>
      </c>
      <c r="G43" s="18">
        <v>51.1</v>
      </c>
      <c r="H43" s="18">
        <v>0.17</v>
      </c>
    </row>
    <row r="44" spans="2:8">
      <c r="B44" s="16" t="s">
        <v>1923</v>
      </c>
      <c r="C44" s="164">
        <v>6.96</v>
      </c>
      <c r="D44" s="16" t="s">
        <v>327</v>
      </c>
      <c r="E44" s="16" t="s">
        <v>1924</v>
      </c>
      <c r="F44" s="18">
        <v>41300</v>
      </c>
      <c r="G44" s="18">
        <v>42.49</v>
      </c>
      <c r="H44" s="18">
        <v>0.14000000000000001</v>
      </c>
    </row>
    <row r="45" spans="2:8">
      <c r="B45" s="16" t="s">
        <v>1925</v>
      </c>
      <c r="C45" s="164">
        <v>6.36</v>
      </c>
      <c r="D45" s="16" t="s">
        <v>327</v>
      </c>
      <c r="E45" s="16" t="s">
        <v>1926</v>
      </c>
      <c r="F45" s="18">
        <v>38300</v>
      </c>
      <c r="G45" s="18">
        <v>38.75</v>
      </c>
      <c r="H45" s="18">
        <v>0.13</v>
      </c>
    </row>
    <row r="46" spans="2:8">
      <c r="B46" s="16" t="s">
        <v>1927</v>
      </c>
      <c r="C46" s="164">
        <v>6.16</v>
      </c>
      <c r="D46" s="16" t="s">
        <v>327</v>
      </c>
      <c r="E46" s="16" t="s">
        <v>1928</v>
      </c>
      <c r="F46" s="18">
        <v>26600</v>
      </c>
      <c r="G46" s="18">
        <v>26.9</v>
      </c>
      <c r="H46" s="18">
        <v>0.09</v>
      </c>
    </row>
    <row r="47" spans="2:8">
      <c r="B47" s="16" t="s">
        <v>1929</v>
      </c>
      <c r="C47" s="164">
        <v>6.16</v>
      </c>
      <c r="D47" s="16" t="s">
        <v>327</v>
      </c>
      <c r="E47" s="16" t="s">
        <v>1930</v>
      </c>
      <c r="F47" s="18">
        <v>13000</v>
      </c>
      <c r="G47" s="18">
        <v>13.17</v>
      </c>
      <c r="H47" s="18">
        <v>0.04</v>
      </c>
    </row>
    <row r="48" spans="2:8">
      <c r="B48" s="16" t="s">
        <v>1931</v>
      </c>
      <c r="C48" s="164">
        <v>7.02</v>
      </c>
      <c r="D48" s="16" t="s">
        <v>327</v>
      </c>
      <c r="E48" s="16" t="s">
        <v>1932</v>
      </c>
      <c r="F48" s="18">
        <v>10000</v>
      </c>
      <c r="G48" s="18">
        <v>10.17</v>
      </c>
      <c r="H48" s="18">
        <v>0.03</v>
      </c>
    </row>
    <row r="49" spans="2:8">
      <c r="B49" s="17" t="s">
        <v>337</v>
      </c>
      <c r="C49" s="233"/>
      <c r="D49" s="17"/>
      <c r="E49" s="17"/>
      <c r="F49" s="162"/>
      <c r="G49" s="162">
        <f>SUM(G22:G48)</f>
        <v>3899.4900000000007</v>
      </c>
      <c r="H49" s="162">
        <f>SUM(H22:H48)</f>
        <v>12.649999999999999</v>
      </c>
    </row>
    <row r="50" spans="2:8">
      <c r="B50" s="17" t="s">
        <v>338</v>
      </c>
      <c r="C50" s="164"/>
    </row>
    <row r="51" spans="2:8">
      <c r="B51" s="16" t="s">
        <v>349</v>
      </c>
      <c r="C51" s="164">
        <v>7.02</v>
      </c>
      <c r="D51" s="16" t="s">
        <v>340</v>
      </c>
      <c r="E51" s="16" t="s">
        <v>350</v>
      </c>
      <c r="F51" s="18">
        <v>250</v>
      </c>
      <c r="G51" s="18">
        <v>2519.0700000000002</v>
      </c>
      <c r="H51" s="18">
        <v>8.16</v>
      </c>
    </row>
    <row r="52" spans="2:8">
      <c r="B52" s="16" t="s">
        <v>1933</v>
      </c>
      <c r="C52" s="164">
        <v>6.63</v>
      </c>
      <c r="D52" s="16" t="s">
        <v>340</v>
      </c>
      <c r="E52" s="16" t="s">
        <v>1934</v>
      </c>
      <c r="F52" s="18">
        <v>250</v>
      </c>
      <c r="G52" s="18">
        <v>2503.1</v>
      </c>
      <c r="H52" s="18">
        <v>8.1</v>
      </c>
    </row>
    <row r="53" spans="2:8">
      <c r="B53" s="16" t="s">
        <v>1935</v>
      </c>
      <c r="C53" s="164">
        <v>6.45</v>
      </c>
      <c r="D53" s="16" t="s">
        <v>340</v>
      </c>
      <c r="E53" s="16" t="s">
        <v>886</v>
      </c>
      <c r="F53" s="18">
        <v>250</v>
      </c>
      <c r="G53" s="18">
        <v>2499.65</v>
      </c>
      <c r="H53" s="18">
        <v>8.09</v>
      </c>
    </row>
    <row r="54" spans="2:8">
      <c r="B54" s="16" t="s">
        <v>1454</v>
      </c>
      <c r="C54" s="164">
        <v>6.46</v>
      </c>
      <c r="D54" s="16" t="s">
        <v>340</v>
      </c>
      <c r="E54" s="16" t="s">
        <v>1455</v>
      </c>
      <c r="F54" s="18">
        <v>250</v>
      </c>
      <c r="G54" s="18">
        <v>2498.9499999999998</v>
      </c>
      <c r="H54" s="18">
        <v>8.09</v>
      </c>
    </row>
    <row r="55" spans="2:8">
      <c r="B55" s="16" t="s">
        <v>920</v>
      </c>
      <c r="C55" s="164">
        <v>6.7</v>
      </c>
      <c r="D55" s="16" t="s">
        <v>340</v>
      </c>
      <c r="E55" s="16" t="s">
        <v>921</v>
      </c>
      <c r="F55" s="18">
        <v>250</v>
      </c>
      <c r="G55" s="18">
        <v>2467.73</v>
      </c>
      <c r="H55" s="18">
        <v>7.99</v>
      </c>
    </row>
    <row r="56" spans="2:8">
      <c r="B56" s="16" t="s">
        <v>896</v>
      </c>
      <c r="C56" s="164">
        <v>6.84</v>
      </c>
      <c r="D56" s="16" t="s">
        <v>340</v>
      </c>
      <c r="E56" s="16" t="s">
        <v>897</v>
      </c>
      <c r="F56" s="18">
        <v>250</v>
      </c>
      <c r="G56" s="18">
        <v>2446.9</v>
      </c>
      <c r="H56" s="18">
        <v>7.92</v>
      </c>
    </row>
    <row r="57" spans="2:8">
      <c r="B57" s="16" t="s">
        <v>898</v>
      </c>
      <c r="C57" s="164">
        <v>6.86</v>
      </c>
      <c r="D57" s="16" t="s">
        <v>340</v>
      </c>
      <c r="E57" s="16" t="s">
        <v>899</v>
      </c>
      <c r="F57" s="18">
        <v>250</v>
      </c>
      <c r="G57" s="18">
        <v>2442.89</v>
      </c>
      <c r="H57" s="18">
        <v>7.91</v>
      </c>
    </row>
    <row r="58" spans="2:8">
      <c r="B58" s="16" t="s">
        <v>1523</v>
      </c>
      <c r="C58" s="164">
        <v>7.62</v>
      </c>
      <c r="D58" s="16" t="s">
        <v>1524</v>
      </c>
      <c r="E58" s="16" t="s">
        <v>1525</v>
      </c>
      <c r="F58" s="18">
        <v>210</v>
      </c>
      <c r="G58" s="18">
        <v>2117.41</v>
      </c>
      <c r="H58" s="18">
        <v>6.86</v>
      </c>
    </row>
    <row r="59" spans="2:8">
      <c r="B59" s="16" t="s">
        <v>1936</v>
      </c>
      <c r="C59" s="164">
        <v>5.61</v>
      </c>
      <c r="D59" s="16" t="s">
        <v>351</v>
      </c>
      <c r="E59" s="16" t="s">
        <v>1937</v>
      </c>
      <c r="F59" s="18">
        <v>150</v>
      </c>
      <c r="G59" s="18">
        <v>1500.53</v>
      </c>
      <c r="H59" s="18">
        <v>4.8600000000000003</v>
      </c>
    </row>
    <row r="60" spans="2:8">
      <c r="B60" s="16" t="s">
        <v>1938</v>
      </c>
      <c r="C60" s="164">
        <v>6.74</v>
      </c>
      <c r="D60" s="16" t="s">
        <v>340</v>
      </c>
      <c r="E60" s="16" t="s">
        <v>1939</v>
      </c>
      <c r="F60" s="18">
        <v>100</v>
      </c>
      <c r="G60" s="18">
        <v>969.44</v>
      </c>
      <c r="H60" s="18">
        <v>3.14</v>
      </c>
    </row>
    <row r="61" spans="2:8">
      <c r="B61" s="16" t="s">
        <v>1940</v>
      </c>
      <c r="C61" s="164">
        <v>6.86</v>
      </c>
      <c r="D61" s="16" t="s">
        <v>340</v>
      </c>
      <c r="E61" s="16" t="s">
        <v>1941</v>
      </c>
      <c r="F61" s="18">
        <v>4000000</v>
      </c>
      <c r="G61" s="18">
        <v>512.66999999999996</v>
      </c>
      <c r="H61" s="18">
        <v>1.66</v>
      </c>
    </row>
    <row r="62" spans="2:8">
      <c r="B62" s="17" t="s">
        <v>355</v>
      </c>
      <c r="C62" s="233"/>
      <c r="D62" s="17"/>
      <c r="E62" s="17"/>
      <c r="F62" s="162"/>
      <c r="G62" s="162">
        <f>SUM(G50:G61)</f>
        <v>22478.339999999997</v>
      </c>
      <c r="H62" s="162">
        <f>SUM(H50:H61)</f>
        <v>72.78</v>
      </c>
    </row>
    <row r="63" spans="2:8">
      <c r="B63" s="17" t="s">
        <v>1700</v>
      </c>
      <c r="C63" s="233"/>
      <c r="D63" s="17"/>
      <c r="E63" s="17"/>
      <c r="F63" s="162"/>
      <c r="G63" s="162">
        <v>3600</v>
      </c>
      <c r="H63" s="162">
        <v>11.66</v>
      </c>
    </row>
    <row r="64" spans="2:8">
      <c r="B64" s="17" t="s">
        <v>111</v>
      </c>
      <c r="C64" s="234"/>
      <c r="D64" s="17"/>
      <c r="E64" s="17"/>
      <c r="F64" s="162"/>
      <c r="G64" s="162">
        <v>34.700000000000003</v>
      </c>
      <c r="H64" s="162">
        <v>0.11</v>
      </c>
    </row>
    <row r="65" spans="2:8">
      <c r="B65" s="17" t="s">
        <v>112</v>
      </c>
      <c r="C65" s="234"/>
      <c r="D65" s="17"/>
      <c r="E65" s="17"/>
      <c r="F65" s="162"/>
      <c r="G65" s="162">
        <v>30012.530000000002</v>
      </c>
      <c r="H65" s="162">
        <v>97.18</v>
      </c>
    </row>
    <row r="66" spans="2:8">
      <c r="B66" s="17" t="s">
        <v>113</v>
      </c>
      <c r="C66" s="234"/>
      <c r="D66" s="17"/>
      <c r="E66" s="17"/>
      <c r="F66" s="162"/>
      <c r="G66" s="162">
        <v>870.98622149999642</v>
      </c>
      <c r="H66" s="162">
        <v>2.8199999999999932</v>
      </c>
    </row>
    <row r="67" spans="2:8">
      <c r="B67" s="17" t="s">
        <v>114</v>
      </c>
      <c r="C67" s="234"/>
      <c r="D67" s="17"/>
      <c r="E67" s="17"/>
      <c r="F67" s="162"/>
      <c r="G67" s="162">
        <v>30883.516221499998</v>
      </c>
      <c r="H67" s="162">
        <v>100</v>
      </c>
    </row>
    <row r="68" spans="2:8">
      <c r="B68" s="16" t="s">
        <v>115</v>
      </c>
    </row>
    <row r="69" spans="2:8">
      <c r="B69" s="16" t="s">
        <v>116</v>
      </c>
    </row>
    <row r="70" spans="2:8">
      <c r="B70" s="17" t="s">
        <v>117</v>
      </c>
      <c r="C70" s="235">
        <v>44804</v>
      </c>
    </row>
    <row r="71" spans="2:8" ht="25.5">
      <c r="B71" s="236" t="s">
        <v>118</v>
      </c>
      <c r="C71" s="234" t="s">
        <v>119</v>
      </c>
    </row>
    <row r="72" spans="2:8">
      <c r="B72" s="17"/>
    </row>
    <row r="73" spans="2:8">
      <c r="B73" s="17" t="s">
        <v>1062</v>
      </c>
      <c r="C73" s="234" t="s">
        <v>119</v>
      </c>
    </row>
    <row r="74" spans="2:8">
      <c r="B74" s="17" t="s">
        <v>1063</v>
      </c>
      <c r="C74" s="234" t="s">
        <v>119</v>
      </c>
    </row>
    <row r="75" spans="2:8">
      <c r="B75" s="17" t="s">
        <v>1942</v>
      </c>
      <c r="C75" s="234"/>
    </row>
    <row r="76" spans="2:8">
      <c r="B76" s="17" t="s">
        <v>1943</v>
      </c>
      <c r="C76" s="234"/>
    </row>
    <row r="77" spans="2:8">
      <c r="B77" s="17" t="s">
        <v>1944</v>
      </c>
      <c r="C77" s="234"/>
    </row>
    <row r="78" spans="2:8">
      <c r="B78" s="17" t="s">
        <v>1945</v>
      </c>
      <c r="C78" s="234"/>
    </row>
    <row r="79" spans="2:8">
      <c r="B79" s="17" t="s">
        <v>1946</v>
      </c>
      <c r="C79" s="234"/>
    </row>
    <row r="80" spans="2:8">
      <c r="B80" s="17" t="s">
        <v>1947</v>
      </c>
      <c r="C80" s="234"/>
    </row>
    <row r="81" spans="2:3">
      <c r="B81" s="17" t="s">
        <v>1948</v>
      </c>
      <c r="C81" s="234"/>
    </row>
    <row r="82" spans="2:3">
      <c r="B82" s="17" t="s">
        <v>1949</v>
      </c>
      <c r="C82" s="234"/>
    </row>
    <row r="83" spans="2:3">
      <c r="B83" s="17" t="s">
        <v>122</v>
      </c>
      <c r="C83" s="234"/>
    </row>
    <row r="84" spans="2:3">
      <c r="B84" s="237" t="s">
        <v>1950</v>
      </c>
    </row>
  </sheetData>
  <mergeCells count="8">
    <mergeCell ref="C12:C13"/>
    <mergeCell ref="D12:D13"/>
    <mergeCell ref="E12:E13"/>
    <mergeCell ref="B1:E1"/>
    <mergeCell ref="C3:C7"/>
    <mergeCell ref="D3:D7"/>
    <mergeCell ref="B10:E10"/>
    <mergeCell ref="B11:E11"/>
  </mergeCells>
  <hyperlinks>
    <hyperlink ref="A1" location="Index!A1" display="Index" xr:uid="{BAB93E96-1E0D-47D3-AC80-860A373A61D2}"/>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7EA6F-5968-4680-B874-B87FFB0C7190}">
  <dimension ref="A1:H65"/>
  <sheetViews>
    <sheetView workbookViewId="0">
      <selection activeCell="B1" sqref="B1:E1"/>
    </sheetView>
  </sheetViews>
  <sheetFormatPr defaultRowHeight="12.75"/>
  <cols>
    <col min="1" max="1" width="5.42578125" style="16" bestFit="1" customWidth="1"/>
    <col min="2" max="2" width="81.140625" style="16" bestFit="1" customWidth="1"/>
    <col min="3" max="3" width="25.7109375" style="168" customWidth="1"/>
    <col min="4" max="4" width="25.7109375" style="16" customWidth="1"/>
    <col min="5" max="5" width="14.28515625" style="16" bestFit="1" customWidth="1"/>
    <col min="6" max="6" width="10.5703125" style="18" bestFit="1" customWidth="1"/>
    <col min="7" max="7" width="18.140625" style="18" bestFit="1" customWidth="1"/>
    <col min="8" max="8" width="9.140625" style="18" bestFit="1" customWidth="1"/>
    <col min="9" max="256" width="9.140625" style="16"/>
    <col min="257" max="257" width="5.42578125" style="16" bestFit="1" customWidth="1"/>
    <col min="258" max="258" width="81.140625" style="16" bestFit="1" customWidth="1"/>
    <col min="259" max="259" width="13.140625" style="16" bestFit="1" customWidth="1"/>
    <col min="260" max="260" width="11.140625" style="16" bestFit="1" customWidth="1"/>
    <col min="261" max="261" width="14.28515625" style="16" bestFit="1" customWidth="1"/>
    <col min="262" max="262" width="10.5703125" style="16" bestFit="1" customWidth="1"/>
    <col min="263" max="263" width="18.140625" style="16" bestFit="1" customWidth="1"/>
    <col min="264" max="512" width="9.140625" style="16"/>
    <col min="513" max="513" width="5.42578125" style="16" bestFit="1" customWidth="1"/>
    <col min="514" max="514" width="81.140625" style="16" bestFit="1" customWidth="1"/>
    <col min="515" max="515" width="13.140625" style="16" bestFit="1" customWidth="1"/>
    <col min="516" max="516" width="11.140625" style="16" bestFit="1" customWidth="1"/>
    <col min="517" max="517" width="14.28515625" style="16" bestFit="1" customWidth="1"/>
    <col min="518" max="518" width="10.5703125" style="16" bestFit="1" customWidth="1"/>
    <col min="519" max="519" width="18.140625" style="16" bestFit="1" customWidth="1"/>
    <col min="520" max="768" width="9.140625" style="16"/>
    <col min="769" max="769" width="5.42578125" style="16" bestFit="1" customWidth="1"/>
    <col min="770" max="770" width="81.140625" style="16" bestFit="1" customWidth="1"/>
    <col min="771" max="771" width="13.140625" style="16" bestFit="1" customWidth="1"/>
    <col min="772" max="772" width="11.140625" style="16" bestFit="1" customWidth="1"/>
    <col min="773" max="773" width="14.28515625" style="16" bestFit="1" customWidth="1"/>
    <col min="774" max="774" width="10.5703125" style="16" bestFit="1" customWidth="1"/>
    <col min="775" max="775" width="18.140625" style="16" bestFit="1" customWidth="1"/>
    <col min="776" max="1024" width="9.140625" style="16"/>
    <col min="1025" max="1025" width="5.42578125" style="16" bestFit="1" customWidth="1"/>
    <col min="1026" max="1026" width="81.140625" style="16" bestFit="1" customWidth="1"/>
    <col min="1027" max="1027" width="13.140625" style="16" bestFit="1" customWidth="1"/>
    <col min="1028" max="1028" width="11.140625" style="16" bestFit="1" customWidth="1"/>
    <col min="1029" max="1029" width="14.28515625" style="16" bestFit="1" customWidth="1"/>
    <col min="1030" max="1030" width="10.5703125" style="16" bestFit="1" customWidth="1"/>
    <col min="1031" max="1031" width="18.140625" style="16" bestFit="1" customWidth="1"/>
    <col min="1032" max="1280" width="9.140625" style="16"/>
    <col min="1281" max="1281" width="5.42578125" style="16" bestFit="1" customWidth="1"/>
    <col min="1282" max="1282" width="81.140625" style="16" bestFit="1" customWidth="1"/>
    <col min="1283" max="1283" width="13.140625" style="16" bestFit="1" customWidth="1"/>
    <col min="1284" max="1284" width="11.140625" style="16" bestFit="1" customWidth="1"/>
    <col min="1285" max="1285" width="14.28515625" style="16" bestFit="1" customWidth="1"/>
    <col min="1286" max="1286" width="10.5703125" style="16" bestFit="1" customWidth="1"/>
    <col min="1287" max="1287" width="18.140625" style="16" bestFit="1" customWidth="1"/>
    <col min="1288" max="1536" width="9.140625" style="16"/>
    <col min="1537" max="1537" width="5.42578125" style="16" bestFit="1" customWidth="1"/>
    <col min="1538" max="1538" width="81.140625" style="16" bestFit="1" customWidth="1"/>
    <col min="1539" max="1539" width="13.140625" style="16" bestFit="1" customWidth="1"/>
    <col min="1540" max="1540" width="11.140625" style="16" bestFit="1" customWidth="1"/>
    <col min="1541" max="1541" width="14.28515625" style="16" bestFit="1" customWidth="1"/>
    <col min="1542" max="1542" width="10.5703125" style="16" bestFit="1" customWidth="1"/>
    <col min="1543" max="1543" width="18.140625" style="16" bestFit="1" customWidth="1"/>
    <col min="1544" max="1792" width="9.140625" style="16"/>
    <col min="1793" max="1793" width="5.42578125" style="16" bestFit="1" customWidth="1"/>
    <col min="1794" max="1794" width="81.140625" style="16" bestFit="1" customWidth="1"/>
    <col min="1795" max="1795" width="13.140625" style="16" bestFit="1" customWidth="1"/>
    <col min="1796" max="1796" width="11.140625" style="16" bestFit="1" customWidth="1"/>
    <col min="1797" max="1797" width="14.28515625" style="16" bestFit="1" customWidth="1"/>
    <col min="1798" max="1798" width="10.5703125" style="16" bestFit="1" customWidth="1"/>
    <col min="1799" max="1799" width="18.140625" style="16" bestFit="1" customWidth="1"/>
    <col min="1800" max="2048" width="9.140625" style="16"/>
    <col min="2049" max="2049" width="5.42578125" style="16" bestFit="1" customWidth="1"/>
    <col min="2050" max="2050" width="81.140625" style="16" bestFit="1" customWidth="1"/>
    <col min="2051" max="2051" width="13.140625" style="16" bestFit="1" customWidth="1"/>
    <col min="2052" max="2052" width="11.140625" style="16" bestFit="1" customWidth="1"/>
    <col min="2053" max="2053" width="14.28515625" style="16" bestFit="1" customWidth="1"/>
    <col min="2054" max="2054" width="10.5703125" style="16" bestFit="1" customWidth="1"/>
    <col min="2055" max="2055" width="18.140625" style="16" bestFit="1" customWidth="1"/>
    <col min="2056" max="2304" width="9.140625" style="16"/>
    <col min="2305" max="2305" width="5.42578125" style="16" bestFit="1" customWidth="1"/>
    <col min="2306" max="2306" width="81.140625" style="16" bestFit="1" customWidth="1"/>
    <col min="2307" max="2307" width="13.140625" style="16" bestFit="1" customWidth="1"/>
    <col min="2308" max="2308" width="11.140625" style="16" bestFit="1" customWidth="1"/>
    <col min="2309" max="2309" width="14.28515625" style="16" bestFit="1" customWidth="1"/>
    <col min="2310" max="2310" width="10.5703125" style="16" bestFit="1" customWidth="1"/>
    <col min="2311" max="2311" width="18.140625" style="16" bestFit="1" customWidth="1"/>
    <col min="2312" max="2560" width="9.140625" style="16"/>
    <col min="2561" max="2561" width="5.42578125" style="16" bestFit="1" customWidth="1"/>
    <col min="2562" max="2562" width="81.140625" style="16" bestFit="1" customWidth="1"/>
    <col min="2563" max="2563" width="13.140625" style="16" bestFit="1" customWidth="1"/>
    <col min="2564" max="2564" width="11.140625" style="16" bestFit="1" customWidth="1"/>
    <col min="2565" max="2565" width="14.28515625" style="16" bestFit="1" customWidth="1"/>
    <col min="2566" max="2566" width="10.5703125" style="16" bestFit="1" customWidth="1"/>
    <col min="2567" max="2567" width="18.140625" style="16" bestFit="1" customWidth="1"/>
    <col min="2568" max="2816" width="9.140625" style="16"/>
    <col min="2817" max="2817" width="5.42578125" style="16" bestFit="1" customWidth="1"/>
    <col min="2818" max="2818" width="81.140625" style="16" bestFit="1" customWidth="1"/>
    <col min="2819" max="2819" width="13.140625" style="16" bestFit="1" customWidth="1"/>
    <col min="2820" max="2820" width="11.140625" style="16" bestFit="1" customWidth="1"/>
    <col min="2821" max="2821" width="14.28515625" style="16" bestFit="1" customWidth="1"/>
    <col min="2822" max="2822" width="10.5703125" style="16" bestFit="1" customWidth="1"/>
    <col min="2823" max="2823" width="18.140625" style="16" bestFit="1" customWidth="1"/>
    <col min="2824" max="3072" width="9.140625" style="16"/>
    <col min="3073" max="3073" width="5.42578125" style="16" bestFit="1" customWidth="1"/>
    <col min="3074" max="3074" width="81.140625" style="16" bestFit="1" customWidth="1"/>
    <col min="3075" max="3075" width="13.140625" style="16" bestFit="1" customWidth="1"/>
    <col min="3076" max="3076" width="11.140625" style="16" bestFit="1" customWidth="1"/>
    <col min="3077" max="3077" width="14.28515625" style="16" bestFit="1" customWidth="1"/>
    <col min="3078" max="3078" width="10.5703125" style="16" bestFit="1" customWidth="1"/>
    <col min="3079" max="3079" width="18.140625" style="16" bestFit="1" customWidth="1"/>
    <col min="3080" max="3328" width="9.140625" style="16"/>
    <col min="3329" max="3329" width="5.42578125" style="16" bestFit="1" customWidth="1"/>
    <col min="3330" max="3330" width="81.140625" style="16" bestFit="1" customWidth="1"/>
    <col min="3331" max="3331" width="13.140625" style="16" bestFit="1" customWidth="1"/>
    <col min="3332" max="3332" width="11.140625" style="16" bestFit="1" customWidth="1"/>
    <col min="3333" max="3333" width="14.28515625" style="16" bestFit="1" customWidth="1"/>
    <col min="3334" max="3334" width="10.5703125" style="16" bestFit="1" customWidth="1"/>
    <col min="3335" max="3335" width="18.140625" style="16" bestFit="1" customWidth="1"/>
    <col min="3336" max="3584" width="9.140625" style="16"/>
    <col min="3585" max="3585" width="5.42578125" style="16" bestFit="1" customWidth="1"/>
    <col min="3586" max="3586" width="81.140625" style="16" bestFit="1" customWidth="1"/>
    <col min="3587" max="3587" width="13.140625" style="16" bestFit="1" customWidth="1"/>
    <col min="3588" max="3588" width="11.140625" style="16" bestFit="1" customWidth="1"/>
    <col min="3589" max="3589" width="14.28515625" style="16" bestFit="1" customWidth="1"/>
    <col min="3590" max="3590" width="10.5703125" style="16" bestFit="1" customWidth="1"/>
    <col min="3591" max="3591" width="18.140625" style="16" bestFit="1" customWidth="1"/>
    <col min="3592" max="3840" width="9.140625" style="16"/>
    <col min="3841" max="3841" width="5.42578125" style="16" bestFit="1" customWidth="1"/>
    <col min="3842" max="3842" width="81.140625" style="16" bestFit="1" customWidth="1"/>
    <col min="3843" max="3843" width="13.140625" style="16" bestFit="1" customWidth="1"/>
    <col min="3844" max="3844" width="11.140625" style="16" bestFit="1" customWidth="1"/>
    <col min="3845" max="3845" width="14.28515625" style="16" bestFit="1" customWidth="1"/>
    <col min="3846" max="3846" width="10.5703125" style="16" bestFit="1" customWidth="1"/>
    <col min="3847" max="3847" width="18.140625" style="16" bestFit="1" customWidth="1"/>
    <col min="3848" max="4096" width="9.140625" style="16"/>
    <col min="4097" max="4097" width="5.42578125" style="16" bestFit="1" customWidth="1"/>
    <col min="4098" max="4098" width="81.140625" style="16" bestFit="1" customWidth="1"/>
    <col min="4099" max="4099" width="13.140625" style="16" bestFit="1" customWidth="1"/>
    <col min="4100" max="4100" width="11.140625" style="16" bestFit="1" customWidth="1"/>
    <col min="4101" max="4101" width="14.28515625" style="16" bestFit="1" customWidth="1"/>
    <col min="4102" max="4102" width="10.5703125" style="16" bestFit="1" customWidth="1"/>
    <col min="4103" max="4103" width="18.140625" style="16" bestFit="1" customWidth="1"/>
    <col min="4104" max="4352" width="9.140625" style="16"/>
    <col min="4353" max="4353" width="5.42578125" style="16" bestFit="1" customWidth="1"/>
    <col min="4354" max="4354" width="81.140625" style="16" bestFit="1" customWidth="1"/>
    <col min="4355" max="4355" width="13.140625" style="16" bestFit="1" customWidth="1"/>
    <col min="4356" max="4356" width="11.140625" style="16" bestFit="1" customWidth="1"/>
    <col min="4357" max="4357" width="14.28515625" style="16" bestFit="1" customWidth="1"/>
    <col min="4358" max="4358" width="10.5703125" style="16" bestFit="1" customWidth="1"/>
    <col min="4359" max="4359" width="18.140625" style="16" bestFit="1" customWidth="1"/>
    <col min="4360" max="4608" width="9.140625" style="16"/>
    <col min="4609" max="4609" width="5.42578125" style="16" bestFit="1" customWidth="1"/>
    <col min="4610" max="4610" width="81.140625" style="16" bestFit="1" customWidth="1"/>
    <col min="4611" max="4611" width="13.140625" style="16" bestFit="1" customWidth="1"/>
    <col min="4612" max="4612" width="11.140625" style="16" bestFit="1" customWidth="1"/>
    <col min="4613" max="4613" width="14.28515625" style="16" bestFit="1" customWidth="1"/>
    <col min="4614" max="4614" width="10.5703125" style="16" bestFit="1" customWidth="1"/>
    <col min="4615" max="4615" width="18.140625" style="16" bestFit="1" customWidth="1"/>
    <col min="4616" max="4864" width="9.140625" style="16"/>
    <col min="4865" max="4865" width="5.42578125" style="16" bestFit="1" customWidth="1"/>
    <col min="4866" max="4866" width="81.140625" style="16" bestFit="1" customWidth="1"/>
    <col min="4867" max="4867" width="13.140625" style="16" bestFit="1" customWidth="1"/>
    <col min="4868" max="4868" width="11.140625" style="16" bestFit="1" customWidth="1"/>
    <col min="4869" max="4869" width="14.28515625" style="16" bestFit="1" customWidth="1"/>
    <col min="4870" max="4870" width="10.5703125" style="16" bestFit="1" customWidth="1"/>
    <col min="4871" max="4871" width="18.140625" style="16" bestFit="1" customWidth="1"/>
    <col min="4872" max="5120" width="9.140625" style="16"/>
    <col min="5121" max="5121" width="5.42578125" style="16" bestFit="1" customWidth="1"/>
    <col min="5122" max="5122" width="81.140625" style="16" bestFit="1" customWidth="1"/>
    <col min="5123" max="5123" width="13.140625" style="16" bestFit="1" customWidth="1"/>
    <col min="5124" max="5124" width="11.140625" style="16" bestFit="1" customWidth="1"/>
    <col min="5125" max="5125" width="14.28515625" style="16" bestFit="1" customWidth="1"/>
    <col min="5126" max="5126" width="10.5703125" style="16" bestFit="1" customWidth="1"/>
    <col min="5127" max="5127" width="18.140625" style="16" bestFit="1" customWidth="1"/>
    <col min="5128" max="5376" width="9.140625" style="16"/>
    <col min="5377" max="5377" width="5.42578125" style="16" bestFit="1" customWidth="1"/>
    <col min="5378" max="5378" width="81.140625" style="16" bestFit="1" customWidth="1"/>
    <col min="5379" max="5379" width="13.140625" style="16" bestFit="1" customWidth="1"/>
    <col min="5380" max="5380" width="11.140625" style="16" bestFit="1" customWidth="1"/>
    <col min="5381" max="5381" width="14.28515625" style="16" bestFit="1" customWidth="1"/>
    <col min="5382" max="5382" width="10.5703125" style="16" bestFit="1" customWidth="1"/>
    <col min="5383" max="5383" width="18.140625" style="16" bestFit="1" customWidth="1"/>
    <col min="5384" max="5632" width="9.140625" style="16"/>
    <col min="5633" max="5633" width="5.42578125" style="16" bestFit="1" customWidth="1"/>
    <col min="5634" max="5634" width="81.140625" style="16" bestFit="1" customWidth="1"/>
    <col min="5635" max="5635" width="13.140625" style="16" bestFit="1" customWidth="1"/>
    <col min="5636" max="5636" width="11.140625" style="16" bestFit="1" customWidth="1"/>
    <col min="5637" max="5637" width="14.28515625" style="16" bestFit="1" customWidth="1"/>
    <col min="5638" max="5638" width="10.5703125" style="16" bestFit="1" customWidth="1"/>
    <col min="5639" max="5639" width="18.140625" style="16" bestFit="1" customWidth="1"/>
    <col min="5640" max="5888" width="9.140625" style="16"/>
    <col min="5889" max="5889" width="5.42578125" style="16" bestFit="1" customWidth="1"/>
    <col min="5890" max="5890" width="81.140625" style="16" bestFit="1" customWidth="1"/>
    <col min="5891" max="5891" width="13.140625" style="16" bestFit="1" customWidth="1"/>
    <col min="5892" max="5892" width="11.140625" style="16" bestFit="1" customWidth="1"/>
    <col min="5893" max="5893" width="14.28515625" style="16" bestFit="1" customWidth="1"/>
    <col min="5894" max="5894" width="10.5703125" style="16" bestFit="1" customWidth="1"/>
    <col min="5895" max="5895" width="18.140625" style="16" bestFit="1" customWidth="1"/>
    <col min="5896" max="6144" width="9.140625" style="16"/>
    <col min="6145" max="6145" width="5.42578125" style="16" bestFit="1" customWidth="1"/>
    <col min="6146" max="6146" width="81.140625" style="16" bestFit="1" customWidth="1"/>
    <col min="6147" max="6147" width="13.140625" style="16" bestFit="1" customWidth="1"/>
    <col min="6148" max="6148" width="11.140625" style="16" bestFit="1" customWidth="1"/>
    <col min="6149" max="6149" width="14.28515625" style="16" bestFit="1" customWidth="1"/>
    <col min="6150" max="6150" width="10.5703125" style="16" bestFit="1" customWidth="1"/>
    <col min="6151" max="6151" width="18.140625" style="16" bestFit="1" customWidth="1"/>
    <col min="6152" max="6400" width="9.140625" style="16"/>
    <col min="6401" max="6401" width="5.42578125" style="16" bestFit="1" customWidth="1"/>
    <col min="6402" max="6402" width="81.140625" style="16" bestFit="1" customWidth="1"/>
    <col min="6403" max="6403" width="13.140625" style="16" bestFit="1" customWidth="1"/>
    <col min="6404" max="6404" width="11.140625" style="16" bestFit="1" customWidth="1"/>
    <col min="6405" max="6405" width="14.28515625" style="16" bestFit="1" customWidth="1"/>
    <col min="6406" max="6406" width="10.5703125" style="16" bestFit="1" customWidth="1"/>
    <col min="6407" max="6407" width="18.140625" style="16" bestFit="1" customWidth="1"/>
    <col min="6408" max="6656" width="9.140625" style="16"/>
    <col min="6657" max="6657" width="5.42578125" style="16" bestFit="1" customWidth="1"/>
    <col min="6658" max="6658" width="81.140625" style="16" bestFit="1" customWidth="1"/>
    <col min="6659" max="6659" width="13.140625" style="16" bestFit="1" customWidth="1"/>
    <col min="6660" max="6660" width="11.140625" style="16" bestFit="1" customWidth="1"/>
    <col min="6661" max="6661" width="14.28515625" style="16" bestFit="1" customWidth="1"/>
    <col min="6662" max="6662" width="10.5703125" style="16" bestFit="1" customWidth="1"/>
    <col min="6663" max="6663" width="18.140625" style="16" bestFit="1" customWidth="1"/>
    <col min="6664" max="6912" width="9.140625" style="16"/>
    <col min="6913" max="6913" width="5.42578125" style="16" bestFit="1" customWidth="1"/>
    <col min="6914" max="6914" width="81.140625" style="16" bestFit="1" customWidth="1"/>
    <col min="6915" max="6915" width="13.140625" style="16" bestFit="1" customWidth="1"/>
    <col min="6916" max="6916" width="11.140625" style="16" bestFit="1" customWidth="1"/>
    <col min="6917" max="6917" width="14.28515625" style="16" bestFit="1" customWidth="1"/>
    <col min="6918" max="6918" width="10.5703125" style="16" bestFit="1" customWidth="1"/>
    <col min="6919" max="6919" width="18.140625" style="16" bestFit="1" customWidth="1"/>
    <col min="6920" max="7168" width="9.140625" style="16"/>
    <col min="7169" max="7169" width="5.42578125" style="16" bestFit="1" customWidth="1"/>
    <col min="7170" max="7170" width="81.140625" style="16" bestFit="1" customWidth="1"/>
    <col min="7171" max="7171" width="13.140625" style="16" bestFit="1" customWidth="1"/>
    <col min="7172" max="7172" width="11.140625" style="16" bestFit="1" customWidth="1"/>
    <col min="7173" max="7173" width="14.28515625" style="16" bestFit="1" customWidth="1"/>
    <col min="7174" max="7174" width="10.5703125" style="16" bestFit="1" customWidth="1"/>
    <col min="7175" max="7175" width="18.140625" style="16" bestFit="1" customWidth="1"/>
    <col min="7176" max="7424" width="9.140625" style="16"/>
    <col min="7425" max="7425" width="5.42578125" style="16" bestFit="1" customWidth="1"/>
    <col min="7426" max="7426" width="81.140625" style="16" bestFit="1" customWidth="1"/>
    <col min="7427" max="7427" width="13.140625" style="16" bestFit="1" customWidth="1"/>
    <col min="7428" max="7428" width="11.140625" style="16" bestFit="1" customWidth="1"/>
    <col min="7429" max="7429" width="14.28515625" style="16" bestFit="1" customWidth="1"/>
    <col min="7430" max="7430" width="10.5703125" style="16" bestFit="1" customWidth="1"/>
    <col min="7431" max="7431" width="18.140625" style="16" bestFit="1" customWidth="1"/>
    <col min="7432" max="7680" width="9.140625" style="16"/>
    <col min="7681" max="7681" width="5.42578125" style="16" bestFit="1" customWidth="1"/>
    <col min="7682" max="7682" width="81.140625" style="16" bestFit="1" customWidth="1"/>
    <col min="7683" max="7683" width="13.140625" style="16" bestFit="1" customWidth="1"/>
    <col min="7684" max="7684" width="11.140625" style="16" bestFit="1" customWidth="1"/>
    <col min="7685" max="7685" width="14.28515625" style="16" bestFit="1" customWidth="1"/>
    <col min="7686" max="7686" width="10.5703125" style="16" bestFit="1" customWidth="1"/>
    <col min="7687" max="7687" width="18.140625" style="16" bestFit="1" customWidth="1"/>
    <col min="7688" max="7936" width="9.140625" style="16"/>
    <col min="7937" max="7937" width="5.42578125" style="16" bestFit="1" customWidth="1"/>
    <col min="7938" max="7938" width="81.140625" style="16" bestFit="1" customWidth="1"/>
    <col min="7939" max="7939" width="13.140625" style="16" bestFit="1" customWidth="1"/>
    <col min="7940" max="7940" width="11.140625" style="16" bestFit="1" customWidth="1"/>
    <col min="7941" max="7941" width="14.28515625" style="16" bestFit="1" customWidth="1"/>
    <col min="7942" max="7942" width="10.5703125" style="16" bestFit="1" customWidth="1"/>
    <col min="7943" max="7943" width="18.140625" style="16" bestFit="1" customWidth="1"/>
    <col min="7944" max="8192" width="9.140625" style="16"/>
    <col min="8193" max="8193" width="5.42578125" style="16" bestFit="1" customWidth="1"/>
    <col min="8194" max="8194" width="81.140625" style="16" bestFit="1" customWidth="1"/>
    <col min="8195" max="8195" width="13.140625" style="16" bestFit="1" customWidth="1"/>
    <col min="8196" max="8196" width="11.140625" style="16" bestFit="1" customWidth="1"/>
    <col min="8197" max="8197" width="14.28515625" style="16" bestFit="1" customWidth="1"/>
    <col min="8198" max="8198" width="10.5703125" style="16" bestFit="1" customWidth="1"/>
    <col min="8199" max="8199" width="18.140625" style="16" bestFit="1" customWidth="1"/>
    <col min="8200" max="8448" width="9.140625" style="16"/>
    <col min="8449" max="8449" width="5.42578125" style="16" bestFit="1" customWidth="1"/>
    <col min="8450" max="8450" width="81.140625" style="16" bestFit="1" customWidth="1"/>
    <col min="8451" max="8451" width="13.140625" style="16" bestFit="1" customWidth="1"/>
    <col min="8452" max="8452" width="11.140625" style="16" bestFit="1" customWidth="1"/>
    <col min="8453" max="8453" width="14.28515625" style="16" bestFit="1" customWidth="1"/>
    <col min="8454" max="8454" width="10.5703125" style="16" bestFit="1" customWidth="1"/>
    <col min="8455" max="8455" width="18.140625" style="16" bestFit="1" customWidth="1"/>
    <col min="8456" max="8704" width="9.140625" style="16"/>
    <col min="8705" max="8705" width="5.42578125" style="16" bestFit="1" customWidth="1"/>
    <col min="8706" max="8706" width="81.140625" style="16" bestFit="1" customWidth="1"/>
    <col min="8707" max="8707" width="13.140625" style="16" bestFit="1" customWidth="1"/>
    <col min="8708" max="8708" width="11.140625" style="16" bestFit="1" customWidth="1"/>
    <col min="8709" max="8709" width="14.28515625" style="16" bestFit="1" customWidth="1"/>
    <col min="8710" max="8710" width="10.5703125" style="16" bestFit="1" customWidth="1"/>
    <col min="8711" max="8711" width="18.140625" style="16" bestFit="1" customWidth="1"/>
    <col min="8712" max="8960" width="9.140625" style="16"/>
    <col min="8961" max="8961" width="5.42578125" style="16" bestFit="1" customWidth="1"/>
    <col min="8962" max="8962" width="81.140625" style="16" bestFit="1" customWidth="1"/>
    <col min="8963" max="8963" width="13.140625" style="16" bestFit="1" customWidth="1"/>
    <col min="8964" max="8964" width="11.140625" style="16" bestFit="1" customWidth="1"/>
    <col min="8965" max="8965" width="14.28515625" style="16" bestFit="1" customWidth="1"/>
    <col min="8966" max="8966" width="10.5703125" style="16" bestFit="1" customWidth="1"/>
    <col min="8967" max="8967" width="18.140625" style="16" bestFit="1" customWidth="1"/>
    <col min="8968" max="9216" width="9.140625" style="16"/>
    <col min="9217" max="9217" width="5.42578125" style="16" bestFit="1" customWidth="1"/>
    <col min="9218" max="9218" width="81.140625" style="16" bestFit="1" customWidth="1"/>
    <col min="9219" max="9219" width="13.140625" style="16" bestFit="1" customWidth="1"/>
    <col min="9220" max="9220" width="11.140625" style="16" bestFit="1" customWidth="1"/>
    <col min="9221" max="9221" width="14.28515625" style="16" bestFit="1" customWidth="1"/>
    <col min="9222" max="9222" width="10.5703125" style="16" bestFit="1" customWidth="1"/>
    <col min="9223" max="9223" width="18.140625" style="16" bestFit="1" customWidth="1"/>
    <col min="9224" max="9472" width="9.140625" style="16"/>
    <col min="9473" max="9473" width="5.42578125" style="16" bestFit="1" customWidth="1"/>
    <col min="9474" max="9474" width="81.140625" style="16" bestFit="1" customWidth="1"/>
    <col min="9475" max="9475" width="13.140625" style="16" bestFit="1" customWidth="1"/>
    <col min="9476" max="9476" width="11.140625" style="16" bestFit="1" customWidth="1"/>
    <col min="9477" max="9477" width="14.28515625" style="16" bestFit="1" customWidth="1"/>
    <col min="9478" max="9478" width="10.5703125" style="16" bestFit="1" customWidth="1"/>
    <col min="9479" max="9479" width="18.140625" style="16" bestFit="1" customWidth="1"/>
    <col min="9480" max="9728" width="9.140625" style="16"/>
    <col min="9729" max="9729" width="5.42578125" style="16" bestFit="1" customWidth="1"/>
    <col min="9730" max="9730" width="81.140625" style="16" bestFit="1" customWidth="1"/>
    <col min="9731" max="9731" width="13.140625" style="16" bestFit="1" customWidth="1"/>
    <col min="9732" max="9732" width="11.140625" style="16" bestFit="1" customWidth="1"/>
    <col min="9733" max="9733" width="14.28515625" style="16" bestFit="1" customWidth="1"/>
    <col min="9734" max="9734" width="10.5703125" style="16" bestFit="1" customWidth="1"/>
    <col min="9735" max="9735" width="18.140625" style="16" bestFit="1" customWidth="1"/>
    <col min="9736" max="9984" width="9.140625" style="16"/>
    <col min="9985" max="9985" width="5.42578125" style="16" bestFit="1" customWidth="1"/>
    <col min="9986" max="9986" width="81.140625" style="16" bestFit="1" customWidth="1"/>
    <col min="9987" max="9987" width="13.140625" style="16" bestFit="1" customWidth="1"/>
    <col min="9988" max="9988" width="11.140625" style="16" bestFit="1" customWidth="1"/>
    <col min="9989" max="9989" width="14.28515625" style="16" bestFit="1" customWidth="1"/>
    <col min="9990" max="9990" width="10.5703125" style="16" bestFit="1" customWidth="1"/>
    <col min="9991" max="9991" width="18.140625" style="16" bestFit="1" customWidth="1"/>
    <col min="9992" max="10240" width="9.140625" style="16"/>
    <col min="10241" max="10241" width="5.42578125" style="16" bestFit="1" customWidth="1"/>
    <col min="10242" max="10242" width="81.140625" style="16" bestFit="1" customWidth="1"/>
    <col min="10243" max="10243" width="13.140625" style="16" bestFit="1" customWidth="1"/>
    <col min="10244" max="10244" width="11.140625" style="16" bestFit="1" customWidth="1"/>
    <col min="10245" max="10245" width="14.28515625" style="16" bestFit="1" customWidth="1"/>
    <col min="10246" max="10246" width="10.5703125" style="16" bestFit="1" customWidth="1"/>
    <col min="10247" max="10247" width="18.140625" style="16" bestFit="1" customWidth="1"/>
    <col min="10248" max="10496" width="9.140625" style="16"/>
    <col min="10497" max="10497" width="5.42578125" style="16" bestFit="1" customWidth="1"/>
    <col min="10498" max="10498" width="81.140625" style="16" bestFit="1" customWidth="1"/>
    <col min="10499" max="10499" width="13.140625" style="16" bestFit="1" customWidth="1"/>
    <col min="10500" max="10500" width="11.140625" style="16" bestFit="1" customWidth="1"/>
    <col min="10501" max="10501" width="14.28515625" style="16" bestFit="1" customWidth="1"/>
    <col min="10502" max="10502" width="10.5703125" style="16" bestFit="1" customWidth="1"/>
    <col min="10503" max="10503" width="18.140625" style="16" bestFit="1" customWidth="1"/>
    <col min="10504" max="10752" width="9.140625" style="16"/>
    <col min="10753" max="10753" width="5.42578125" style="16" bestFit="1" customWidth="1"/>
    <col min="10754" max="10754" width="81.140625" style="16" bestFit="1" customWidth="1"/>
    <col min="10755" max="10755" width="13.140625" style="16" bestFit="1" customWidth="1"/>
    <col min="10756" max="10756" width="11.140625" style="16" bestFit="1" customWidth="1"/>
    <col min="10757" max="10757" width="14.28515625" style="16" bestFit="1" customWidth="1"/>
    <col min="10758" max="10758" width="10.5703125" style="16" bestFit="1" customWidth="1"/>
    <col min="10759" max="10759" width="18.140625" style="16" bestFit="1" customWidth="1"/>
    <col min="10760" max="11008" width="9.140625" style="16"/>
    <col min="11009" max="11009" width="5.42578125" style="16" bestFit="1" customWidth="1"/>
    <col min="11010" max="11010" width="81.140625" style="16" bestFit="1" customWidth="1"/>
    <col min="11011" max="11011" width="13.140625" style="16" bestFit="1" customWidth="1"/>
    <col min="11012" max="11012" width="11.140625" style="16" bestFit="1" customWidth="1"/>
    <col min="11013" max="11013" width="14.28515625" style="16" bestFit="1" customWidth="1"/>
    <col min="11014" max="11014" width="10.5703125" style="16" bestFit="1" customWidth="1"/>
    <col min="11015" max="11015" width="18.140625" style="16" bestFit="1" customWidth="1"/>
    <col min="11016" max="11264" width="9.140625" style="16"/>
    <col min="11265" max="11265" width="5.42578125" style="16" bestFit="1" customWidth="1"/>
    <col min="11266" max="11266" width="81.140625" style="16" bestFit="1" customWidth="1"/>
    <col min="11267" max="11267" width="13.140625" style="16" bestFit="1" customWidth="1"/>
    <col min="11268" max="11268" width="11.140625" style="16" bestFit="1" customWidth="1"/>
    <col min="11269" max="11269" width="14.28515625" style="16" bestFit="1" customWidth="1"/>
    <col min="11270" max="11270" width="10.5703125" style="16" bestFit="1" customWidth="1"/>
    <col min="11271" max="11271" width="18.140625" style="16" bestFit="1" customWidth="1"/>
    <col min="11272" max="11520" width="9.140625" style="16"/>
    <col min="11521" max="11521" width="5.42578125" style="16" bestFit="1" customWidth="1"/>
    <col min="11522" max="11522" width="81.140625" style="16" bestFit="1" customWidth="1"/>
    <col min="11523" max="11523" width="13.140625" style="16" bestFit="1" customWidth="1"/>
    <col min="11524" max="11524" width="11.140625" style="16" bestFit="1" customWidth="1"/>
    <col min="11525" max="11525" width="14.28515625" style="16" bestFit="1" customWidth="1"/>
    <col min="11526" max="11526" width="10.5703125" style="16" bestFit="1" customWidth="1"/>
    <col min="11527" max="11527" width="18.140625" style="16" bestFit="1" customWidth="1"/>
    <col min="11528" max="11776" width="9.140625" style="16"/>
    <col min="11777" max="11777" width="5.42578125" style="16" bestFit="1" customWidth="1"/>
    <col min="11778" max="11778" width="81.140625" style="16" bestFit="1" customWidth="1"/>
    <col min="11779" max="11779" width="13.140625" style="16" bestFit="1" customWidth="1"/>
    <col min="11780" max="11780" width="11.140625" style="16" bestFit="1" customWidth="1"/>
    <col min="11781" max="11781" width="14.28515625" style="16" bestFit="1" customWidth="1"/>
    <col min="11782" max="11782" width="10.5703125" style="16" bestFit="1" customWidth="1"/>
    <col min="11783" max="11783" width="18.140625" style="16" bestFit="1" customWidth="1"/>
    <col min="11784" max="12032" width="9.140625" style="16"/>
    <col min="12033" max="12033" width="5.42578125" style="16" bestFit="1" customWidth="1"/>
    <col min="12034" max="12034" width="81.140625" style="16" bestFit="1" customWidth="1"/>
    <col min="12035" max="12035" width="13.140625" style="16" bestFit="1" customWidth="1"/>
    <col min="12036" max="12036" width="11.140625" style="16" bestFit="1" customWidth="1"/>
    <col min="12037" max="12037" width="14.28515625" style="16" bestFit="1" customWidth="1"/>
    <col min="12038" max="12038" width="10.5703125" style="16" bestFit="1" customWidth="1"/>
    <col min="12039" max="12039" width="18.140625" style="16" bestFit="1" customWidth="1"/>
    <col min="12040" max="12288" width="9.140625" style="16"/>
    <col min="12289" max="12289" width="5.42578125" style="16" bestFit="1" customWidth="1"/>
    <col min="12290" max="12290" width="81.140625" style="16" bestFit="1" customWidth="1"/>
    <col min="12291" max="12291" width="13.140625" style="16" bestFit="1" customWidth="1"/>
    <col min="12292" max="12292" width="11.140625" style="16" bestFit="1" customWidth="1"/>
    <col min="12293" max="12293" width="14.28515625" style="16" bestFit="1" customWidth="1"/>
    <col min="12294" max="12294" width="10.5703125" style="16" bestFit="1" customWidth="1"/>
    <col min="12295" max="12295" width="18.140625" style="16" bestFit="1" customWidth="1"/>
    <col min="12296" max="12544" width="9.140625" style="16"/>
    <col min="12545" max="12545" width="5.42578125" style="16" bestFit="1" customWidth="1"/>
    <col min="12546" max="12546" width="81.140625" style="16" bestFit="1" customWidth="1"/>
    <col min="12547" max="12547" width="13.140625" style="16" bestFit="1" customWidth="1"/>
    <col min="12548" max="12548" width="11.140625" style="16" bestFit="1" customWidth="1"/>
    <col min="12549" max="12549" width="14.28515625" style="16" bestFit="1" customWidth="1"/>
    <col min="12550" max="12550" width="10.5703125" style="16" bestFit="1" customWidth="1"/>
    <col min="12551" max="12551" width="18.140625" style="16" bestFit="1" customWidth="1"/>
    <col min="12552" max="12800" width="9.140625" style="16"/>
    <col min="12801" max="12801" width="5.42578125" style="16" bestFit="1" customWidth="1"/>
    <col min="12802" max="12802" width="81.140625" style="16" bestFit="1" customWidth="1"/>
    <col min="12803" max="12803" width="13.140625" style="16" bestFit="1" customWidth="1"/>
    <col min="12804" max="12804" width="11.140625" style="16" bestFit="1" customWidth="1"/>
    <col min="12805" max="12805" width="14.28515625" style="16" bestFit="1" customWidth="1"/>
    <col min="12806" max="12806" width="10.5703125" style="16" bestFit="1" customWidth="1"/>
    <col min="12807" max="12807" width="18.140625" style="16" bestFit="1" customWidth="1"/>
    <col min="12808" max="13056" width="9.140625" style="16"/>
    <col min="13057" max="13057" width="5.42578125" style="16" bestFit="1" customWidth="1"/>
    <col min="13058" max="13058" width="81.140625" style="16" bestFit="1" customWidth="1"/>
    <col min="13059" max="13059" width="13.140625" style="16" bestFit="1" customWidth="1"/>
    <col min="13060" max="13060" width="11.140625" style="16" bestFit="1" customWidth="1"/>
    <col min="13061" max="13061" width="14.28515625" style="16" bestFit="1" customWidth="1"/>
    <col min="13062" max="13062" width="10.5703125" style="16" bestFit="1" customWidth="1"/>
    <col min="13063" max="13063" width="18.140625" style="16" bestFit="1" customWidth="1"/>
    <col min="13064" max="13312" width="9.140625" style="16"/>
    <col min="13313" max="13313" width="5.42578125" style="16" bestFit="1" customWidth="1"/>
    <col min="13314" max="13314" width="81.140625" style="16" bestFit="1" customWidth="1"/>
    <col min="13315" max="13315" width="13.140625" style="16" bestFit="1" customWidth="1"/>
    <col min="13316" max="13316" width="11.140625" style="16" bestFit="1" customWidth="1"/>
    <col min="13317" max="13317" width="14.28515625" style="16" bestFit="1" customWidth="1"/>
    <col min="13318" max="13318" width="10.5703125" style="16" bestFit="1" customWidth="1"/>
    <col min="13319" max="13319" width="18.140625" style="16" bestFit="1" customWidth="1"/>
    <col min="13320" max="13568" width="9.140625" style="16"/>
    <col min="13569" max="13569" width="5.42578125" style="16" bestFit="1" customWidth="1"/>
    <col min="13570" max="13570" width="81.140625" style="16" bestFit="1" customWidth="1"/>
    <col min="13571" max="13571" width="13.140625" style="16" bestFit="1" customWidth="1"/>
    <col min="13572" max="13572" width="11.140625" style="16" bestFit="1" customWidth="1"/>
    <col min="13573" max="13573" width="14.28515625" style="16" bestFit="1" customWidth="1"/>
    <col min="13574" max="13574" width="10.5703125" style="16" bestFit="1" customWidth="1"/>
    <col min="13575" max="13575" width="18.140625" style="16" bestFit="1" customWidth="1"/>
    <col min="13576" max="13824" width="9.140625" style="16"/>
    <col min="13825" max="13825" width="5.42578125" style="16" bestFit="1" customWidth="1"/>
    <col min="13826" max="13826" width="81.140625" style="16" bestFit="1" customWidth="1"/>
    <col min="13827" max="13827" width="13.140625" style="16" bestFit="1" customWidth="1"/>
    <col min="13828" max="13828" width="11.140625" style="16" bestFit="1" customWidth="1"/>
    <col min="13829" max="13829" width="14.28515625" style="16" bestFit="1" customWidth="1"/>
    <col min="13830" max="13830" width="10.5703125" style="16" bestFit="1" customWidth="1"/>
    <col min="13831" max="13831" width="18.140625" style="16" bestFit="1" customWidth="1"/>
    <col min="13832" max="14080" width="9.140625" style="16"/>
    <col min="14081" max="14081" width="5.42578125" style="16" bestFit="1" customWidth="1"/>
    <col min="14082" max="14082" width="81.140625" style="16" bestFit="1" customWidth="1"/>
    <col min="14083" max="14083" width="13.140625" style="16" bestFit="1" customWidth="1"/>
    <col min="14084" max="14084" width="11.140625" style="16" bestFit="1" customWidth="1"/>
    <col min="14085" max="14085" width="14.28515625" style="16" bestFit="1" customWidth="1"/>
    <col min="14086" max="14086" width="10.5703125" style="16" bestFit="1" customWidth="1"/>
    <col min="14087" max="14087" width="18.140625" style="16" bestFit="1" customWidth="1"/>
    <col min="14088" max="14336" width="9.140625" style="16"/>
    <col min="14337" max="14337" width="5.42578125" style="16" bestFit="1" customWidth="1"/>
    <col min="14338" max="14338" width="81.140625" style="16" bestFit="1" customWidth="1"/>
    <col min="14339" max="14339" width="13.140625" style="16" bestFit="1" customWidth="1"/>
    <col min="14340" max="14340" width="11.140625" style="16" bestFit="1" customWidth="1"/>
    <col min="14341" max="14341" width="14.28515625" style="16" bestFit="1" customWidth="1"/>
    <col min="14342" max="14342" width="10.5703125" style="16" bestFit="1" customWidth="1"/>
    <col min="14343" max="14343" width="18.140625" style="16" bestFit="1" customWidth="1"/>
    <col min="14344" max="14592" width="9.140625" style="16"/>
    <col min="14593" max="14593" width="5.42578125" style="16" bestFit="1" customWidth="1"/>
    <col min="14594" max="14594" width="81.140625" style="16" bestFit="1" customWidth="1"/>
    <col min="14595" max="14595" width="13.140625" style="16" bestFit="1" customWidth="1"/>
    <col min="14596" max="14596" width="11.140625" style="16" bestFit="1" customWidth="1"/>
    <col min="14597" max="14597" width="14.28515625" style="16" bestFit="1" customWidth="1"/>
    <col min="14598" max="14598" width="10.5703125" style="16" bestFit="1" customWidth="1"/>
    <col min="14599" max="14599" width="18.140625" style="16" bestFit="1" customWidth="1"/>
    <col min="14600" max="14848" width="9.140625" style="16"/>
    <col min="14849" max="14849" width="5.42578125" style="16" bestFit="1" customWidth="1"/>
    <col min="14850" max="14850" width="81.140625" style="16" bestFit="1" customWidth="1"/>
    <col min="14851" max="14851" width="13.140625" style="16" bestFit="1" customWidth="1"/>
    <col min="14852" max="14852" width="11.140625" style="16" bestFit="1" customWidth="1"/>
    <col min="14853" max="14853" width="14.28515625" style="16" bestFit="1" customWidth="1"/>
    <col min="14854" max="14854" width="10.5703125" style="16" bestFit="1" customWidth="1"/>
    <col min="14855" max="14855" width="18.140625" style="16" bestFit="1" customWidth="1"/>
    <col min="14856" max="15104" width="9.140625" style="16"/>
    <col min="15105" max="15105" width="5.42578125" style="16" bestFit="1" customWidth="1"/>
    <col min="15106" max="15106" width="81.140625" style="16" bestFit="1" customWidth="1"/>
    <col min="15107" max="15107" width="13.140625" style="16" bestFit="1" customWidth="1"/>
    <col min="15108" max="15108" width="11.140625" style="16" bestFit="1" customWidth="1"/>
    <col min="15109" max="15109" width="14.28515625" style="16" bestFit="1" customWidth="1"/>
    <col min="15110" max="15110" width="10.5703125" style="16" bestFit="1" customWidth="1"/>
    <col min="15111" max="15111" width="18.140625" style="16" bestFit="1" customWidth="1"/>
    <col min="15112" max="15360" width="9.140625" style="16"/>
    <col min="15361" max="15361" width="5.42578125" style="16" bestFit="1" customWidth="1"/>
    <col min="15362" max="15362" width="81.140625" style="16" bestFit="1" customWidth="1"/>
    <col min="15363" max="15363" width="13.140625" style="16" bestFit="1" customWidth="1"/>
    <col min="15364" max="15364" width="11.140625" style="16" bestFit="1" customWidth="1"/>
    <col min="15365" max="15365" width="14.28515625" style="16" bestFit="1" customWidth="1"/>
    <col min="15366" max="15366" width="10.5703125" style="16" bestFit="1" customWidth="1"/>
    <col min="15367" max="15367" width="18.140625" style="16" bestFit="1" customWidth="1"/>
    <col min="15368" max="15616" width="9.140625" style="16"/>
    <col min="15617" max="15617" width="5.42578125" style="16" bestFit="1" customWidth="1"/>
    <col min="15618" max="15618" width="81.140625" style="16" bestFit="1" customWidth="1"/>
    <col min="15619" max="15619" width="13.140625" style="16" bestFit="1" customWidth="1"/>
    <col min="15620" max="15620" width="11.140625" style="16" bestFit="1" customWidth="1"/>
    <col min="15621" max="15621" width="14.28515625" style="16" bestFit="1" customWidth="1"/>
    <col min="15622" max="15622" width="10.5703125" style="16" bestFit="1" customWidth="1"/>
    <col min="15623" max="15623" width="18.140625" style="16" bestFit="1" customWidth="1"/>
    <col min="15624" max="15872" width="9.140625" style="16"/>
    <col min="15873" max="15873" width="5.42578125" style="16" bestFit="1" customWidth="1"/>
    <col min="15874" max="15874" width="81.140625" style="16" bestFit="1" customWidth="1"/>
    <col min="15875" max="15875" width="13.140625" style="16" bestFit="1" customWidth="1"/>
    <col min="15876" max="15876" width="11.140625" style="16" bestFit="1" customWidth="1"/>
    <col min="15877" max="15877" width="14.28515625" style="16" bestFit="1" customWidth="1"/>
    <col min="15878" max="15878" width="10.5703125" style="16" bestFit="1" customWidth="1"/>
    <col min="15879" max="15879" width="18.140625" style="16" bestFit="1" customWidth="1"/>
    <col min="15880" max="16128" width="9.140625" style="16"/>
    <col min="16129" max="16129" width="5.42578125" style="16" bestFit="1" customWidth="1"/>
    <col min="16130" max="16130" width="81.140625" style="16" bestFit="1" customWidth="1"/>
    <col min="16131" max="16131" width="13.140625" style="16" bestFit="1" customWidth="1"/>
    <col min="16132" max="16132" width="11.140625" style="16" bestFit="1" customWidth="1"/>
    <col min="16133" max="16133" width="14.28515625" style="16" bestFit="1" customWidth="1"/>
    <col min="16134" max="16134" width="10.5703125" style="16" bestFit="1" customWidth="1"/>
    <col min="16135" max="16135" width="18.140625" style="16" bestFit="1" customWidth="1"/>
    <col min="16136" max="16384" width="9.140625" style="16"/>
  </cols>
  <sheetData>
    <row r="1" spans="1:8" s="1" customFormat="1">
      <c r="A1" s="3" t="s">
        <v>0</v>
      </c>
      <c r="B1" s="396" t="s">
        <v>22</v>
      </c>
      <c r="C1" s="396"/>
      <c r="D1" s="396"/>
      <c r="E1" s="396"/>
      <c r="F1" s="4"/>
      <c r="G1" s="4"/>
      <c r="H1" s="4"/>
    </row>
    <row r="2" spans="1:8" s="1" customFormat="1" ht="13.5" thickBot="1">
      <c r="C2" s="5"/>
      <c r="F2" s="4"/>
      <c r="G2" s="4"/>
      <c r="H2" s="4"/>
    </row>
    <row r="3" spans="1:8" s="1" customFormat="1" ht="15.75" thickBot="1">
      <c r="B3" s="25" t="s">
        <v>1951</v>
      </c>
      <c r="C3" s="397"/>
      <c r="D3" s="400"/>
      <c r="E3" s="13"/>
      <c r="F3" s="4"/>
      <c r="G3" s="4"/>
      <c r="H3" s="4"/>
    </row>
    <row r="4" spans="1:8" s="1" customFormat="1" ht="45.75" thickBot="1">
      <c r="B4" s="85" t="s">
        <v>1952</v>
      </c>
      <c r="C4" s="455"/>
      <c r="D4" s="401"/>
      <c r="E4" s="13"/>
      <c r="F4" s="4"/>
      <c r="G4" s="4"/>
      <c r="H4" s="4"/>
    </row>
    <row r="5" spans="1:8" s="1" customFormat="1" ht="15">
      <c r="B5" s="26" t="s">
        <v>1003</v>
      </c>
      <c r="C5" s="398"/>
      <c r="D5" s="401"/>
      <c r="E5" s="13"/>
      <c r="F5" s="4"/>
      <c r="G5" s="4"/>
      <c r="H5" s="4"/>
    </row>
    <row r="6" spans="1:8" s="1" customFormat="1" ht="15">
      <c r="B6" s="26" t="s">
        <v>1953</v>
      </c>
      <c r="C6" s="398"/>
      <c r="D6" s="401"/>
      <c r="E6" s="13"/>
      <c r="F6" s="4"/>
      <c r="G6" s="4"/>
      <c r="H6" s="4"/>
    </row>
    <row r="7" spans="1:8" s="1" customFormat="1" ht="30.75" thickBot="1">
      <c r="B7" s="27" t="s">
        <v>1954</v>
      </c>
      <c r="C7" s="399"/>
      <c r="D7" s="402"/>
      <c r="E7" s="13"/>
      <c r="F7" s="4"/>
      <c r="G7" s="4"/>
      <c r="H7" s="4"/>
    </row>
    <row r="8" spans="1:8" s="1" customFormat="1">
      <c r="B8" s="13"/>
      <c r="C8" s="15" t="s">
        <v>1005</v>
      </c>
      <c r="D8" s="15" t="s">
        <v>1006</v>
      </c>
      <c r="E8" s="13"/>
      <c r="F8" s="4"/>
      <c r="G8" s="4"/>
      <c r="H8" s="4"/>
    </row>
    <row r="9" spans="1:8" s="1" customFormat="1">
      <c r="C9" s="5"/>
      <c r="F9" s="4"/>
      <c r="G9" s="4"/>
      <c r="H9" s="4"/>
    </row>
    <row r="10" spans="1:8" ht="15">
      <c r="B10" s="441"/>
      <c r="C10" s="441"/>
      <c r="D10" s="441"/>
      <c r="E10" s="441"/>
    </row>
    <row r="11" spans="1:8">
      <c r="B11" s="440" t="s">
        <v>1074</v>
      </c>
      <c r="C11" s="440"/>
      <c r="D11" s="440"/>
      <c r="E11" s="440"/>
    </row>
    <row r="12" spans="1:8">
      <c r="B12" s="226" t="s">
        <v>1075</v>
      </c>
      <c r="C12" s="440" t="s">
        <v>1076</v>
      </c>
      <c r="D12" s="440" t="s">
        <v>1077</v>
      </c>
      <c r="E12" s="440" t="s">
        <v>1078</v>
      </c>
    </row>
    <row r="13" spans="1:8">
      <c r="B13" s="226" t="s">
        <v>1079</v>
      </c>
      <c r="C13" s="440"/>
      <c r="D13" s="440"/>
      <c r="E13" s="440"/>
    </row>
    <row r="14" spans="1:8">
      <c r="B14" s="227" t="s">
        <v>1080</v>
      </c>
      <c r="C14" s="228"/>
      <c r="D14" s="228"/>
      <c r="E14" s="228"/>
    </row>
    <row r="15" spans="1:8">
      <c r="B15" s="227" t="s">
        <v>1082</v>
      </c>
      <c r="C15" s="228"/>
      <c r="D15" s="228"/>
      <c r="E15" s="228"/>
    </row>
    <row r="16" spans="1:8">
      <c r="B16" s="227" t="s">
        <v>1083</v>
      </c>
      <c r="C16" s="228" t="s">
        <v>1846</v>
      </c>
      <c r="D16" s="228"/>
      <c r="E16" s="228"/>
    </row>
    <row r="17" spans="2:8">
      <c r="B17" s="229" t="s">
        <v>2916</v>
      </c>
      <c r="C17" s="226"/>
      <c r="D17" s="226"/>
      <c r="E17" s="226"/>
    </row>
    <row r="20" spans="2:8">
      <c r="B20" s="16" t="s">
        <v>100</v>
      </c>
    </row>
    <row r="22" spans="2:8">
      <c r="B22" s="230" t="s">
        <v>101</v>
      </c>
      <c r="C22" s="231" t="s">
        <v>124</v>
      </c>
      <c r="D22" s="230" t="s">
        <v>102</v>
      </c>
      <c r="E22" s="230" t="s">
        <v>103</v>
      </c>
      <c r="F22" s="232" t="s">
        <v>104</v>
      </c>
      <c r="G22" s="232" t="s">
        <v>105</v>
      </c>
      <c r="H22" s="232" t="s">
        <v>106</v>
      </c>
    </row>
    <row r="23" spans="2:8">
      <c r="B23" s="17" t="s">
        <v>107</v>
      </c>
      <c r="C23" s="164"/>
    </row>
    <row r="24" spans="2:8">
      <c r="B24" s="17" t="s">
        <v>128</v>
      </c>
      <c r="C24" s="164"/>
    </row>
    <row r="25" spans="2:8">
      <c r="B25" s="17" t="s">
        <v>325</v>
      </c>
      <c r="C25" s="164"/>
    </row>
    <row r="26" spans="2:8">
      <c r="B26" s="16" t="s">
        <v>1955</v>
      </c>
      <c r="C26" s="164">
        <v>7.23</v>
      </c>
      <c r="D26" s="16" t="s">
        <v>327</v>
      </c>
      <c r="E26" s="16" t="s">
        <v>1956</v>
      </c>
      <c r="F26" s="18">
        <v>2500000</v>
      </c>
      <c r="G26" s="18">
        <v>2642.32</v>
      </c>
      <c r="H26" s="18">
        <v>7.09</v>
      </c>
    </row>
    <row r="27" spans="2:8">
      <c r="B27" s="16" t="s">
        <v>1957</v>
      </c>
      <c r="C27" s="164">
        <v>7.31</v>
      </c>
      <c r="D27" s="16" t="s">
        <v>327</v>
      </c>
      <c r="E27" s="16" t="s">
        <v>1958</v>
      </c>
      <c r="F27" s="18">
        <v>2500000</v>
      </c>
      <c r="G27" s="18">
        <v>2543.58</v>
      </c>
      <c r="H27" s="18">
        <v>6.83</v>
      </c>
    </row>
    <row r="28" spans="2:8">
      <c r="B28" s="16" t="s">
        <v>1959</v>
      </c>
      <c r="C28" s="164">
        <v>7.33</v>
      </c>
      <c r="D28" s="16" t="s">
        <v>327</v>
      </c>
      <c r="E28" s="16" t="s">
        <v>1960</v>
      </c>
      <c r="F28" s="18">
        <v>2500000</v>
      </c>
      <c r="G28" s="18">
        <v>2536.16</v>
      </c>
      <c r="H28" s="18">
        <v>6.81</v>
      </c>
    </row>
    <row r="29" spans="2:8">
      <c r="B29" s="16" t="s">
        <v>1961</v>
      </c>
      <c r="C29" s="164">
        <v>7.27</v>
      </c>
      <c r="D29" s="16" t="s">
        <v>327</v>
      </c>
      <c r="E29" s="16" t="s">
        <v>1962</v>
      </c>
      <c r="F29" s="18">
        <v>2000000</v>
      </c>
      <c r="G29" s="18">
        <v>2040.87</v>
      </c>
      <c r="H29" s="18">
        <v>5.48</v>
      </c>
    </row>
    <row r="30" spans="2:8">
      <c r="B30" s="16" t="s">
        <v>1963</v>
      </c>
      <c r="C30" s="164">
        <v>7.3</v>
      </c>
      <c r="D30" s="16" t="s">
        <v>327</v>
      </c>
      <c r="E30" s="16" t="s">
        <v>1964</v>
      </c>
      <c r="F30" s="18">
        <v>2000000</v>
      </c>
      <c r="G30" s="18">
        <v>2039.31</v>
      </c>
      <c r="H30" s="18">
        <v>5.47</v>
      </c>
    </row>
    <row r="31" spans="2:8">
      <c r="B31" s="16" t="s">
        <v>326</v>
      </c>
      <c r="C31" s="164">
        <v>6.99</v>
      </c>
      <c r="D31" s="16" t="s">
        <v>327</v>
      </c>
      <c r="E31" s="16" t="s">
        <v>328</v>
      </c>
      <c r="F31" s="18">
        <v>2000000</v>
      </c>
      <c r="G31" s="18">
        <v>2031.23</v>
      </c>
      <c r="H31" s="18">
        <v>5.45</v>
      </c>
    </row>
    <row r="32" spans="2:8">
      <c r="B32" s="16" t="s">
        <v>653</v>
      </c>
      <c r="C32" s="164">
        <v>7.27</v>
      </c>
      <c r="D32" s="16" t="s">
        <v>327</v>
      </c>
      <c r="E32" s="16" t="s">
        <v>654</v>
      </c>
      <c r="F32" s="18">
        <v>1500000</v>
      </c>
      <c r="G32" s="18">
        <v>1534.12</v>
      </c>
      <c r="H32" s="18">
        <v>4.12</v>
      </c>
    </row>
    <row r="33" spans="2:8">
      <c r="B33" s="16" t="s">
        <v>1965</v>
      </c>
      <c r="C33" s="164">
        <v>7.31</v>
      </c>
      <c r="D33" s="16" t="s">
        <v>327</v>
      </c>
      <c r="E33" s="16" t="s">
        <v>1966</v>
      </c>
      <c r="F33" s="18">
        <v>1500000</v>
      </c>
      <c r="G33" s="18">
        <v>1520.51</v>
      </c>
      <c r="H33" s="18">
        <v>4.08</v>
      </c>
    </row>
    <row r="34" spans="2:8">
      <c r="B34" s="16" t="s">
        <v>1967</v>
      </c>
      <c r="C34" s="164">
        <v>7.3</v>
      </c>
      <c r="D34" s="16" t="s">
        <v>327</v>
      </c>
      <c r="E34" s="16" t="s">
        <v>1968</v>
      </c>
      <c r="F34" s="18">
        <v>1000000</v>
      </c>
      <c r="G34" s="18">
        <v>1022.39</v>
      </c>
      <c r="H34" s="18">
        <v>2.74</v>
      </c>
    </row>
    <row r="35" spans="2:8">
      <c r="B35" s="16" t="s">
        <v>1969</v>
      </c>
      <c r="C35" s="164">
        <v>7.27</v>
      </c>
      <c r="D35" s="16" t="s">
        <v>327</v>
      </c>
      <c r="E35" s="16" t="s">
        <v>1970</v>
      </c>
      <c r="F35" s="18">
        <v>1000000</v>
      </c>
      <c r="G35" s="18">
        <v>1014.56</v>
      </c>
      <c r="H35" s="18">
        <v>2.72</v>
      </c>
    </row>
    <row r="36" spans="2:8">
      <c r="B36" s="16" t="s">
        <v>1971</v>
      </c>
      <c r="C36" s="164">
        <v>7.31</v>
      </c>
      <c r="D36" s="16" t="s">
        <v>327</v>
      </c>
      <c r="E36" s="16" t="s">
        <v>1972</v>
      </c>
      <c r="F36" s="18">
        <v>1000000</v>
      </c>
      <c r="G36" s="18">
        <v>1014.25</v>
      </c>
      <c r="H36" s="18">
        <v>2.72</v>
      </c>
    </row>
    <row r="37" spans="2:8">
      <c r="B37" s="16" t="s">
        <v>657</v>
      </c>
      <c r="C37" s="164">
        <v>7.33</v>
      </c>
      <c r="D37" s="16" t="s">
        <v>327</v>
      </c>
      <c r="E37" s="16" t="s">
        <v>658</v>
      </c>
      <c r="F37" s="18">
        <v>800000</v>
      </c>
      <c r="G37" s="18">
        <v>817.98</v>
      </c>
      <c r="H37" s="18">
        <v>2.2000000000000002</v>
      </c>
    </row>
    <row r="38" spans="2:8">
      <c r="B38" s="16" t="s">
        <v>1973</v>
      </c>
      <c r="C38" s="164">
        <v>7.28</v>
      </c>
      <c r="D38" s="16" t="s">
        <v>327</v>
      </c>
      <c r="E38" s="16" t="s">
        <v>1974</v>
      </c>
      <c r="F38" s="18">
        <v>525000</v>
      </c>
      <c r="G38" s="18">
        <v>533.20000000000005</v>
      </c>
      <c r="H38" s="18">
        <v>1.43</v>
      </c>
    </row>
    <row r="39" spans="2:8">
      <c r="B39" s="16" t="s">
        <v>1975</v>
      </c>
      <c r="C39" s="164">
        <v>7.3</v>
      </c>
      <c r="D39" s="16" t="s">
        <v>327</v>
      </c>
      <c r="E39" s="16" t="s">
        <v>1976</v>
      </c>
      <c r="F39" s="18">
        <v>500000</v>
      </c>
      <c r="G39" s="18">
        <v>507.13</v>
      </c>
      <c r="H39" s="18">
        <v>1.36</v>
      </c>
    </row>
    <row r="40" spans="2:8">
      <c r="B40" s="16" t="s">
        <v>1977</v>
      </c>
      <c r="C40" s="164">
        <v>7.27</v>
      </c>
      <c r="D40" s="16" t="s">
        <v>327</v>
      </c>
      <c r="E40" s="16" t="s">
        <v>1978</v>
      </c>
      <c r="F40" s="18">
        <v>30000</v>
      </c>
      <c r="G40" s="18">
        <v>30.54</v>
      </c>
      <c r="H40" s="18">
        <v>0.08</v>
      </c>
    </row>
    <row r="41" spans="2:8">
      <c r="B41" s="17" t="s">
        <v>337</v>
      </c>
      <c r="C41" s="233"/>
      <c r="D41" s="17"/>
      <c r="E41" s="17"/>
      <c r="F41" s="162"/>
      <c r="G41" s="162">
        <f>SUM(G22:G40)</f>
        <v>21828.15</v>
      </c>
      <c r="H41" s="162">
        <f>SUM(H22:H40)</f>
        <v>58.58</v>
      </c>
    </row>
    <row r="42" spans="2:8">
      <c r="B42" s="17" t="s">
        <v>338</v>
      </c>
      <c r="C42" s="164"/>
    </row>
    <row r="43" spans="2:8">
      <c r="B43" s="16" t="s">
        <v>1979</v>
      </c>
      <c r="C43" s="164">
        <v>7.25</v>
      </c>
      <c r="D43" s="16" t="s">
        <v>340</v>
      </c>
      <c r="E43" s="16" t="s">
        <v>1980</v>
      </c>
      <c r="F43" s="18">
        <v>480</v>
      </c>
      <c r="G43" s="18">
        <v>4890.8</v>
      </c>
      <c r="H43" s="18">
        <v>13.13</v>
      </c>
    </row>
    <row r="44" spans="2:8">
      <c r="B44" s="16" t="s">
        <v>1981</v>
      </c>
      <c r="C44" s="164">
        <v>7.15</v>
      </c>
      <c r="D44" s="16" t="s">
        <v>340</v>
      </c>
      <c r="E44" s="16" t="s">
        <v>1982</v>
      </c>
      <c r="F44" s="18">
        <v>450</v>
      </c>
      <c r="G44" s="18">
        <v>4519.72</v>
      </c>
      <c r="H44" s="18">
        <v>12.13</v>
      </c>
    </row>
    <row r="45" spans="2:8">
      <c r="B45" s="16" t="s">
        <v>1983</v>
      </c>
      <c r="C45" s="164">
        <v>7.25</v>
      </c>
      <c r="D45" s="16" t="s">
        <v>340</v>
      </c>
      <c r="E45" s="16" t="s">
        <v>1984</v>
      </c>
      <c r="F45" s="18">
        <v>200</v>
      </c>
      <c r="G45" s="18">
        <v>2033.29</v>
      </c>
      <c r="H45" s="18">
        <v>5.46</v>
      </c>
    </row>
    <row r="46" spans="2:8">
      <c r="B46" s="16" t="s">
        <v>1985</v>
      </c>
      <c r="C46" s="164">
        <v>7.09</v>
      </c>
      <c r="D46" s="16" t="s">
        <v>340</v>
      </c>
      <c r="E46" s="16" t="s">
        <v>687</v>
      </c>
      <c r="F46" s="18">
        <v>150</v>
      </c>
      <c r="G46" s="18">
        <v>1506.46</v>
      </c>
      <c r="H46" s="18">
        <v>4.04</v>
      </c>
    </row>
    <row r="47" spans="2:8">
      <c r="B47" s="16" t="s">
        <v>1986</v>
      </c>
      <c r="C47" s="164">
        <v>7.09</v>
      </c>
      <c r="D47" s="16" t="s">
        <v>340</v>
      </c>
      <c r="E47" s="16" t="s">
        <v>1987</v>
      </c>
      <c r="F47" s="18">
        <v>100</v>
      </c>
      <c r="G47" s="18">
        <v>1007.9</v>
      </c>
      <c r="H47" s="18">
        <v>2.7</v>
      </c>
    </row>
    <row r="48" spans="2:8">
      <c r="B48" s="17" t="s">
        <v>355</v>
      </c>
      <c r="C48" s="233"/>
      <c r="D48" s="17"/>
      <c r="E48" s="17"/>
      <c r="F48" s="162"/>
      <c r="G48" s="162">
        <f>SUM(G42:G47)</f>
        <v>13958.17</v>
      </c>
      <c r="H48" s="162">
        <f>SUM(H42:H47)</f>
        <v>37.460000000000008</v>
      </c>
    </row>
    <row r="49" spans="2:8">
      <c r="B49" s="17" t="s">
        <v>359</v>
      </c>
      <c r="C49" s="234"/>
      <c r="D49" s="17"/>
      <c r="E49" s="17"/>
      <c r="F49" s="162"/>
      <c r="G49" s="162">
        <v>606.79999999999995</v>
      </c>
      <c r="H49" s="162">
        <v>1.63</v>
      </c>
    </row>
    <row r="50" spans="2:8">
      <c r="B50" s="17" t="s">
        <v>112</v>
      </c>
      <c r="C50" s="234"/>
      <c r="D50" s="17"/>
      <c r="E50" s="17"/>
      <c r="F50" s="162"/>
      <c r="G50" s="162">
        <v>36393.120000000003</v>
      </c>
      <c r="H50" s="162">
        <v>97.67</v>
      </c>
    </row>
    <row r="51" spans="2:8">
      <c r="B51" s="17" t="s">
        <v>113</v>
      </c>
      <c r="C51" s="234"/>
      <c r="D51" s="17"/>
      <c r="E51" s="17"/>
      <c r="F51" s="162"/>
      <c r="G51" s="162">
        <v>868.90447361999691</v>
      </c>
      <c r="H51" s="162">
        <v>2.3299999999999983</v>
      </c>
    </row>
    <row r="52" spans="2:8">
      <c r="B52" s="17" t="s">
        <v>114</v>
      </c>
      <c r="C52" s="234"/>
      <c r="D52" s="17"/>
      <c r="E52" s="17"/>
      <c r="F52" s="162"/>
      <c r="G52" s="162">
        <v>37262.024473619997</v>
      </c>
      <c r="H52" s="162">
        <v>100</v>
      </c>
    </row>
    <row r="53" spans="2:8">
      <c r="B53" s="16" t="s">
        <v>115</v>
      </c>
    </row>
    <row r="54" spans="2:8">
      <c r="B54" s="16" t="s">
        <v>116</v>
      </c>
    </row>
    <row r="55" spans="2:8">
      <c r="B55" s="17" t="s">
        <v>117</v>
      </c>
      <c r="C55" s="235">
        <v>44804</v>
      </c>
    </row>
    <row r="56" spans="2:8" ht="25.5">
      <c r="B56" s="236" t="s">
        <v>118</v>
      </c>
      <c r="C56" s="234" t="s">
        <v>119</v>
      </c>
    </row>
    <row r="57" spans="2:8">
      <c r="B57" s="17"/>
    </row>
    <row r="58" spans="2:8">
      <c r="B58" s="17" t="s">
        <v>1062</v>
      </c>
      <c r="C58" s="234" t="s">
        <v>119</v>
      </c>
    </row>
    <row r="59" spans="2:8">
      <c r="B59" s="17" t="s">
        <v>1063</v>
      </c>
      <c r="C59" s="234" t="s">
        <v>119</v>
      </c>
    </row>
    <row r="60" spans="2:8">
      <c r="B60" s="17" t="s">
        <v>1988</v>
      </c>
      <c r="C60" s="234"/>
    </row>
    <row r="61" spans="2:8">
      <c r="B61" s="17" t="s">
        <v>1989</v>
      </c>
      <c r="C61" s="234"/>
    </row>
    <row r="62" spans="2:8">
      <c r="B62" s="17" t="s">
        <v>1990</v>
      </c>
      <c r="C62" s="234"/>
    </row>
    <row r="63" spans="2:8">
      <c r="B63" s="17" t="s">
        <v>1991</v>
      </c>
      <c r="C63" s="234"/>
    </row>
    <row r="64" spans="2:8">
      <c r="B64" s="17" t="s">
        <v>122</v>
      </c>
      <c r="C64" s="234"/>
    </row>
    <row r="65" spans="2:2">
      <c r="B65" s="237" t="s">
        <v>1992</v>
      </c>
    </row>
  </sheetData>
  <mergeCells count="8">
    <mergeCell ref="C12:C13"/>
    <mergeCell ref="D12:D13"/>
    <mergeCell ref="E12:E13"/>
    <mergeCell ref="B1:E1"/>
    <mergeCell ref="C3:C7"/>
    <mergeCell ref="D3:D7"/>
    <mergeCell ref="B10:E10"/>
    <mergeCell ref="B11:E11"/>
  </mergeCells>
  <hyperlinks>
    <hyperlink ref="A1" location="Index!A1" display="Index" xr:uid="{996B8555-A492-41FB-B1C8-C98E24AD962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193</vt:i4>
      </vt:variant>
    </vt:vector>
  </HeadingPairs>
  <TitlesOfParts>
    <vt:vector size="243" baseType="lpstr">
      <vt:lpstr>Index</vt:lpstr>
      <vt:lpstr>Dividend History</vt:lpstr>
      <vt:lpstr>TATA Scheme Risk-O-Meters</vt:lpstr>
      <vt:lpstr>TAF</vt:lpstr>
      <vt:lpstr>TBAF</vt:lpstr>
      <vt:lpstr>TMIF</vt:lpstr>
      <vt:lpstr>TMAOF</vt:lpstr>
      <vt:lpstr>TEGF</vt:lpstr>
      <vt:lpstr>TTOFE</vt:lpstr>
      <vt:lpstr>TEOF</vt:lpstr>
      <vt:lpstr>TINR</vt:lpstr>
      <vt:lpstr>TSCAPF</vt:lpstr>
      <vt:lpstr>TEQPEF</vt:lpstr>
      <vt:lpstr>TMCAPF</vt:lpstr>
      <vt:lpstr>TFEF</vt:lpstr>
      <vt:lpstr>TTSF96</vt:lpstr>
      <vt:lpstr>TDIVYF</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TRSFP</vt:lpstr>
      <vt:lpstr>TRSFM</vt:lpstr>
      <vt:lpstr>TRSFC</vt:lpstr>
      <vt:lpstr>TLF</vt:lpstr>
      <vt:lpstr>TSTBF</vt:lpstr>
      <vt:lpstr>TFF</vt:lpstr>
      <vt:lpstr>TIPF</vt:lpstr>
      <vt:lpstr>TFRF</vt:lpstr>
      <vt:lpstr>TFRSTF</vt:lpstr>
      <vt:lpstr>TUSTF</vt:lpstr>
      <vt:lpstr>TOF</vt:lpstr>
      <vt:lpstr>TCORPBF</vt:lpstr>
      <vt:lpstr>TIFA</vt:lpstr>
      <vt:lpstr>TGSFR</vt:lpstr>
      <vt:lpstr>TDBF</vt:lpstr>
      <vt:lpstr>TBPSUF</vt:lpstr>
      <vt:lpstr>TNSIFDEC27</vt:lpstr>
      <vt:lpstr>Index!Main_Sheet</vt:lpstr>
      <vt:lpstr>TAF</vt:lpstr>
      <vt:lpstr>TAF!TAF_Debt_Related</vt:lpstr>
      <vt:lpstr>TAF!TAF_EQ</vt:lpstr>
      <vt:lpstr>TAF!TAF_EQ_Related</vt:lpstr>
      <vt:lpstr>TAF!TAF_GOV_SEC</vt:lpstr>
      <vt:lpstr>TAF!TAF_MM</vt:lpstr>
      <vt:lpstr>TAF!TAF_Mutual_F_Units_1</vt:lpstr>
      <vt:lpstr>TBCF!TAF_Mutual_F_Units_1</vt:lpstr>
      <vt:lpstr>TAF!TAFNAV</vt:lpstr>
      <vt:lpstr>TBAF</vt:lpstr>
      <vt:lpstr>TBAF!TBAF_Debt_Related</vt:lpstr>
      <vt:lpstr>TBAF!TBAF_EQ</vt:lpstr>
      <vt:lpstr>TBAF!TBAF_EQ_Related</vt:lpstr>
      <vt:lpstr>TBAF!TBAF_GOV_SEC</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TBPSUF!TBPSUFNAV</vt:lpstr>
      <vt:lpstr>TCORPBF!TCORPBF</vt:lpstr>
      <vt:lpstr>TCORPBF!TCORPBF_Debt_Related</vt:lpstr>
      <vt:lpstr>TCORPBF!TCORPBF_GOV_SEC</vt:lpstr>
      <vt:lpstr>TCORPBF!TCORPBFNAV</vt:lpstr>
      <vt:lpstr>TCS</vt:lpstr>
      <vt:lpstr>TCS!TCS_EQ</vt:lpstr>
      <vt:lpstr>TCS!TCSNAV</vt:lpstr>
      <vt:lpstr>TDBF!TDBF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TDIVYF!TDIVYF_EQ_Related</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TFRF!TFRFNAV</vt:lpstr>
      <vt:lpstr>TFRSTF!TFRSTF</vt:lpstr>
      <vt:lpstr>TFRSTF!TFRSTF_MM</vt:lpstr>
      <vt:lpstr>TFRSTF!TFRSTFNAV</vt:lpstr>
      <vt:lpstr>TGSFR!TGSFR</vt:lpstr>
      <vt:lpstr>TGSFR!TGSFR_GOV_SEC</vt:lpstr>
      <vt:lpstr>TGSFR!TGSFR_MM</vt:lpstr>
      <vt:lpstr>TGSFR!TGSFRNAV</vt:lpstr>
      <vt:lpstr>TICF</vt:lpstr>
      <vt:lpstr>TICF!TICF_Debt_Related</vt:lpstr>
      <vt:lpstr>TICF!TICF_EQ</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TIPF!TIPF</vt:lpstr>
      <vt:lpstr>TIPF!TIPF_Debt_Related</vt:lpstr>
      <vt:lpstr>TIPF!TIPF_Debt_Related_UNLISTED</vt:lpstr>
      <vt:lpstr>TIPF!TIPF_GOV_SEC</vt:lpstr>
      <vt:lpstr>TIPF!TIPFNAV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TMIF!TMIF_Mutual_F_Units_1</vt:lpstr>
      <vt:lpstr>TMIF!TMIFNAV</vt:lpstr>
      <vt:lpstr>TNETF</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2022-09-01T03:29:00Z</dcterms:created>
  <dcterms:modified xsi:type="dcterms:W3CDTF">2022-09-08T03:26:58Z</dcterms:modified>
</cp:coreProperties>
</file>