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3.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4.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7.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8.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9.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0.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1.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2.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3.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4.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5.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6.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17.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18.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19.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0.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1.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2.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23.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4.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5.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6.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27.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28.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29.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0.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1.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2.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3.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34.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35.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36.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37.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8.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9.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40.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41.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2.xml" ContentType="application/vnd.openxmlformats-officedocument.drawing+xml"/>
  <Override PartName="/xl/queryTables/queryTable129.xml" ContentType="application/vnd.openxmlformats-officedocument.spreadsheetml.queryTable+xml"/>
  <Override PartName="/xl/drawings/drawing43.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4.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5.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6.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7.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Product\General\Z - Fact Sheet\2022 - 2023\October 2022\Files from Raja\Monthly Portflios\"/>
    </mc:Choice>
  </mc:AlternateContent>
  <xr:revisionPtr revIDLastSave="0" documentId="13_ncr:1_{36DF940F-6783-4801-B2EE-BD356EC17C09}" xr6:coauthVersionLast="47" xr6:coauthVersionMax="47" xr10:uidLastSave="{00000000-0000-0000-0000-000000000000}"/>
  <bookViews>
    <workbookView xWindow="-120" yWindow="-120" windowWidth="24240" windowHeight="13140" xr2:uid="{43E2D204-BE5E-4101-97B0-96F1C8F43AF9}"/>
  </bookViews>
  <sheets>
    <sheet name="Index" sheetId="1" r:id="rId1"/>
    <sheet name="Dividend History" sheetId="51" r:id="rId2"/>
    <sheet name="TATA Scheme Risk-O-Meters" sheetId="52" r:id="rId3"/>
    <sheet name="TAF" sheetId="36" r:id="rId4"/>
    <sheet name="TBAF" sheetId="35" r:id="rId5"/>
    <sheet name="TMIF" sheetId="29" r:id="rId6"/>
    <sheet name="TMAOF" sheetId="16" r:id="rId7"/>
    <sheet name="TEGF" sheetId="24" r:id="rId8"/>
    <sheet name="TTOFE" sheetId="18" r:id="rId9"/>
    <sheet name="TEOF" sheetId="19" r:id="rId10"/>
    <sheet name="TINR" sheetId="17" r:id="rId11"/>
    <sheet name="TSCAPF" sheetId="4" r:id="rId12"/>
    <sheet name="TEQPEF" sheetId="30" r:id="rId13"/>
    <sheet name="TMCAPF" sheetId="27" r:id="rId14"/>
    <sheet name="TFEF" sheetId="26" r:id="rId15"/>
    <sheet name="TTSF96" sheetId="21" r:id="rId16"/>
    <sheet name="TDIVYF" sheetId="31" r:id="rId17"/>
    <sheet name="TBFSF" sheetId="34" r:id="rId18"/>
    <sheet name="TDIF" sheetId="32" r:id="rId19"/>
    <sheet name="TICF" sheetId="23" r:id="rId20"/>
    <sheet name="TIPHF" sheetId="22" r:id="rId21"/>
    <sheet name="TREF" sheetId="8" r:id="rId22"/>
    <sheet name="TISF" sheetId="20" r:id="rId23"/>
    <sheet name="TIFSA" sheetId="5" r:id="rId24"/>
    <sheet name="TIFNA" sheetId="14" r:id="rId25"/>
    <sheet name="TNPBETF" sheetId="10" r:id="rId26"/>
    <sheet name="TNETF" sheetId="15" r:id="rId27"/>
    <sheet name="TNIDETF" sheetId="12" r:id="rId28"/>
    <sheet name="TNIDFOF" sheetId="13" r:id="rId29"/>
    <sheet name="TCS" sheetId="28" r:id="rId30"/>
    <sheet name="TYCF" sheetId="3" r:id="rId31"/>
    <sheet name="TBCF" sheetId="33" r:id="rId32"/>
    <sheet name="TQNTF" sheetId="9" r:id="rId33"/>
    <sheet name="THOF" sheetId="25" r:id="rId34"/>
    <sheet name="TNMMIF" sheetId="11" r:id="rId35"/>
    <sheet name="TRSFP" sheetId="6" r:id="rId36"/>
    <sheet name="TRSFM" sheetId="7" r:id="rId37"/>
    <sheet name="TRSFC" sheetId="38" r:id="rId38"/>
    <sheet name="TLF" sheetId="39" r:id="rId39"/>
    <sheet name="TSTBF" sheetId="40" r:id="rId40"/>
    <sheet name="TFF" sheetId="41" r:id="rId41"/>
    <sheet name="TFRF" sheetId="42" r:id="rId42"/>
    <sheet name="TFRSTF" sheetId="43" r:id="rId43"/>
    <sheet name="TUSTF" sheetId="44" r:id="rId44"/>
    <sheet name="TOF" sheetId="45" r:id="rId45"/>
    <sheet name="TCORPBF" sheetId="46" r:id="rId46"/>
    <sheet name="TGSFR" sheetId="47" r:id="rId47"/>
    <sheet name="TBPSUF" sheetId="48" r:id="rId48"/>
    <sheet name="TNSIFDEC27" sheetId="49" r:id="rId49"/>
    <sheet name="TCIGIF0426" sheetId="50" r:id="rId50"/>
  </sheets>
  <externalReferences>
    <externalReference r:id="rId51"/>
  </externalReferences>
  <definedNames>
    <definedName name="_xlnm._FilterDatabase" localSheetId="2" hidden="1">'TATA Scheme Risk-O-Meters'!#REF!</definedName>
    <definedName name="_IEF1" localSheetId="2">#REF!</definedName>
    <definedName name="_IEF1" localSheetId="40">#REF!</definedName>
    <definedName name="_IEF1" localSheetId="41">#REF!</definedName>
    <definedName name="_IEF1" localSheetId="42">#REF!</definedName>
    <definedName name="_IEF1" localSheetId="38">#REF!</definedName>
    <definedName name="_IEF1" localSheetId="44">#REF!</definedName>
    <definedName name="_IEF1" localSheetId="37">#REF!</definedName>
    <definedName name="_IEF1" localSheetId="39">#REF!</definedName>
    <definedName name="_IEF1" localSheetId="43">#REF!</definedName>
    <definedName name="_IEF1">#REF!</definedName>
    <definedName name="_IEF2" localSheetId="2">#REF!</definedName>
    <definedName name="_IEF2" localSheetId="40">#REF!</definedName>
    <definedName name="_IEF2" localSheetId="41">#REF!</definedName>
    <definedName name="_IEF2" localSheetId="42">#REF!</definedName>
    <definedName name="_IEF2" localSheetId="38">#REF!</definedName>
    <definedName name="_IEF2" localSheetId="44">#REF!</definedName>
    <definedName name="_IEF2" localSheetId="37">#REF!</definedName>
    <definedName name="_IEF2" localSheetId="39">#REF!</definedName>
    <definedName name="_IEF2" localSheetId="43">#REF!</definedName>
    <definedName name="_IEF2">#REF!</definedName>
    <definedName name="AAA" localSheetId="2">#REF!</definedName>
    <definedName name="AAA" localSheetId="40">#REF!</definedName>
    <definedName name="AAA" localSheetId="41">#REF!</definedName>
    <definedName name="AAA" localSheetId="42">#REF!</definedName>
    <definedName name="AAA" localSheetId="38">#REF!</definedName>
    <definedName name="AAA" localSheetId="44">#REF!</definedName>
    <definedName name="AAA" localSheetId="37">#REF!</definedName>
    <definedName name="AAA" localSheetId="39">#REF!</definedName>
    <definedName name="AAA" localSheetId="43">#REF!</definedName>
    <definedName name="AAA">#REF!</definedName>
    <definedName name="h" localSheetId="2">#REF!</definedName>
    <definedName name="h">#REF!</definedName>
    <definedName name="IEF" localSheetId="2">#REF!</definedName>
    <definedName name="IEF">#REF!</definedName>
    <definedName name="Main_Sheet" localSheetId="0">Index!$A$2:$C$49</definedName>
    <definedName name="raja" localSheetId="2">#REF!</definedName>
    <definedName name="raja" localSheetId="47">#REF!</definedName>
    <definedName name="raja" localSheetId="49">#REF!</definedName>
    <definedName name="raja" localSheetId="45">#REF!</definedName>
    <definedName name="raja" localSheetId="40">#REF!</definedName>
    <definedName name="raja" localSheetId="41">#REF!</definedName>
    <definedName name="raja" localSheetId="42">#REF!</definedName>
    <definedName name="raja" localSheetId="46">#REF!</definedName>
    <definedName name="raja" localSheetId="38">#REF!</definedName>
    <definedName name="raja" localSheetId="48">#REF!</definedName>
    <definedName name="raja" localSheetId="44">#REF!</definedName>
    <definedName name="raja" localSheetId="37">#REF!</definedName>
    <definedName name="raja" localSheetId="39">#REF!</definedName>
    <definedName name="raja" localSheetId="43">#REF!</definedName>
    <definedName name="raja">#REF!</definedName>
    <definedName name="TAF" localSheetId="47">#REF!</definedName>
    <definedName name="TAF" localSheetId="49">#REF!</definedName>
    <definedName name="TAF" localSheetId="45">#REF!</definedName>
    <definedName name="TAF" localSheetId="40">#REF!</definedName>
    <definedName name="TAF" localSheetId="41">#REF!</definedName>
    <definedName name="TAF" localSheetId="42">#REF!</definedName>
    <definedName name="TAF" localSheetId="46">#REF!</definedName>
    <definedName name="TAF" localSheetId="38">#REF!</definedName>
    <definedName name="TAF" localSheetId="48">#REF!</definedName>
    <definedName name="TAF" localSheetId="44">#REF!</definedName>
    <definedName name="TAF" localSheetId="37">#REF!</definedName>
    <definedName name="TAF" localSheetId="39">#REF!</definedName>
    <definedName name="TAF" localSheetId="43">#REF!</definedName>
    <definedName name="TAF">TAF!$B$1</definedName>
    <definedName name="TAF_Debt_Related" localSheetId="3">TAF!$B$293:$H$299</definedName>
    <definedName name="TAF_EQ" localSheetId="3">TAF!$B$13:$I$147</definedName>
    <definedName name="TAF_EQ_Related" localSheetId="3">TAF!$B$148:$I$279</definedName>
    <definedName name="TAF_GOV_SEC" localSheetId="3">TAF!$B$281:$H$291</definedName>
    <definedName name="TAF_MM" localSheetId="3">TAF!$B$301:$H$305</definedName>
    <definedName name="TAF_Mutual_F_Units" localSheetId="3">TAF!#REF!</definedName>
    <definedName name="TAF_Mutual_F_Units_1" localSheetId="3">TAF!$B$307:$H$311</definedName>
    <definedName name="TAF_Mutual_F_Units_1" localSheetId="45">TCORPBF!$B$76:$H$77</definedName>
    <definedName name="TAF_Mutual_F_Units_1" localSheetId="39">TSTBF!$B$92:$H$94</definedName>
    <definedName name="TAFNAV" localSheetId="3">TAF!$B$326:$B$333</definedName>
    <definedName name="TBAF" localSheetId="47">#REF!</definedName>
    <definedName name="TBAF" localSheetId="49">#REF!</definedName>
    <definedName name="TBAF" localSheetId="45">#REF!</definedName>
    <definedName name="TBAF" localSheetId="40">#REF!</definedName>
    <definedName name="TBAF" localSheetId="41">#REF!</definedName>
    <definedName name="TBAF" localSheetId="42">#REF!</definedName>
    <definedName name="TBAF" localSheetId="46">#REF!</definedName>
    <definedName name="TBAF" localSheetId="38">#REF!</definedName>
    <definedName name="TBAF" localSheetId="48">#REF!</definedName>
    <definedName name="TBAF" localSheetId="44">#REF!</definedName>
    <definedName name="TBAF" localSheetId="37">#REF!</definedName>
    <definedName name="TBAF" localSheetId="39">#REF!</definedName>
    <definedName name="TBAF" localSheetId="43">#REF!</definedName>
    <definedName name="TBAF">TBAF!$B$1</definedName>
    <definedName name="TBAF_Debt_Related" localSheetId="4">TBAF!$B$143:$H$190</definedName>
    <definedName name="TBAF_EQ" localSheetId="4">TBAF!$B$13:$I$85</definedName>
    <definedName name="TBAF_EQ_Related" localSheetId="4">TBAF!$B$26:$I$119</definedName>
    <definedName name="TBAF_GOV_SEC" localSheetId="4">TBAF!$B$121:$H$141</definedName>
    <definedName name="TBAF_Mutual_F_Units" localSheetId="4">TBAF!#REF!</definedName>
    <definedName name="TBAFNAV" localSheetId="4">TBAF!$B$209:$B$216</definedName>
    <definedName name="TBCF" localSheetId="47">#REF!</definedName>
    <definedName name="TBCF" localSheetId="49">#REF!</definedName>
    <definedName name="TBCF" localSheetId="45">#REF!</definedName>
    <definedName name="TBCF" localSheetId="40">#REF!</definedName>
    <definedName name="TBCF" localSheetId="41">#REF!</definedName>
    <definedName name="TBCF" localSheetId="42">#REF!</definedName>
    <definedName name="TBCF" localSheetId="46">#REF!</definedName>
    <definedName name="TBCF" localSheetId="38">#REF!</definedName>
    <definedName name="TBCF" localSheetId="48">#REF!</definedName>
    <definedName name="TBCF" localSheetId="44">#REF!</definedName>
    <definedName name="TBCF" localSheetId="37">#REF!</definedName>
    <definedName name="TBCF" localSheetId="39">#REF!</definedName>
    <definedName name="TBCF" localSheetId="43">#REF!</definedName>
    <definedName name="TBCF">TBCF!$B$1</definedName>
    <definedName name="TBCF_EQ" localSheetId="31">TBCF!$B$13:$I$61</definedName>
    <definedName name="TBCF_Mutual_F_Units" localSheetId="31">TBCF!$B$63:$H$64</definedName>
    <definedName name="TBCFNAV" localSheetId="31">TBCF!$B$78:$B$85</definedName>
    <definedName name="TBFSF" localSheetId="47">#REF!</definedName>
    <definedName name="TBFSF" localSheetId="49">#REF!</definedName>
    <definedName name="TBFSF" localSheetId="45">#REF!</definedName>
    <definedName name="TBFSF" localSheetId="40">#REF!</definedName>
    <definedName name="TBFSF" localSheetId="41">#REF!</definedName>
    <definedName name="TBFSF" localSheetId="42">#REF!</definedName>
    <definedName name="TBFSF" localSheetId="46">#REF!</definedName>
    <definedName name="TBFSF" localSheetId="38">#REF!</definedName>
    <definedName name="TBFSF" localSheetId="48">#REF!</definedName>
    <definedName name="TBFSF" localSheetId="44">#REF!</definedName>
    <definedName name="TBFSF" localSheetId="37">#REF!</definedName>
    <definedName name="TBFSF" localSheetId="39">#REF!</definedName>
    <definedName name="TBFSF" localSheetId="43">#REF!</definedName>
    <definedName name="TBFSF">TBFSF!$B$1</definedName>
    <definedName name="TBFSF_EQ" localSheetId="17">TBFSF!$B$13:$I$43</definedName>
    <definedName name="TBFSFNAV" localSheetId="17">TBFSF!$B$57:$B$64</definedName>
    <definedName name="TBPSUF" localSheetId="2">#REF!</definedName>
    <definedName name="TBPSUF" localSheetId="47">TBPSUF!$B$1</definedName>
    <definedName name="TBPSUF">#REF!</definedName>
    <definedName name="TBPSUF_Debt_Related" localSheetId="47">TBPSUF!$B$48:$H$57</definedName>
    <definedName name="TBPSUF_GOV_SEC" localSheetId="47">TBPSUF!$B$22:$H$46</definedName>
    <definedName name="TBPSUF_MM" localSheetId="47">TBPSUF!$B$59:$H$60</definedName>
    <definedName name="TBPSUFNAV" localSheetId="47">TBPSUF!$B$74:$B$81</definedName>
    <definedName name="TCF" localSheetId="2">#REF!</definedName>
    <definedName name="TCF" localSheetId="47">#REF!</definedName>
    <definedName name="TCF" localSheetId="49">#REF!</definedName>
    <definedName name="TCF" localSheetId="45">#REF!</definedName>
    <definedName name="TCF" localSheetId="40">#REF!</definedName>
    <definedName name="TCF" localSheetId="41">#REF!</definedName>
    <definedName name="TCF" localSheetId="42">#REF!</definedName>
    <definedName name="TCF" localSheetId="46">#REF!</definedName>
    <definedName name="TCF" localSheetId="38">#REF!</definedName>
    <definedName name="TCF" localSheetId="48">#REF!</definedName>
    <definedName name="TCF" localSheetId="44">#REF!</definedName>
    <definedName name="TCF" localSheetId="37">#REF!</definedName>
    <definedName name="TCF" localSheetId="39">#REF!</definedName>
    <definedName name="TCF" localSheetId="43">#REF!</definedName>
    <definedName name="TCF">#REF!</definedName>
    <definedName name="TCF_EQDetails" localSheetId="2">#REF!</definedName>
    <definedName name="TCF_EQDetails" localSheetId="40">#REF!</definedName>
    <definedName name="TCF_EQDetails" localSheetId="41">#REF!</definedName>
    <definedName name="TCF_EQDetails" localSheetId="42">#REF!</definedName>
    <definedName name="TCF_EQDetails" localSheetId="38">#REF!</definedName>
    <definedName name="TCF_EQDetails" localSheetId="44">#REF!</definedName>
    <definedName name="TCF_EQDetails" localSheetId="37">#REF!</definedName>
    <definedName name="TCF_EQDetails" localSheetId="39">#REF!</definedName>
    <definedName name="TCF_EQDetails" localSheetId="43">#REF!</definedName>
    <definedName name="TCF_EQDetails">#REF!</definedName>
    <definedName name="TCIGIF0426" localSheetId="49">TCIGIF0426!$B$1</definedName>
    <definedName name="TCIGIF0426">#REF!</definedName>
    <definedName name="TCIGIF0426_GOV_SEC" localSheetId="49">TCIGIF0426!$B$22:$H$29</definedName>
    <definedName name="TCIGIF0426NAV" localSheetId="49">TCIGIF0426!$B$42:$B$45</definedName>
    <definedName name="TCORPBF" localSheetId="2">#REF!</definedName>
    <definedName name="TCORPBF" localSheetId="45">TCORPBF!$B$1</definedName>
    <definedName name="TCORPBF">#REF!</definedName>
    <definedName name="TCORPBF_Debt_Related" localSheetId="45">TCORPBF!$B$39:$H$74</definedName>
    <definedName name="TCORPBF_GOV_SEC" localSheetId="45">TCORPBF!$B$22:$H$37</definedName>
    <definedName name="TCORPBF_Mutual_F_Units" localSheetId="45">TCORPBF!#REF!</definedName>
    <definedName name="TCORPBFNAV" localSheetId="45">TCORPBF!$B$90:$B$105</definedName>
    <definedName name="TCPF1" localSheetId="2">#REF!</definedName>
    <definedName name="TCPF1" localSheetId="47">#REF!</definedName>
    <definedName name="TCPF1" localSheetId="49">#REF!</definedName>
    <definedName name="TCPF1" localSheetId="45">#REF!</definedName>
    <definedName name="TCPF1" localSheetId="40">#REF!</definedName>
    <definedName name="TCPF1" localSheetId="41">#REF!</definedName>
    <definedName name="TCPF1" localSheetId="42">#REF!</definedName>
    <definedName name="TCPF1" localSheetId="46">#REF!</definedName>
    <definedName name="TCPF1" localSheetId="38">#REF!</definedName>
    <definedName name="TCPF1" localSheetId="48">#REF!</definedName>
    <definedName name="TCPF1" localSheetId="44">#REF!</definedName>
    <definedName name="TCPF1" localSheetId="37">#REF!</definedName>
    <definedName name="TCPF1" localSheetId="39">#REF!</definedName>
    <definedName name="TCPF1" localSheetId="43">#REF!</definedName>
    <definedName name="TCPF1">#REF!</definedName>
    <definedName name="TCPF2" localSheetId="2">#REF!</definedName>
    <definedName name="TCPF2">#REF!</definedName>
    <definedName name="TCS" localSheetId="47">#REF!</definedName>
    <definedName name="TCS" localSheetId="49">#REF!</definedName>
    <definedName name="TCS" localSheetId="45">#REF!</definedName>
    <definedName name="TCS" localSheetId="40">#REF!</definedName>
    <definedName name="TCS" localSheetId="41">#REF!</definedName>
    <definedName name="TCS" localSheetId="42">#REF!</definedName>
    <definedName name="TCS" localSheetId="46">#REF!</definedName>
    <definedName name="TCS" localSheetId="38">#REF!</definedName>
    <definedName name="TCS" localSheetId="48">#REF!</definedName>
    <definedName name="TCS" localSheetId="44">#REF!</definedName>
    <definedName name="TCS" localSheetId="37">#REF!</definedName>
    <definedName name="TCS" localSheetId="39">#REF!</definedName>
    <definedName name="TCS" localSheetId="43">#REF!</definedName>
    <definedName name="TCS">TCS!$B$1</definedName>
    <definedName name="TCS_EQ" localSheetId="29">TCS!$B$13:$I$70</definedName>
    <definedName name="TCSNAV" localSheetId="29">TCS!$B$83:$B$90</definedName>
    <definedName name="TDAF2A" localSheetId="2">#REF!</definedName>
    <definedName name="TDAF2A" localSheetId="40">#REF!</definedName>
    <definedName name="TDAF2A" localSheetId="41">#REF!</definedName>
    <definedName name="TDAF2A" localSheetId="42">#REF!</definedName>
    <definedName name="TDAF2A" localSheetId="38">#REF!</definedName>
    <definedName name="TDAF2A" localSheetId="44">#REF!</definedName>
    <definedName name="TDAF2A" localSheetId="37">#REF!</definedName>
    <definedName name="TDAF2A" localSheetId="39">#REF!</definedName>
    <definedName name="TDAF2A" localSheetId="43">#REF!</definedName>
    <definedName name="TDAF2A">#REF!</definedName>
    <definedName name="TDAF2B" localSheetId="2">#REF!</definedName>
    <definedName name="TDAF2B" localSheetId="40">#REF!</definedName>
    <definedName name="TDAF2B" localSheetId="41">#REF!</definedName>
    <definedName name="TDAF2B" localSheetId="42">#REF!</definedName>
    <definedName name="TDAF2B" localSheetId="38">#REF!</definedName>
    <definedName name="TDAF2B" localSheetId="44">#REF!</definedName>
    <definedName name="TDAF2B" localSheetId="37">#REF!</definedName>
    <definedName name="TDAF2B" localSheetId="39">#REF!</definedName>
    <definedName name="TDAF2B" localSheetId="43">#REF!</definedName>
    <definedName name="TDAF2B">#REF!</definedName>
    <definedName name="TDAF2C" localSheetId="2">#REF!</definedName>
    <definedName name="TDAF2C" localSheetId="40">#REF!</definedName>
    <definedName name="TDAF2C" localSheetId="41">#REF!</definedName>
    <definedName name="TDAF2C" localSheetId="42">#REF!</definedName>
    <definedName name="TDAF2C" localSheetId="38">#REF!</definedName>
    <definedName name="TDAF2C" localSheetId="44">#REF!</definedName>
    <definedName name="TDAF2C" localSheetId="37">#REF!</definedName>
    <definedName name="TDAF2C" localSheetId="39">#REF!</definedName>
    <definedName name="TDAF2C" localSheetId="43">#REF!</definedName>
    <definedName name="TDAF2C">#REF!</definedName>
    <definedName name="TDAF3A" localSheetId="2">#REF!</definedName>
    <definedName name="TDAF3A">#REF!</definedName>
    <definedName name="TDAFA" localSheetId="2">#REF!</definedName>
    <definedName name="TDAFA">#REF!</definedName>
    <definedName name="TDAFB" localSheetId="2">#REF!</definedName>
    <definedName name="TDAFB">#REF!</definedName>
    <definedName name="TDAFC" localSheetId="2">#REF!</definedName>
    <definedName name="TDAFC">#REF!</definedName>
    <definedName name="TDBF" localSheetId="2">#REF!</definedName>
    <definedName name="TDBF">#REF!</definedName>
    <definedName name="TDIF" localSheetId="47">#REF!</definedName>
    <definedName name="TDIF" localSheetId="49">#REF!</definedName>
    <definedName name="TDIF" localSheetId="45">#REF!</definedName>
    <definedName name="TDIF" localSheetId="40">#REF!</definedName>
    <definedName name="TDIF" localSheetId="41">#REF!</definedName>
    <definedName name="TDIF" localSheetId="42">#REF!</definedName>
    <definedName name="TDIF" localSheetId="46">#REF!</definedName>
    <definedName name="TDIF" localSheetId="38">#REF!</definedName>
    <definedName name="TDIF" localSheetId="48">#REF!</definedName>
    <definedName name="TDIF" localSheetId="44">#REF!</definedName>
    <definedName name="TDIF" localSheetId="37">#REF!</definedName>
    <definedName name="TDIF" localSheetId="39">#REF!</definedName>
    <definedName name="TDIF" localSheetId="43">#REF!</definedName>
    <definedName name="TDIF">TDIF!$B$1</definedName>
    <definedName name="TDIF_EQ" localSheetId="18">TDIF!$B$13:$I$41</definedName>
    <definedName name="TDIF_Foreign_Units" localSheetId="18">TDIF!$B$43:$H$53</definedName>
    <definedName name="TDIFNAV" localSheetId="18">TDIF!$B$68:$B$75</definedName>
    <definedName name="TDIVYF" localSheetId="47">#REF!</definedName>
    <definedName name="TDIVYF" localSheetId="49">#REF!</definedName>
    <definedName name="TDIVYF" localSheetId="45">#REF!</definedName>
    <definedName name="TDIVYF" localSheetId="40">#REF!</definedName>
    <definedName name="TDIVYF" localSheetId="41">#REF!</definedName>
    <definedName name="TDIVYF" localSheetId="42">#REF!</definedName>
    <definedName name="TDIVYF" localSheetId="46">#REF!</definedName>
    <definedName name="TDIVYF" localSheetId="38">#REF!</definedName>
    <definedName name="TDIVYF" localSheetId="48">#REF!</definedName>
    <definedName name="TDIVYF" localSheetId="44">#REF!</definedName>
    <definedName name="TDIVYF" localSheetId="37">#REF!</definedName>
    <definedName name="TDIVYF" localSheetId="39">#REF!</definedName>
    <definedName name="TDIVYF" localSheetId="43">#REF!</definedName>
    <definedName name="TDIVYF">TDIVYF!$B$1</definedName>
    <definedName name="TDIVYF_Debt_Related" localSheetId="16">TDIVYF!$B$79:$H$80</definedName>
    <definedName name="TDIVYF_EQ" localSheetId="16">TDIVYF!$B$13:$I$66</definedName>
    <definedName name="TDIVYF_EQ_FU_Related" localSheetId="16">TDIVYF!#REF!</definedName>
    <definedName name="TDIVYF_GOV_SEC" localSheetId="16">TDIVYF!$B$73:$H$77</definedName>
    <definedName name="TDIVYFNAV" localSheetId="16">TDIVYF!$B$95:$B$102</definedName>
    <definedName name="TDYF" localSheetId="2">#REF!</definedName>
    <definedName name="TDYF" localSheetId="40">#REF!</definedName>
    <definedName name="TDYF" localSheetId="41">#REF!</definedName>
    <definedName name="TDYF" localSheetId="42">#REF!</definedName>
    <definedName name="TDYF" localSheetId="38">#REF!</definedName>
    <definedName name="TDYF" localSheetId="44">#REF!</definedName>
    <definedName name="TDYF" localSheetId="37">#REF!</definedName>
    <definedName name="TDYF" localSheetId="39">#REF!</definedName>
    <definedName name="TDYF" localSheetId="43">#REF!</definedName>
    <definedName name="TDYF">#REF!</definedName>
    <definedName name="TEGF" localSheetId="47">#REF!</definedName>
    <definedName name="TEGF" localSheetId="49">#REF!</definedName>
    <definedName name="TEGF" localSheetId="45">#REF!</definedName>
    <definedName name="TEGF" localSheetId="40">#REF!</definedName>
    <definedName name="TEGF" localSheetId="41">#REF!</definedName>
    <definedName name="TEGF" localSheetId="42">#REF!</definedName>
    <definedName name="TEGF" localSheetId="46">#REF!</definedName>
    <definedName name="TEGF" localSheetId="38">#REF!</definedName>
    <definedName name="TEGF" localSheetId="48">#REF!</definedName>
    <definedName name="TEGF" localSheetId="44">#REF!</definedName>
    <definedName name="TEGF" localSheetId="37">#REF!</definedName>
    <definedName name="TEGF" localSheetId="39">#REF!</definedName>
    <definedName name="TEGF" localSheetId="43">#REF!</definedName>
    <definedName name="TEGF">TEGF!$B$1</definedName>
    <definedName name="TEGF_Debt_Related" localSheetId="7">TEGF!$B$75:$H$93</definedName>
    <definedName name="TEGF_EQ" localSheetId="7">TEGF!$B$14:$I$52</definedName>
    <definedName name="TEGF_GOV_SEC" localSheetId="7">TEGF!$B$54:$H$73</definedName>
    <definedName name="TEGF_MM" localSheetId="7">TEGF!$B$95:$H$96</definedName>
    <definedName name="TEGF_Mutual_F_Units" localSheetId="7">TEGF!#REF!</definedName>
    <definedName name="TEGFNAV" localSheetId="7">TEGF!$B$114:$B$125</definedName>
    <definedName name="TEMF" localSheetId="2">#REF!</definedName>
    <definedName name="TEMF" localSheetId="40">#REF!</definedName>
    <definedName name="TEMF" localSheetId="41">#REF!</definedName>
    <definedName name="TEMF" localSheetId="42">#REF!</definedName>
    <definedName name="TEMF" localSheetId="38">#REF!</definedName>
    <definedName name="TEMF" localSheetId="44">#REF!</definedName>
    <definedName name="TEMF" localSheetId="37">#REF!</definedName>
    <definedName name="TEMF" localSheetId="39">#REF!</definedName>
    <definedName name="TEMF" localSheetId="43">#REF!</definedName>
    <definedName name="TEMF">#REF!</definedName>
    <definedName name="TEOF" localSheetId="47">#REF!</definedName>
    <definedName name="TEOF" localSheetId="49">#REF!</definedName>
    <definedName name="TEOF" localSheetId="45">#REF!</definedName>
    <definedName name="TEOF" localSheetId="40">#REF!</definedName>
    <definedName name="TEOF" localSheetId="41">#REF!</definedName>
    <definedName name="TEOF" localSheetId="42">#REF!</definedName>
    <definedName name="TEOF" localSheetId="46">#REF!</definedName>
    <definedName name="TEOF" localSheetId="38">#REF!</definedName>
    <definedName name="TEOF" localSheetId="48">#REF!</definedName>
    <definedName name="TEOF" localSheetId="44">#REF!</definedName>
    <definedName name="TEOF" localSheetId="37">#REF!</definedName>
    <definedName name="TEOF" localSheetId="39">#REF!</definedName>
    <definedName name="TEOF" localSheetId="43">#REF!</definedName>
    <definedName name="TEOF">TEOF!$B$1</definedName>
    <definedName name="TEOF_EQ" localSheetId="9">TEOF!$B$13:$I$57</definedName>
    <definedName name="TEOFNAV" localSheetId="9">TEOF!$B$71:$B$78</definedName>
    <definedName name="TEQPEF" localSheetId="47">#REF!</definedName>
    <definedName name="TEQPEF" localSheetId="49">#REF!</definedName>
    <definedName name="TEQPEF" localSheetId="45">#REF!</definedName>
    <definedName name="TEQPEF" localSheetId="40">#REF!</definedName>
    <definedName name="TEQPEF" localSheetId="41">#REF!</definedName>
    <definedName name="TEQPEF" localSheetId="42">#REF!</definedName>
    <definedName name="TEQPEF" localSheetId="46">#REF!</definedName>
    <definedName name="TEQPEF" localSheetId="38">#REF!</definedName>
    <definedName name="TEQPEF" localSheetId="48">#REF!</definedName>
    <definedName name="TEQPEF" localSheetId="44">#REF!</definedName>
    <definedName name="TEQPEF" localSheetId="37">#REF!</definedName>
    <definedName name="TEQPEF" localSheetId="39">#REF!</definedName>
    <definedName name="TEQPEF" localSheetId="43">#REF!</definedName>
    <definedName name="TEQPEF">TEQPEF!$B$1</definedName>
    <definedName name="TEQPEF_EQ" localSheetId="12">TEQPEF!$B$13:$I$50</definedName>
    <definedName name="TEQPEFNAV" localSheetId="12">TEQPEF!$B$64:$B$75</definedName>
    <definedName name="TFEF" localSheetId="47">#REF!</definedName>
    <definedName name="TFEF" localSheetId="49">#REF!</definedName>
    <definedName name="TFEF" localSheetId="45">#REF!</definedName>
    <definedName name="TFEF" localSheetId="40">#REF!</definedName>
    <definedName name="TFEF" localSheetId="41">#REF!</definedName>
    <definedName name="TFEF" localSheetId="42">#REF!</definedName>
    <definedName name="TFEF" localSheetId="46">#REF!</definedName>
    <definedName name="TFEF" localSheetId="38">#REF!</definedName>
    <definedName name="TFEF" localSheetId="48">#REF!</definedName>
    <definedName name="TFEF" localSheetId="44">#REF!</definedName>
    <definedName name="TFEF" localSheetId="37">#REF!</definedName>
    <definedName name="TFEF" localSheetId="39">#REF!</definedName>
    <definedName name="TFEF" localSheetId="43">#REF!</definedName>
    <definedName name="TFEF">TFEF!$B$1</definedName>
    <definedName name="TFEF_EQ" localSheetId="14">TFEF!$B$13:$I$45</definedName>
    <definedName name="TFEFNAV" localSheetId="14">TFEF!$B$59:$B$66</definedName>
    <definedName name="TFF" localSheetId="40">TFF!$B$1</definedName>
    <definedName name="TFF">#REF!</definedName>
    <definedName name="TFF_Debt_Related" localSheetId="40">TFF!$B$48:$H$79</definedName>
    <definedName name="TFF_GOV_SEC" localSheetId="40">TFF!$B$22:$H$46</definedName>
    <definedName name="TFF_MM" localSheetId="40">TFF!$B$81:$H$100</definedName>
    <definedName name="TFFNAV" localSheetId="40">TFF!$B$114:$B$129</definedName>
    <definedName name="TFFSP1" localSheetId="2">#REF!</definedName>
    <definedName name="TFFSP1" localSheetId="47">#REF!</definedName>
    <definedName name="TFFSP1" localSheetId="49">#REF!</definedName>
    <definedName name="TFFSP1" localSheetId="45">#REF!</definedName>
    <definedName name="TFFSP1" localSheetId="40">#REF!</definedName>
    <definedName name="TFFSP1" localSheetId="41">#REF!</definedName>
    <definedName name="TFFSP1" localSheetId="42">#REF!</definedName>
    <definedName name="TFFSP1" localSheetId="46">#REF!</definedName>
    <definedName name="TFFSP1" localSheetId="38">#REF!</definedName>
    <definedName name="TFFSP1" localSheetId="48">#REF!</definedName>
    <definedName name="TFFSP1" localSheetId="44">#REF!</definedName>
    <definedName name="TFFSP1" localSheetId="37">#REF!</definedName>
    <definedName name="TFFSP1" localSheetId="39">#REF!</definedName>
    <definedName name="TFFSP1" localSheetId="43">#REF!</definedName>
    <definedName name="TFFSP1">#REF!</definedName>
    <definedName name="TFHA20" localSheetId="2">#REF!</definedName>
    <definedName name="TFHA20" localSheetId="40">#REF!</definedName>
    <definedName name="TFHA20" localSheetId="41">#REF!</definedName>
    <definedName name="TFHA20" localSheetId="42">#REF!</definedName>
    <definedName name="TFHA20" localSheetId="38">#REF!</definedName>
    <definedName name="TFHA20" localSheetId="44">#REF!</definedName>
    <definedName name="TFHA20" localSheetId="37">#REF!</definedName>
    <definedName name="TFHA20" localSheetId="39">#REF!</definedName>
    <definedName name="TFHA20" localSheetId="43">#REF!</definedName>
    <definedName name="TFHA20">#REF!</definedName>
    <definedName name="TFHA32" localSheetId="2">#REF!</definedName>
    <definedName name="TFHA32">#REF!</definedName>
    <definedName name="TFHAP1" localSheetId="2">#REF!</definedName>
    <definedName name="TFHAP1">#REF!</definedName>
    <definedName name="TFHAP2" localSheetId="2">#REF!</definedName>
    <definedName name="TFHAP2">#REF!</definedName>
    <definedName name="TFHF" localSheetId="2">#REF!</definedName>
    <definedName name="TFHF">#REF!</definedName>
    <definedName name="TFIPA1" localSheetId="2">#REF!</definedName>
    <definedName name="TFIPA1">#REF!</definedName>
    <definedName name="TFIPA2" localSheetId="2">#REF!</definedName>
    <definedName name="TFIPA2">#REF!</definedName>
    <definedName name="TFIPA3" localSheetId="2">#REF!</definedName>
    <definedName name="TFIPA3">#REF!</definedName>
    <definedName name="TFIPB2" localSheetId="2">#REF!</definedName>
    <definedName name="TFIPB2">#REF!</definedName>
    <definedName name="TFIPB3" localSheetId="2">#REF!</definedName>
    <definedName name="TFIPB3">#REF!</definedName>
    <definedName name="TFIPC2" localSheetId="2">#REF!</definedName>
    <definedName name="TFIPC2">#REF!</definedName>
    <definedName name="TFIPC3" localSheetId="2">#REF!</definedName>
    <definedName name="TFIPC3">#REF!</definedName>
    <definedName name="TFM40B" localSheetId="2">#REF!</definedName>
    <definedName name="TFM40B">#REF!</definedName>
    <definedName name="TFM40C" localSheetId="2">#REF!</definedName>
    <definedName name="TFM40C">#REF!</definedName>
    <definedName name="TFM40F" localSheetId="2">#REF!</definedName>
    <definedName name="TFM40F">#REF!</definedName>
    <definedName name="TFM40H" localSheetId="2">#REF!</definedName>
    <definedName name="TFM40H">#REF!</definedName>
    <definedName name="TFM42A" localSheetId="2">#REF!</definedName>
    <definedName name="TFM42A">#REF!</definedName>
    <definedName name="TFM42B" localSheetId="2">#REF!</definedName>
    <definedName name="TFM42B">#REF!</definedName>
    <definedName name="TFM42C" localSheetId="2">#REF!</definedName>
    <definedName name="TFM42C">#REF!</definedName>
    <definedName name="TFM42D" localSheetId="2">#REF!</definedName>
    <definedName name="TFM42D">#REF!</definedName>
    <definedName name="TFM42E" localSheetId="2">#REF!</definedName>
    <definedName name="TFM42E">#REF!</definedName>
    <definedName name="TFM42F" localSheetId="2">#REF!</definedName>
    <definedName name="TFM42F">#REF!</definedName>
    <definedName name="TFM42G" localSheetId="2">#REF!</definedName>
    <definedName name="TFM42G">#REF!</definedName>
    <definedName name="TFM42H" localSheetId="2">#REF!</definedName>
    <definedName name="TFM42H">#REF!</definedName>
    <definedName name="TFM42I" localSheetId="2">#REF!</definedName>
    <definedName name="TFM42I">#REF!</definedName>
    <definedName name="TFM43A" localSheetId="2">#REF!</definedName>
    <definedName name="TFM43A">#REF!</definedName>
    <definedName name="TFM43B" localSheetId="2">#REF!</definedName>
    <definedName name="TFM43B">#REF!</definedName>
    <definedName name="TFM43C" localSheetId="2">#REF!</definedName>
    <definedName name="TFM43C">#REF!</definedName>
    <definedName name="TFM43D" localSheetId="2">#REF!</definedName>
    <definedName name="TFM43D">#REF!</definedName>
    <definedName name="TFM43E" localSheetId="2">#REF!</definedName>
    <definedName name="TFM43E">#REF!</definedName>
    <definedName name="TFM44A" localSheetId="2">#REF!</definedName>
    <definedName name="TFM44A">#REF!</definedName>
    <definedName name="TFM44B" localSheetId="2">#REF!</definedName>
    <definedName name="TFM44B">#REF!</definedName>
    <definedName name="TFM44C" localSheetId="2">#REF!</definedName>
    <definedName name="TFM44C">#REF!</definedName>
    <definedName name="TFM44D" localSheetId="2">#REF!</definedName>
    <definedName name="TFM44D">#REF!</definedName>
    <definedName name="TFM45A" localSheetId="2">#REF!</definedName>
    <definedName name="TFM45A">#REF!</definedName>
    <definedName name="TFM45B" localSheetId="2">#REF!</definedName>
    <definedName name="TFM45B">#REF!</definedName>
    <definedName name="TFM45C" localSheetId="2">#REF!</definedName>
    <definedName name="TFM45C">#REF!</definedName>
    <definedName name="TFM45D" localSheetId="2">#REF!</definedName>
    <definedName name="TFM45D">#REF!</definedName>
    <definedName name="TFM45E" localSheetId="2">#REF!</definedName>
    <definedName name="TFM45E">#REF!</definedName>
    <definedName name="TFM46A" localSheetId="2">#REF!</definedName>
    <definedName name="TFM46A">#REF!</definedName>
    <definedName name="TFM46B" localSheetId="2">#REF!</definedName>
    <definedName name="TFM46B">#REF!</definedName>
    <definedName name="TFM46C" localSheetId="2">#REF!</definedName>
    <definedName name="TFM46C">#REF!</definedName>
    <definedName name="TFM46D" localSheetId="2">#REF!</definedName>
    <definedName name="TFM46D">#REF!</definedName>
    <definedName name="TFM46E" localSheetId="2">#REF!</definedName>
    <definedName name="TFM46E">#REF!</definedName>
    <definedName name="TFM46F" localSheetId="2">#REF!</definedName>
    <definedName name="TFM46F">#REF!</definedName>
    <definedName name="TFM46G" localSheetId="2">#REF!</definedName>
    <definedName name="TFM46G">#REF!</definedName>
    <definedName name="TFM46H" localSheetId="2">#REF!</definedName>
    <definedName name="TFM46H">#REF!</definedName>
    <definedName name="TFM46I" localSheetId="2">#REF!</definedName>
    <definedName name="TFM46I">#REF!</definedName>
    <definedName name="TFM46J" localSheetId="2">#REF!</definedName>
    <definedName name="TFM46J">#REF!</definedName>
    <definedName name="TFM46K" localSheetId="2">#REF!</definedName>
    <definedName name="TFM46K">#REF!</definedName>
    <definedName name="TFM46L" localSheetId="2">#REF!</definedName>
    <definedName name="TFM46L">#REF!</definedName>
    <definedName name="TFM46M" localSheetId="2">#REF!</definedName>
    <definedName name="TFM46M">#REF!</definedName>
    <definedName name="TFM46N" localSheetId="2">#REF!</definedName>
    <definedName name="TFM46N">#REF!</definedName>
    <definedName name="TFM46O" localSheetId="2">#REF!</definedName>
    <definedName name="TFM46O">#REF!</definedName>
    <definedName name="TFM46P" localSheetId="2">#REF!</definedName>
    <definedName name="TFM46P">#REF!</definedName>
    <definedName name="TFM46Q" localSheetId="2">#REF!</definedName>
    <definedName name="TFM46Q">#REF!</definedName>
    <definedName name="TFM46R" localSheetId="2">#REF!</definedName>
    <definedName name="TFM46R">#REF!</definedName>
    <definedName name="TFM46S" localSheetId="2">#REF!</definedName>
    <definedName name="TFM46S">#REF!</definedName>
    <definedName name="TFM46T" localSheetId="2">#REF!</definedName>
    <definedName name="TFM46T">#REF!</definedName>
    <definedName name="TFM47A" localSheetId="2">#REF!</definedName>
    <definedName name="TFM47A">#REF!</definedName>
    <definedName name="TFM47B" localSheetId="2">#REF!</definedName>
    <definedName name="TFM47B">#REF!</definedName>
    <definedName name="TFM47C" localSheetId="2">#REF!</definedName>
    <definedName name="TFM47C">#REF!</definedName>
    <definedName name="TFM47D" localSheetId="2">#REF!</definedName>
    <definedName name="TFM47D">#REF!</definedName>
    <definedName name="TFM47E" localSheetId="2">#REF!</definedName>
    <definedName name="TFM47E">#REF!</definedName>
    <definedName name="TFM47F" localSheetId="2">#REF!</definedName>
    <definedName name="TFM47F">#REF!</definedName>
    <definedName name="TFM47G" localSheetId="2">#REF!</definedName>
    <definedName name="TFM47G">#REF!</definedName>
    <definedName name="TFM47H" localSheetId="2">#REF!</definedName>
    <definedName name="TFM47H">#REF!</definedName>
    <definedName name="TFM47I" localSheetId="2">#REF!</definedName>
    <definedName name="TFM47I">#REF!</definedName>
    <definedName name="TFM47J" localSheetId="2">#REF!</definedName>
    <definedName name="TFM47J">#REF!</definedName>
    <definedName name="TFM47K" localSheetId="2">#REF!</definedName>
    <definedName name="TFM47K">#REF!</definedName>
    <definedName name="TFM47L" localSheetId="2">#REF!</definedName>
    <definedName name="TFM47L">#REF!</definedName>
    <definedName name="TFM47M" localSheetId="2">#REF!</definedName>
    <definedName name="TFM47M">#REF!</definedName>
    <definedName name="TFM47N" localSheetId="2">#REF!</definedName>
    <definedName name="TFM47N">#REF!</definedName>
    <definedName name="TFM48A" localSheetId="2">#REF!</definedName>
    <definedName name="TFM48A">#REF!</definedName>
    <definedName name="TFM48B" localSheetId="2">#REF!</definedName>
    <definedName name="TFM48B">#REF!</definedName>
    <definedName name="TFM48C" localSheetId="2">#REF!</definedName>
    <definedName name="TFM48C">#REF!</definedName>
    <definedName name="TFM48D" localSheetId="2">#REF!</definedName>
    <definedName name="TFM48D">#REF!</definedName>
    <definedName name="TFM48E" localSheetId="2">#REF!</definedName>
    <definedName name="TFM48E">#REF!</definedName>
    <definedName name="TFM48F" localSheetId="2">#REF!</definedName>
    <definedName name="TFM48F">#REF!</definedName>
    <definedName name="TFM48G" localSheetId="2">#REF!</definedName>
    <definedName name="TFM48G">#REF!</definedName>
    <definedName name="TFM49A" localSheetId="2">#REF!</definedName>
    <definedName name="TFM49A">#REF!</definedName>
    <definedName name="TFM49B" localSheetId="2">#REF!</definedName>
    <definedName name="TFM49B">#REF!</definedName>
    <definedName name="TFM49C" localSheetId="2">#REF!</definedName>
    <definedName name="TFM49C">#REF!</definedName>
    <definedName name="TFM53A" localSheetId="2">#REF!</definedName>
    <definedName name="TFM53A">#REF!</definedName>
    <definedName name="TFM53B" localSheetId="2">#REF!</definedName>
    <definedName name="TFM53B">#REF!</definedName>
    <definedName name="TFM53C" localSheetId="2">#REF!</definedName>
    <definedName name="TFM53C">#REF!</definedName>
    <definedName name="TFM54A" localSheetId="2">#REF!</definedName>
    <definedName name="TFM54A">#REF!</definedName>
    <definedName name="TFM54B" localSheetId="2">#REF!</definedName>
    <definedName name="TFM54B">#REF!</definedName>
    <definedName name="TFM54C" localSheetId="2">#REF!</definedName>
    <definedName name="TFM54C">#REF!</definedName>
    <definedName name="TFM55A" localSheetId="2">#REF!</definedName>
    <definedName name="TFM55A">#REF!</definedName>
    <definedName name="TFM55B" localSheetId="2">#REF!</definedName>
    <definedName name="TFM55B">#REF!</definedName>
    <definedName name="TFM55C" localSheetId="2">#REF!</definedName>
    <definedName name="TFM55C">#REF!</definedName>
    <definedName name="TFM55D" localSheetId="2">#REF!</definedName>
    <definedName name="TFM55D">#REF!</definedName>
    <definedName name="TFM55E" localSheetId="2">#REF!</definedName>
    <definedName name="TFM55E">#REF!</definedName>
    <definedName name="TFM55F" localSheetId="2">#REF!</definedName>
    <definedName name="TFM55F">#REF!</definedName>
    <definedName name="TFM55G" localSheetId="2">#REF!</definedName>
    <definedName name="TFM55G">#REF!</definedName>
    <definedName name="TFM55H" localSheetId="2">#REF!</definedName>
    <definedName name="TFM55H">#REF!</definedName>
    <definedName name="TFM55I" localSheetId="2">#REF!</definedName>
    <definedName name="TFM55I">#REF!</definedName>
    <definedName name="TFM55J" localSheetId="2">#REF!</definedName>
    <definedName name="TFM55J">#REF!</definedName>
    <definedName name="TFM56A" localSheetId="2">#REF!</definedName>
    <definedName name="TFM56A">#REF!</definedName>
    <definedName name="TFM56B" localSheetId="2">#REF!</definedName>
    <definedName name="TFM56B">#REF!</definedName>
    <definedName name="TFM56C" localSheetId="2">#REF!</definedName>
    <definedName name="TFM56C">#REF!</definedName>
    <definedName name="TFM56D" localSheetId="2">#REF!</definedName>
    <definedName name="TFM56D">#REF!</definedName>
    <definedName name="TFM56E" localSheetId="2">#REF!</definedName>
    <definedName name="TFM56E">#REF!</definedName>
    <definedName name="TFM56F" localSheetId="2">#REF!</definedName>
    <definedName name="TFM56F">#REF!</definedName>
    <definedName name="TFMP02" localSheetId="2">#REF!</definedName>
    <definedName name="TFMP02">#REF!</definedName>
    <definedName name="TFMP04" localSheetId="2">#REF!</definedName>
    <definedName name="TFMP04">#REF!</definedName>
    <definedName name="TFMP15" localSheetId="2">#REF!</definedName>
    <definedName name="TFMP15">#REF!</definedName>
    <definedName name="TFMP19" localSheetId="2">#REF!</definedName>
    <definedName name="TFMP19">#REF!</definedName>
    <definedName name="TFMP22" localSheetId="2">#REF!</definedName>
    <definedName name="TFMP22">#REF!</definedName>
    <definedName name="TFMP23" localSheetId="2">#REF!</definedName>
    <definedName name="TFMP23">#REF!</definedName>
    <definedName name="TFMP24" localSheetId="2">#REF!</definedName>
    <definedName name="TFMP24">#REF!</definedName>
    <definedName name="TFMP25" localSheetId="2">#REF!</definedName>
    <definedName name="TFMP25">#REF!</definedName>
    <definedName name="TFMP27" localSheetId="2">#REF!</definedName>
    <definedName name="TFMP27">#REF!</definedName>
    <definedName name="TFMP30" localSheetId="2">#REF!</definedName>
    <definedName name="TFMP30">#REF!</definedName>
    <definedName name="TFMP32" localSheetId="2">#REF!</definedName>
    <definedName name="TFMP32">#REF!</definedName>
    <definedName name="TFMP33" localSheetId="2">#REF!</definedName>
    <definedName name="TFMP33">#REF!</definedName>
    <definedName name="TFMP35" localSheetId="2">#REF!</definedName>
    <definedName name="TFMP35">#REF!</definedName>
    <definedName name="TFMP36" localSheetId="2">#REF!</definedName>
    <definedName name="TFMP36">#REF!</definedName>
    <definedName name="TFMP37" localSheetId="2">#REF!</definedName>
    <definedName name="TFMP37">#REF!</definedName>
    <definedName name="TFMP38" localSheetId="2">#REF!</definedName>
    <definedName name="TFMP38">#REF!</definedName>
    <definedName name="TFMP40" localSheetId="2">#REF!</definedName>
    <definedName name="TFMP40">#REF!</definedName>
    <definedName name="TFMP41" localSheetId="2">#REF!</definedName>
    <definedName name="TFMP41">#REF!</definedName>
    <definedName name="TFMP42" localSheetId="2">#REF!</definedName>
    <definedName name="TFMP42">#REF!</definedName>
    <definedName name="TFMP43" localSheetId="2">#REF!</definedName>
    <definedName name="TFMP43">#REF!</definedName>
    <definedName name="TFMP44" localSheetId="2">#REF!</definedName>
    <definedName name="TFMP44">#REF!</definedName>
    <definedName name="TFMP45" localSheetId="2">#REF!</definedName>
    <definedName name="TFMP45">#REF!</definedName>
    <definedName name="TFRF" localSheetId="41">TFRF!$B$1</definedName>
    <definedName name="TFRF">#REF!</definedName>
    <definedName name="TFRF_Debt_Related" localSheetId="41">TFRF!$B$31:$H$42</definedName>
    <definedName name="TFRF_GOV_SEC" localSheetId="41">TFRF!$B$22:$H$29</definedName>
    <definedName name="TFRFNAV" localSheetId="41">TFRF!$B$56:$B$71</definedName>
    <definedName name="TFRLTF" localSheetId="2">#REF!</definedName>
    <definedName name="TFRLTF" localSheetId="47">#REF!</definedName>
    <definedName name="TFRLTF" localSheetId="49">#REF!</definedName>
    <definedName name="TFRLTF" localSheetId="45">#REF!</definedName>
    <definedName name="TFRLTF" localSheetId="40">#REF!</definedName>
    <definedName name="TFRLTF" localSheetId="41">#REF!</definedName>
    <definedName name="TFRLTF" localSheetId="42">#REF!</definedName>
    <definedName name="TFRLTF" localSheetId="46">#REF!</definedName>
    <definedName name="TFRLTF" localSheetId="38">#REF!</definedName>
    <definedName name="TFRLTF" localSheetId="48">#REF!</definedName>
    <definedName name="TFRLTF" localSheetId="44">#REF!</definedName>
    <definedName name="TFRLTF" localSheetId="37">#REF!</definedName>
    <definedName name="TFRLTF" localSheetId="39">#REF!</definedName>
    <definedName name="TFRLTF" localSheetId="43">#REF!</definedName>
    <definedName name="TFRLTF">#REF!</definedName>
    <definedName name="TFRSTF" localSheetId="42">TFRSTF!$B$1</definedName>
    <definedName name="TFRSTF">#REF!</definedName>
    <definedName name="TFRSTF_Debt_Related" localSheetId="42">TFRSTF!$B$29:$H$30</definedName>
    <definedName name="TFRSTF_GOV_SEC" localSheetId="42">TFRSTF!$B$22:$H$27</definedName>
    <definedName name="TFRSTF_MM" localSheetId="42">TFRSTF!$B$32:$H$87</definedName>
    <definedName name="TFRSTFNAV" localSheetId="42">TFRSTF!$B$101:$B$108</definedName>
    <definedName name="TFTF1" localSheetId="2">#REF!</definedName>
    <definedName name="TFTF1" localSheetId="47">#REF!</definedName>
    <definedName name="TFTF1" localSheetId="49">#REF!</definedName>
    <definedName name="TFTF1" localSheetId="45">#REF!</definedName>
    <definedName name="TFTF1" localSheetId="40">#REF!</definedName>
    <definedName name="TFTF1" localSheetId="41">#REF!</definedName>
    <definedName name="TFTF1" localSheetId="42">#REF!</definedName>
    <definedName name="TFTF1" localSheetId="46">#REF!</definedName>
    <definedName name="TFTF1" localSheetId="38">#REF!</definedName>
    <definedName name="TFTF1" localSheetId="48">#REF!</definedName>
    <definedName name="TFTF1" localSheetId="44">#REF!</definedName>
    <definedName name="TFTF1" localSheetId="37">#REF!</definedName>
    <definedName name="TFTF1" localSheetId="39">#REF!</definedName>
    <definedName name="TFTF1" localSheetId="43">#REF!</definedName>
    <definedName name="TFTF1">#REF!</definedName>
    <definedName name="TFTF2A" localSheetId="2">#REF!</definedName>
    <definedName name="TFTF2A">#REF!</definedName>
    <definedName name="TFTF2B" localSheetId="2">#REF!</definedName>
    <definedName name="TFTF2B">#REF!</definedName>
    <definedName name="TGEIFA" localSheetId="2">#REF!</definedName>
    <definedName name="TGEIFA">#REF!</definedName>
    <definedName name="TGEIFB" localSheetId="2">#REF!</definedName>
    <definedName name="TGEIFB">#REF!</definedName>
    <definedName name="TGMTF" localSheetId="2">#REF!</definedName>
    <definedName name="TGMTF">#REF!</definedName>
    <definedName name="TGSFR" localSheetId="46">TGSFR!$B$1</definedName>
    <definedName name="TGSFR">#REF!</definedName>
    <definedName name="TGSFR_GOV_SEC" localSheetId="46">TGSFR!$B$22:$H$35</definedName>
    <definedName name="TGSFR_MM" localSheetId="46">TGSFR!$B$37:$H$40</definedName>
    <definedName name="TGSFRNAV" localSheetId="46">TGSFR!$B$54:$B$65</definedName>
    <definedName name="TGSMF" localSheetId="2">#REF!</definedName>
    <definedName name="TGSMF" localSheetId="47">#REF!</definedName>
    <definedName name="TGSMF" localSheetId="49">#REF!</definedName>
    <definedName name="TGSMF" localSheetId="45">#REF!</definedName>
    <definedName name="TGSMF" localSheetId="40">#REF!</definedName>
    <definedName name="TGSMF" localSheetId="41">#REF!</definedName>
    <definedName name="TGSMF" localSheetId="42">#REF!</definedName>
    <definedName name="TGSMF" localSheetId="46">#REF!</definedName>
    <definedName name="TGSMF" localSheetId="38">#REF!</definedName>
    <definedName name="TGSMF" localSheetId="48">#REF!</definedName>
    <definedName name="TGSMF" localSheetId="44">#REF!</definedName>
    <definedName name="TGSMF" localSheetId="37">#REF!</definedName>
    <definedName name="TGSMF" localSheetId="39">#REF!</definedName>
    <definedName name="TGSMF" localSheetId="43">#REF!</definedName>
    <definedName name="TGSMF">#REF!</definedName>
    <definedName name="THOF">THOF!$B$1</definedName>
    <definedName name="THOF_EQ" localSheetId="33">THOF!$B$13:$I$41</definedName>
    <definedName name="THOF_EQ_Related" localSheetId="33">THOF!$B$42:$I$51</definedName>
    <definedName name="THOFNAV" localSheetId="33">THOF!$B$65:$B$68</definedName>
    <definedName name="TICF" localSheetId="47">#REF!</definedName>
    <definedName name="TICF" localSheetId="49">#REF!</definedName>
    <definedName name="TICF" localSheetId="45">#REF!</definedName>
    <definedName name="TICF" localSheetId="40">#REF!</definedName>
    <definedName name="TICF" localSheetId="41">#REF!</definedName>
    <definedName name="TICF" localSheetId="42">#REF!</definedName>
    <definedName name="TICF" localSheetId="46">#REF!</definedName>
    <definedName name="TICF" localSheetId="38">#REF!</definedName>
    <definedName name="TICF" localSheetId="48">#REF!</definedName>
    <definedName name="TICF" localSheetId="44">#REF!</definedName>
    <definedName name="TICF" localSheetId="37">#REF!</definedName>
    <definedName name="TICF" localSheetId="39">#REF!</definedName>
    <definedName name="TICF" localSheetId="43">#REF!</definedName>
    <definedName name="TICF">TICF!$B$1</definedName>
    <definedName name="TICF_Debt_Related" localSheetId="19">TICF!$B$48:$H$52</definedName>
    <definedName name="TICF_EQ" localSheetId="19">TICF!$B$13:$I$46</definedName>
    <definedName name="TICFNAV" localSheetId="19">TICF!$B$66:$B$73</definedName>
    <definedName name="TIFA" localSheetId="2">#REF!</definedName>
    <definedName name="TIFA" localSheetId="40">#REF!</definedName>
    <definedName name="TIFA" localSheetId="41">#REF!</definedName>
    <definedName name="TIFA" localSheetId="42">#REF!</definedName>
    <definedName name="TIFA" localSheetId="38">#REF!</definedName>
    <definedName name="TIFA" localSheetId="44">#REF!</definedName>
    <definedName name="TIFA" localSheetId="37">#REF!</definedName>
    <definedName name="TIFA" localSheetId="39">#REF!</definedName>
    <definedName name="TIFA" localSheetId="43">#REF!</definedName>
    <definedName name="TIFA">#REF!</definedName>
    <definedName name="TIFNA" localSheetId="47">#REF!</definedName>
    <definedName name="TIFNA" localSheetId="49">#REF!</definedName>
    <definedName name="TIFNA" localSheetId="45">#REF!</definedName>
    <definedName name="TIFNA" localSheetId="40">#REF!</definedName>
    <definedName name="TIFNA" localSheetId="41">#REF!</definedName>
    <definedName name="TIFNA" localSheetId="42">#REF!</definedName>
    <definedName name="TIFNA" localSheetId="46">#REF!</definedName>
    <definedName name="TIFNA" localSheetId="38">#REF!</definedName>
    <definedName name="TIFNA" localSheetId="48">#REF!</definedName>
    <definedName name="TIFNA" localSheetId="44">#REF!</definedName>
    <definedName name="TIFNA" localSheetId="37">#REF!</definedName>
    <definedName name="TIFNA" localSheetId="39">#REF!</definedName>
    <definedName name="TIFNA" localSheetId="43">#REF!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7">#REF!</definedName>
    <definedName name="TIFSA" localSheetId="49">#REF!</definedName>
    <definedName name="TIFSA" localSheetId="45">#REF!</definedName>
    <definedName name="TIFSA" localSheetId="40">#REF!</definedName>
    <definedName name="TIFSA" localSheetId="41">#REF!</definedName>
    <definedName name="TIFSA" localSheetId="42">#REF!</definedName>
    <definedName name="TIFSA" localSheetId="46">#REF!</definedName>
    <definedName name="TIFSA" localSheetId="38">#REF!</definedName>
    <definedName name="TIFSA" localSheetId="48">#REF!</definedName>
    <definedName name="TIFSA" localSheetId="44">#REF!</definedName>
    <definedName name="TIFSA" localSheetId="37">#REF!</definedName>
    <definedName name="TIFSA" localSheetId="39">#REF!</definedName>
    <definedName name="TIFSA" localSheetId="43">#REF!</definedName>
    <definedName name="TIFSA">TIFSA!$B$1</definedName>
    <definedName name="TIFSA_EQ" localSheetId="23">TIFSA!$B$14:$I$46</definedName>
    <definedName name="TIFSANAV" localSheetId="23">TIFSA!$B$60:$B$63</definedName>
    <definedName name="TIGIF" localSheetId="2">#REF!</definedName>
    <definedName name="TIGIF" localSheetId="40">#REF!</definedName>
    <definedName name="TIGIF" localSheetId="41">#REF!</definedName>
    <definedName name="TIGIF" localSheetId="42">#REF!</definedName>
    <definedName name="TIGIF" localSheetId="38">#REF!</definedName>
    <definedName name="TIGIF" localSheetId="44">#REF!</definedName>
    <definedName name="TIGIF" localSheetId="37">#REF!</definedName>
    <definedName name="TIGIF" localSheetId="39">#REF!</definedName>
    <definedName name="TIGIF" localSheetId="43">#REF!</definedName>
    <definedName name="TIGIF">#REF!</definedName>
    <definedName name="TINR" localSheetId="47">#REF!</definedName>
    <definedName name="TINR" localSheetId="49">#REF!</definedName>
    <definedName name="TINR" localSheetId="45">#REF!</definedName>
    <definedName name="TINR" localSheetId="40">#REF!</definedName>
    <definedName name="TINR" localSheetId="41">#REF!</definedName>
    <definedName name="TINR" localSheetId="42">#REF!</definedName>
    <definedName name="TINR" localSheetId="46">#REF!</definedName>
    <definedName name="TINR" localSheetId="38">#REF!</definedName>
    <definedName name="TINR" localSheetId="48">#REF!</definedName>
    <definedName name="TINR" localSheetId="44">#REF!</definedName>
    <definedName name="TINR" localSheetId="37">#REF!</definedName>
    <definedName name="TINR" localSheetId="39">#REF!</definedName>
    <definedName name="TINR" localSheetId="43">#REF!</definedName>
    <definedName name="TINR">TINR!$B$1</definedName>
    <definedName name="TINR_EQ" localSheetId="10">TINR!$B$13:$I$72</definedName>
    <definedName name="TINRNAV" localSheetId="10">TINR!$B$86:$B$93</definedName>
    <definedName name="TIPF" localSheetId="2">#REF!</definedName>
    <definedName name="TIPF" localSheetId="40">#REF!</definedName>
    <definedName name="TIPF" localSheetId="41">#REF!</definedName>
    <definedName name="TIPF" localSheetId="42">#REF!</definedName>
    <definedName name="TIPF" localSheetId="38">#REF!</definedName>
    <definedName name="TIPF" localSheetId="44">#REF!</definedName>
    <definedName name="TIPF" localSheetId="37">#REF!</definedName>
    <definedName name="TIPF" localSheetId="39">#REF!</definedName>
    <definedName name="TIPF" localSheetId="43">#REF!</definedName>
    <definedName name="TIPF">#REF!</definedName>
    <definedName name="TIPFSP1" localSheetId="2">#REF!</definedName>
    <definedName name="TIPFSP1" localSheetId="40">#REF!</definedName>
    <definedName name="TIPFSP1" localSheetId="41">#REF!</definedName>
    <definedName name="TIPFSP1" localSheetId="42">#REF!</definedName>
    <definedName name="TIPFSP1" localSheetId="38">#REF!</definedName>
    <definedName name="TIPFSP1" localSheetId="44">#REF!</definedName>
    <definedName name="TIPFSP1" localSheetId="37">#REF!</definedName>
    <definedName name="TIPFSP1" localSheetId="39">#REF!</definedName>
    <definedName name="TIPFSP1" localSheetId="43">#REF!</definedName>
    <definedName name="TIPFSP1">#REF!</definedName>
    <definedName name="TIPHF" localSheetId="47">#REF!</definedName>
    <definedName name="TIPHF" localSheetId="49">#REF!</definedName>
    <definedName name="TIPHF" localSheetId="45">#REF!</definedName>
    <definedName name="TIPHF" localSheetId="40">#REF!</definedName>
    <definedName name="TIPHF" localSheetId="41">#REF!</definedName>
    <definedName name="TIPHF" localSheetId="42">#REF!</definedName>
    <definedName name="TIPHF" localSheetId="46">#REF!</definedName>
    <definedName name="TIPHF" localSheetId="38">#REF!</definedName>
    <definedName name="TIPHF" localSheetId="48">#REF!</definedName>
    <definedName name="TIPHF" localSheetId="44">#REF!</definedName>
    <definedName name="TIPHF" localSheetId="37">#REF!</definedName>
    <definedName name="TIPHF" localSheetId="39">#REF!</definedName>
    <definedName name="TIPHF" localSheetId="43">#REF!</definedName>
    <definedName name="TIPHF">TIPHF!$B$1</definedName>
    <definedName name="TIPHF_EQ" localSheetId="20">TIPHF!$B$13:$I$40</definedName>
    <definedName name="TIPHFNAV" localSheetId="20">TIPHF!$B$54:$B$61</definedName>
    <definedName name="TISF" localSheetId="47">#REF!</definedName>
    <definedName name="TISF" localSheetId="49">#REF!</definedName>
    <definedName name="TISF" localSheetId="45">#REF!</definedName>
    <definedName name="TISF" localSheetId="40">#REF!</definedName>
    <definedName name="TISF" localSheetId="41">#REF!</definedName>
    <definedName name="TISF" localSheetId="42">#REF!</definedName>
    <definedName name="TISF" localSheetId="46">#REF!</definedName>
    <definedName name="TISF" localSheetId="38">#REF!</definedName>
    <definedName name="TISF" localSheetId="48">#REF!</definedName>
    <definedName name="TISF" localSheetId="44">#REF!</definedName>
    <definedName name="TISF" localSheetId="37">#REF!</definedName>
    <definedName name="TISF" localSheetId="39">#REF!</definedName>
    <definedName name="TISF" localSheetId="43">#REF!</definedName>
    <definedName name="TISF">TISF!$B$1</definedName>
    <definedName name="TISF_EQ" localSheetId="22">TISF!$B$13:$I$59</definedName>
    <definedName name="TISF_EQ_FU_Related" localSheetId="22">TISF!#REF!</definedName>
    <definedName name="TISFNAV" localSheetId="22">TISF!$B$78:$B$85</definedName>
    <definedName name="TITSF" localSheetId="2">#REF!</definedName>
    <definedName name="TITSF" localSheetId="40">#REF!</definedName>
    <definedName name="TITSF" localSheetId="41">#REF!</definedName>
    <definedName name="TITSF" localSheetId="42">#REF!</definedName>
    <definedName name="TITSF" localSheetId="38">#REF!</definedName>
    <definedName name="TITSF" localSheetId="44">#REF!</definedName>
    <definedName name="TITSF" localSheetId="37">#REF!</definedName>
    <definedName name="TITSF" localSheetId="39">#REF!</definedName>
    <definedName name="TITSF" localSheetId="43">#REF!</definedName>
    <definedName name="TITSF">#REF!</definedName>
    <definedName name="TLF" localSheetId="2">#REF!</definedName>
    <definedName name="TLF" localSheetId="38">TLF!$B$1</definedName>
    <definedName name="TLF">#REF!</definedName>
    <definedName name="TLF_GOV_SEC" localSheetId="38">TLF!$B$23:$H$44</definedName>
    <definedName name="TLF_MM" localSheetId="38">TLF!$B$46:$H$92</definedName>
    <definedName name="TLFNAV" localSheetId="38">TLF!$B$106:$B$113</definedName>
    <definedName name="TLMF" localSheetId="2">#REF!</definedName>
    <definedName name="TLMF" localSheetId="47">#REF!</definedName>
    <definedName name="TLMF" localSheetId="49">#REF!</definedName>
    <definedName name="TLMF" localSheetId="45">#REF!</definedName>
    <definedName name="TLMF" localSheetId="40">#REF!</definedName>
    <definedName name="TLMF" localSheetId="41">#REF!</definedName>
    <definedName name="TLMF" localSheetId="42">#REF!</definedName>
    <definedName name="TLMF" localSheetId="46">#REF!</definedName>
    <definedName name="TLMF" localSheetId="38">#REF!</definedName>
    <definedName name="TLMF" localSheetId="48">#REF!</definedName>
    <definedName name="TLMF" localSheetId="44">#REF!</definedName>
    <definedName name="TLMF" localSheetId="37">#REF!</definedName>
    <definedName name="TLMF" localSheetId="39">#REF!</definedName>
    <definedName name="TLMF" localSheetId="43">#REF!</definedName>
    <definedName name="TLMF">#REF!</definedName>
    <definedName name="TMAOF" localSheetId="47">#REF!</definedName>
    <definedName name="TMAOF" localSheetId="49">#REF!</definedName>
    <definedName name="TMAOF" localSheetId="45">#REF!</definedName>
    <definedName name="TMAOF" localSheetId="40">#REF!</definedName>
    <definedName name="TMAOF" localSheetId="41">#REF!</definedName>
    <definedName name="TMAOF" localSheetId="42">#REF!</definedName>
    <definedName name="TMAOF" localSheetId="46">#REF!</definedName>
    <definedName name="TMAOF" localSheetId="38">#REF!</definedName>
    <definedName name="TMAOF" localSheetId="48">#REF!</definedName>
    <definedName name="TMAOF" localSheetId="44">#REF!</definedName>
    <definedName name="TMAOF" localSheetId="37">#REF!</definedName>
    <definedName name="TMAOF" localSheetId="39">#REF!</definedName>
    <definedName name="TMAOF" localSheetId="43">#REF!</definedName>
    <definedName name="TMAOF">TMAOF!$B$1</definedName>
    <definedName name="TMAOF_Debt_Related" localSheetId="6">TMAOF!$B$121:$H$124</definedName>
    <definedName name="TMAOF_EQ" localSheetId="6">TMAOF!$B$13:$I$70</definedName>
    <definedName name="TMAOF_EQ_Related" localSheetId="6">TMAOF!$B$71:$I$81</definedName>
    <definedName name="TMAOF_GOV_SEC" localSheetId="6">TMAOF!$B$111:$H$119</definedName>
    <definedName name="TMAOF_MM" localSheetId="6">TMAOF!$B$126:$H$127</definedName>
    <definedName name="TMAOFNAV" localSheetId="6">TMAOF!$B$141:$B$148</definedName>
    <definedName name="TMCAPF" localSheetId="47">#REF!</definedName>
    <definedName name="TMCAPF" localSheetId="49">#REF!</definedName>
    <definedName name="TMCAPF" localSheetId="45">#REF!</definedName>
    <definedName name="TMCAPF" localSheetId="40">#REF!</definedName>
    <definedName name="TMCAPF" localSheetId="41">#REF!</definedName>
    <definedName name="TMCAPF" localSheetId="42">#REF!</definedName>
    <definedName name="TMCAPF" localSheetId="46">#REF!</definedName>
    <definedName name="TMCAPF" localSheetId="38">#REF!</definedName>
    <definedName name="TMCAPF" localSheetId="48">#REF!</definedName>
    <definedName name="TMCAPF" localSheetId="44">#REF!</definedName>
    <definedName name="TMCAPF" localSheetId="37">#REF!</definedName>
    <definedName name="TMCAPF" localSheetId="39">#REF!</definedName>
    <definedName name="TMCAPF" localSheetId="43">#REF!</definedName>
    <definedName name="TMCAPF">TMCAPF!$B$1</definedName>
    <definedName name="TMCAPF_EQ" localSheetId="13">TMCAPF!$B$13:$I$69</definedName>
    <definedName name="TMCAPFNAV" localSheetId="13">TMCAPF!$B$83:$B$90</definedName>
    <definedName name="TMIF" localSheetId="47">#REF!</definedName>
    <definedName name="TMIF" localSheetId="49">#REF!</definedName>
    <definedName name="TMIF" localSheetId="45">#REF!</definedName>
    <definedName name="TMIF" localSheetId="40">#REF!</definedName>
    <definedName name="TMIF" localSheetId="41">#REF!</definedName>
    <definedName name="TMIF" localSheetId="42">#REF!</definedName>
    <definedName name="TMIF" localSheetId="46">#REF!</definedName>
    <definedName name="TMIF" localSheetId="38">#REF!</definedName>
    <definedName name="TMIF" localSheetId="48">#REF!</definedName>
    <definedName name="TMIF" localSheetId="44">#REF!</definedName>
    <definedName name="TMIF" localSheetId="37">#REF!</definedName>
    <definedName name="TMIF" localSheetId="39">#REF!</definedName>
    <definedName name="TMIF" localSheetId="43">#REF!</definedName>
    <definedName name="TMIF">TMIF!$B$1</definedName>
    <definedName name="TMIF_Debt_Related" localSheetId="5">TMIF!$B$78:$H$80</definedName>
    <definedName name="TMIF_EQ" localSheetId="5">TMIF!$B$13:$I$50</definedName>
    <definedName name="TMIF_EQ_FU_Related" localSheetId="5">TMIF!#REF!</definedName>
    <definedName name="TMIF_EQ_Related" localSheetId="5">TMIF!$B$51:$I$61</definedName>
    <definedName name="TMIF_GOV_SEC" localSheetId="5">TMIF!$B$68:$H$76</definedName>
    <definedName name="TMIF_Mutual_F_Units" localSheetId="5">TMIF!#REF!</definedName>
    <definedName name="TMIF_Mutual_F_Units_1" localSheetId="5">TMIF!$B$82:$H$84</definedName>
    <definedName name="TMIFNAV" localSheetId="5">TMIF!$B$99:$B$110</definedName>
    <definedName name="TMPF" localSheetId="2">#REF!</definedName>
    <definedName name="TMPF" localSheetId="40">#REF!</definedName>
    <definedName name="TMPF" localSheetId="41">#REF!</definedName>
    <definedName name="TMPF" localSheetId="42">#REF!</definedName>
    <definedName name="TMPF" localSheetId="38">#REF!</definedName>
    <definedName name="TMPF" localSheetId="44">#REF!</definedName>
    <definedName name="TMPF" localSheetId="37">#REF!</definedName>
    <definedName name="TMPF" localSheetId="39">#REF!</definedName>
    <definedName name="TMPF" localSheetId="43">#REF!</definedName>
    <definedName name="TMPF">#REF!</definedName>
    <definedName name="TNETF" localSheetId="47">#REF!</definedName>
    <definedName name="TNETF" localSheetId="49">#REF!</definedName>
    <definedName name="TNETF" localSheetId="45">#REF!</definedName>
    <definedName name="TNETF" localSheetId="40">#REF!</definedName>
    <definedName name="TNETF" localSheetId="41">#REF!</definedName>
    <definedName name="TNETF" localSheetId="42">#REF!</definedName>
    <definedName name="TNETF" localSheetId="46">#REF!</definedName>
    <definedName name="TNETF" localSheetId="38">#REF!</definedName>
    <definedName name="TNETF" localSheetId="48">#REF!</definedName>
    <definedName name="TNETF" localSheetId="44">#REF!</definedName>
    <definedName name="TNETF" localSheetId="37">#REF!</definedName>
    <definedName name="TNETF" localSheetId="39">#REF!</definedName>
    <definedName name="TNETF" localSheetId="43">#REF!</definedName>
    <definedName name="TNETF">TNETF!$B$1</definedName>
    <definedName name="TNETF_Debt_Related" localSheetId="26">TNETF!$B$68:$H$72</definedName>
    <definedName name="TNETF_EQ" localSheetId="26">TNETF!$B$13:$I$66</definedName>
    <definedName name="TNETFNAV" localSheetId="26">TNETF!$B$86:$B$87</definedName>
    <definedName name="TNIDETF">TNIDETF!$B$1</definedName>
    <definedName name="TNIDETF_EQ" localSheetId="27">TNIDETF!$B$13:$I$45</definedName>
    <definedName name="TNIDETFNAV" localSheetId="27">TNIDETF!$B$59:$B$60</definedName>
    <definedName name="TNIDFOF" localSheetId="47">#REF!</definedName>
    <definedName name="TNIDFOF" localSheetId="49">#REF!</definedName>
    <definedName name="TNIDFOF" localSheetId="45">#REF!</definedName>
    <definedName name="TNIDFOF" localSheetId="40">#REF!</definedName>
    <definedName name="TNIDFOF" localSheetId="41">#REF!</definedName>
    <definedName name="TNIDFOF" localSheetId="42">#REF!</definedName>
    <definedName name="TNIDFOF" localSheetId="46">#REF!</definedName>
    <definedName name="TNIDFOF" localSheetId="38">#REF!</definedName>
    <definedName name="TNIDFOF" localSheetId="48">#REF!</definedName>
    <definedName name="TNIDFOF" localSheetId="44">#REF!</definedName>
    <definedName name="TNIDFOF" localSheetId="37">#REF!</definedName>
    <definedName name="TNIDFOF" localSheetId="39">#REF!</definedName>
    <definedName name="TNIDFOF" localSheetId="43">#REF!</definedName>
    <definedName name="TNIDFOF">TNIDFOF!$B$1</definedName>
    <definedName name="TNIDFOF_Mutual_F_Units" localSheetId="28">TNIDFOF!$B$14:$H$15</definedName>
    <definedName name="TNIDFOFNAV" localSheetId="28">TNIDFOF!$B$29:$B$36</definedName>
    <definedName name="TNMMIF">TNMMIF!$B$1</definedName>
    <definedName name="TNMMIF_EQ" localSheetId="34">TNMMIF!$B$14:$I$66</definedName>
    <definedName name="TNMMIFNAV" localSheetId="34">TNMMIF!$B$80:$B$83</definedName>
    <definedName name="TNPBETF" localSheetId="47">#REF!</definedName>
    <definedName name="TNPBETF" localSheetId="49">#REF!</definedName>
    <definedName name="TNPBETF" localSheetId="45">#REF!</definedName>
    <definedName name="TNPBETF" localSheetId="40">#REF!</definedName>
    <definedName name="TNPBETF" localSheetId="41">#REF!</definedName>
    <definedName name="TNPBETF" localSheetId="42">#REF!</definedName>
    <definedName name="TNPBETF" localSheetId="46">#REF!</definedName>
    <definedName name="TNPBETF" localSheetId="38">#REF!</definedName>
    <definedName name="TNPBETF" localSheetId="48">#REF!</definedName>
    <definedName name="TNPBETF" localSheetId="44">#REF!</definedName>
    <definedName name="TNPBETF" localSheetId="37">#REF!</definedName>
    <definedName name="TNPBETF" localSheetId="39">#REF!</definedName>
    <definedName name="TNPBETF" localSheetId="43">#REF!</definedName>
    <definedName name="TNPBETF">TNPBETF!$B$1</definedName>
    <definedName name="TNPBETF_EQ" localSheetId="25">TNPBETF!$B$13:$I$26</definedName>
    <definedName name="TNPBETFNAV" localSheetId="25">TNPBETF!$B$39:$B$40</definedName>
    <definedName name="TNSIFDEC27" localSheetId="2">#REF!</definedName>
    <definedName name="TNSIFDEC27" localSheetId="48">TNSIFDEC27!$B$1</definedName>
    <definedName name="TNSIFDEC27">#REF!</definedName>
    <definedName name="TNSIFDEC27_Debt_Related" localSheetId="48">TNSIFDEC27!$B$42:$H$47</definedName>
    <definedName name="TNSIFDEC27_GOV_SEC" localSheetId="48">TNSIFDEC27!$B$22:$H$40</definedName>
    <definedName name="TNSIFDEC27NAV" localSheetId="48">TNSIFDEC27!$B$60:$B$67</definedName>
    <definedName name="TOF" localSheetId="2">#REF!</definedName>
    <definedName name="TOF" localSheetId="44">TOF!$B$1</definedName>
    <definedName name="TOF">#REF!</definedName>
    <definedName name="TOFNAV" localSheetId="44">TOF!$B$35:$B$42</definedName>
    <definedName name="TOIIS" localSheetId="2">#REF!</definedName>
    <definedName name="TOIIS" localSheetId="47">#REF!</definedName>
    <definedName name="TOIIS" localSheetId="49">#REF!</definedName>
    <definedName name="TOIIS" localSheetId="45">#REF!</definedName>
    <definedName name="TOIIS" localSheetId="40">#REF!</definedName>
    <definedName name="TOIIS" localSheetId="41">#REF!</definedName>
    <definedName name="TOIIS" localSheetId="42">#REF!</definedName>
    <definedName name="TOIIS" localSheetId="46">#REF!</definedName>
    <definedName name="TOIIS" localSheetId="38">#REF!</definedName>
    <definedName name="TOIIS" localSheetId="48">#REF!</definedName>
    <definedName name="TOIIS" localSheetId="44">#REF!</definedName>
    <definedName name="TOIIS" localSheetId="37">#REF!</definedName>
    <definedName name="TOIIS" localSheetId="39">#REF!</definedName>
    <definedName name="TOIIS" localSheetId="43">#REF!</definedName>
    <definedName name="TOIIS">#REF!</definedName>
    <definedName name="TOIOS" localSheetId="2">#REF!</definedName>
    <definedName name="TOIOS">#REF!</definedName>
    <definedName name="TOISS" localSheetId="2">#REF!</definedName>
    <definedName name="TOISS">#REF!</definedName>
    <definedName name="TQNTF" localSheetId="47">#REF!</definedName>
    <definedName name="TQNTF" localSheetId="49">#REF!</definedName>
    <definedName name="TQNTF" localSheetId="45">#REF!</definedName>
    <definedName name="TQNTF" localSheetId="40">#REF!</definedName>
    <definedName name="TQNTF" localSheetId="41">#REF!</definedName>
    <definedName name="TQNTF" localSheetId="42">#REF!</definedName>
    <definedName name="TQNTF" localSheetId="46">#REF!</definedName>
    <definedName name="TQNTF" localSheetId="38">#REF!</definedName>
    <definedName name="TQNTF" localSheetId="48">#REF!</definedName>
    <definedName name="TQNTF" localSheetId="44">#REF!</definedName>
    <definedName name="TQNTF" localSheetId="37">#REF!</definedName>
    <definedName name="TQNTF" localSheetId="39">#REF!</definedName>
    <definedName name="TQNTF" localSheetId="43">#REF!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7">#REF!</definedName>
    <definedName name="TREF" localSheetId="49">#REF!</definedName>
    <definedName name="TREF" localSheetId="45">#REF!</definedName>
    <definedName name="TREF" localSheetId="40">#REF!</definedName>
    <definedName name="TREF" localSheetId="41">#REF!</definedName>
    <definedName name="TREF" localSheetId="42">#REF!</definedName>
    <definedName name="TREF" localSheetId="46">#REF!</definedName>
    <definedName name="TREF" localSheetId="38">#REF!</definedName>
    <definedName name="TREF" localSheetId="48">#REF!</definedName>
    <definedName name="TREF" localSheetId="44">#REF!</definedName>
    <definedName name="TREF" localSheetId="37">#REF!</definedName>
    <definedName name="TREF" localSheetId="39">#REF!</definedName>
    <definedName name="TREF" localSheetId="43">#REF!</definedName>
    <definedName name="TREF">TREF!$B$1</definedName>
    <definedName name="TREF_EQ" localSheetId="21">TREF!$B$13:$I$46</definedName>
    <definedName name="TREFNAV" localSheetId="21">TREF!$B$60:$B$67</definedName>
    <definedName name="TRSFC" localSheetId="2">#REF!</definedName>
    <definedName name="TRSFC" localSheetId="37">TRSFC!$B$1</definedName>
    <definedName name="TRSFC">#REF!</definedName>
    <definedName name="TRSFC_Debt_Related" localSheetId="37">TRSFC!$B$75:$H$79</definedName>
    <definedName name="TRSFC_EQ" localSheetId="37">TRSFC!$B$12:$I$61</definedName>
    <definedName name="TRSFC_GOV_SEC" localSheetId="37">TRSFC!$B$63:$H$73</definedName>
    <definedName name="TRSFCNAV" localSheetId="37">TRSFC!$B$92:$B$95</definedName>
    <definedName name="TRSFM" localSheetId="47">#REF!</definedName>
    <definedName name="TRSFM" localSheetId="49">#REF!</definedName>
    <definedName name="TRSFM" localSheetId="45">#REF!</definedName>
    <definedName name="TRSFM" localSheetId="40">#REF!</definedName>
    <definedName name="TRSFM" localSheetId="41">#REF!</definedName>
    <definedName name="TRSFM" localSheetId="42">#REF!</definedName>
    <definedName name="TRSFM" localSheetId="46">#REF!</definedName>
    <definedName name="TRSFM" localSheetId="38">#REF!</definedName>
    <definedName name="TRSFM" localSheetId="48">#REF!</definedName>
    <definedName name="TRSFM" localSheetId="44">#REF!</definedName>
    <definedName name="TRSFM" localSheetId="37">#REF!</definedName>
    <definedName name="TRSFM" localSheetId="39">#REF!</definedName>
    <definedName name="TRSFM" localSheetId="43">#REF!</definedName>
    <definedName name="TRSFM">TRSFM!$B$1</definedName>
    <definedName name="TRSFM_Debt_Related" localSheetId="36">TRSFM!$B$75:$H$86</definedName>
    <definedName name="TRSFM_Debt_Related_UNLISTED" localSheetId="36">TRSFM!$B$88:$H$89</definedName>
    <definedName name="TRSFM_EQ" localSheetId="36">TRSFM!$B$12:$I$63</definedName>
    <definedName name="TRSFM_GOV_SEC" localSheetId="36">TRSFM!$B$65:$H$73</definedName>
    <definedName name="TRSFMNAV" localSheetId="36">TRSFM!$B$103:$B$106</definedName>
    <definedName name="TRSFP" localSheetId="47">#REF!</definedName>
    <definedName name="TRSFP" localSheetId="49">#REF!</definedName>
    <definedName name="TRSFP" localSheetId="45">#REF!</definedName>
    <definedName name="TRSFP" localSheetId="40">#REF!</definedName>
    <definedName name="TRSFP" localSheetId="41">#REF!</definedName>
    <definedName name="TRSFP" localSheetId="42">#REF!</definedName>
    <definedName name="TRSFP" localSheetId="46">#REF!</definedName>
    <definedName name="TRSFP" localSheetId="38">#REF!</definedName>
    <definedName name="TRSFP" localSheetId="48">#REF!</definedName>
    <definedName name="TRSFP" localSheetId="44">#REF!</definedName>
    <definedName name="TRSFP" localSheetId="37">#REF!</definedName>
    <definedName name="TRSFP" localSheetId="39">#REF!</definedName>
    <definedName name="TRSFP" localSheetId="43">#REF!</definedName>
    <definedName name="TRSFP">TRSFP!$B$1</definedName>
    <definedName name="TRSFP_EQ" localSheetId="35">TRSFP!$B$12:$I$65</definedName>
    <definedName name="TRSFPNAV" localSheetId="35">TRSFP!$B$79:$B$82</definedName>
    <definedName name="TSCAPF" localSheetId="47">#REF!</definedName>
    <definedName name="TSCAPF" localSheetId="49">#REF!</definedName>
    <definedName name="TSCAPF" localSheetId="45">#REF!</definedName>
    <definedName name="TSCAPF" localSheetId="40">#REF!</definedName>
    <definedName name="TSCAPF" localSheetId="41">#REF!</definedName>
    <definedName name="TSCAPF" localSheetId="42">#REF!</definedName>
    <definedName name="TSCAPF" localSheetId="46">#REF!</definedName>
    <definedName name="TSCAPF" localSheetId="38">#REF!</definedName>
    <definedName name="TSCAPF" localSheetId="48">#REF!</definedName>
    <definedName name="TSCAPF" localSheetId="44">#REF!</definedName>
    <definedName name="TSCAPF" localSheetId="37">#REF!</definedName>
    <definedName name="TSCAPF" localSheetId="39">#REF!</definedName>
    <definedName name="TSCAPF" localSheetId="43">#REF!</definedName>
    <definedName name="TSCAPF">TSCAPF!$B$1</definedName>
    <definedName name="TSCAPF_EQ" localSheetId="11">TSCAPF!$B$13:$I$58</definedName>
    <definedName name="TSCAPF_EQ_FU_Related" localSheetId="11">TSCAPF!#REF!</definedName>
    <definedName name="TSCAPFNAV" localSheetId="11">TSCAPF!$B$78:$B$85</definedName>
    <definedName name="TSIPF3" localSheetId="2">#REF!</definedName>
    <definedName name="TSIPF3" localSheetId="40">#REF!</definedName>
    <definedName name="TSIPF3" localSheetId="41">#REF!</definedName>
    <definedName name="TSIPF3" localSheetId="42">#REF!</definedName>
    <definedName name="TSIPF3" localSheetId="38">#REF!</definedName>
    <definedName name="TSIPF3" localSheetId="44">#REF!</definedName>
    <definedName name="TSIPF3" localSheetId="37">#REF!</definedName>
    <definedName name="TSIPF3" localSheetId="39">#REF!</definedName>
    <definedName name="TSIPF3" localSheetId="43">#REF!</definedName>
    <definedName name="TSIPF3">#REF!</definedName>
    <definedName name="TSTBF" localSheetId="2">#REF!</definedName>
    <definedName name="TSTBF" localSheetId="39">TSTBF!$B$1</definedName>
    <definedName name="TSTBF">#REF!</definedName>
    <definedName name="TSTBF_Debt_Related" localSheetId="39">TSTBF!$B$47:$H$77</definedName>
    <definedName name="TSTBF_Debt_Related_UNLISTED" localSheetId="39">TSTBF!$B$79:$H$81</definedName>
    <definedName name="TSTBF_GOV_SEC" localSheetId="39">TSTBF!$B$23:$H$45</definedName>
    <definedName name="TSTBF_MM" localSheetId="39">TSTBF!$B$83:$H$90</definedName>
    <definedName name="TSTBF_Mutual_F_Units" localSheetId="39">TSTBF!#REF!</definedName>
    <definedName name="TSTBFNAV" localSheetId="39">TSTBF!$B$107:$B$118</definedName>
    <definedName name="TTAF1" localSheetId="2">#REF!</definedName>
    <definedName name="TTAF1" localSheetId="47">#REF!</definedName>
    <definedName name="TTAF1" localSheetId="49">#REF!</definedName>
    <definedName name="TTAF1" localSheetId="45">#REF!</definedName>
    <definedName name="TTAF1" localSheetId="40">#REF!</definedName>
    <definedName name="TTAF1" localSheetId="41">#REF!</definedName>
    <definedName name="TTAF1" localSheetId="42">#REF!</definedName>
    <definedName name="TTAF1" localSheetId="46">#REF!</definedName>
    <definedName name="TTAF1" localSheetId="38">#REF!</definedName>
    <definedName name="TTAF1" localSheetId="48">#REF!</definedName>
    <definedName name="TTAF1" localSheetId="44">#REF!</definedName>
    <definedName name="TTAF1" localSheetId="37">#REF!</definedName>
    <definedName name="TTAF1" localSheetId="39">#REF!</definedName>
    <definedName name="TTAF1" localSheetId="43">#REF!</definedName>
    <definedName name="TTAF1">#REF!</definedName>
    <definedName name="TTMF" localSheetId="2">#REF!</definedName>
    <definedName name="TTMF">#REF!</definedName>
    <definedName name="TTMFSP1" localSheetId="2">#REF!</definedName>
    <definedName name="TTMFSP1">#REF!</definedName>
    <definedName name="TTOFE" localSheetId="47">#REF!</definedName>
    <definedName name="TTOFE" localSheetId="49">#REF!</definedName>
    <definedName name="TTOFE" localSheetId="45">#REF!</definedName>
    <definedName name="TTOFE" localSheetId="40">#REF!</definedName>
    <definedName name="TTOFE" localSheetId="41">#REF!</definedName>
    <definedName name="TTOFE" localSheetId="42">#REF!</definedName>
    <definedName name="TTOFE" localSheetId="46">#REF!</definedName>
    <definedName name="TTOFE" localSheetId="38">#REF!</definedName>
    <definedName name="TTOFE" localSheetId="48">#REF!</definedName>
    <definedName name="TTOFE" localSheetId="44">#REF!</definedName>
    <definedName name="TTOFE" localSheetId="37">#REF!</definedName>
    <definedName name="TTOFE" localSheetId="39">#REF!</definedName>
    <definedName name="TTOFE" localSheetId="43">#REF!</definedName>
    <definedName name="TTOFE">TTOFE!$B$1</definedName>
    <definedName name="TTOFE_EQ" localSheetId="8">TTOFE!$B$13:$I$67</definedName>
    <definedName name="TTOFE_EQ_FU_Related" localSheetId="8">TTOFE!#REF!</definedName>
    <definedName name="TTOFENAV" localSheetId="8">TTOFE!$B$86:$B$93</definedName>
    <definedName name="TTSF96" localSheetId="47">#REF!</definedName>
    <definedName name="TTSF96" localSheetId="49">#REF!</definedName>
    <definedName name="TTSF96" localSheetId="45">#REF!</definedName>
    <definedName name="TTSF96" localSheetId="40">#REF!</definedName>
    <definedName name="TTSF96" localSheetId="41">#REF!</definedName>
    <definedName name="TTSF96" localSheetId="42">#REF!</definedName>
    <definedName name="TTSF96" localSheetId="46">#REF!</definedName>
    <definedName name="TTSF96" localSheetId="38">#REF!</definedName>
    <definedName name="TTSF96" localSheetId="48">#REF!</definedName>
    <definedName name="TTSF96" localSheetId="44">#REF!</definedName>
    <definedName name="TTSF96" localSheetId="37">#REF!</definedName>
    <definedName name="TTSF96" localSheetId="39">#REF!</definedName>
    <definedName name="TTSF96" localSheetId="43">#REF!</definedName>
    <definedName name="TTSF96">TTSF96!$B$1</definedName>
    <definedName name="TTSF96_EQ" localSheetId="15">TTSF96!$B$13:$I$68</definedName>
    <definedName name="TTSF96NAV" localSheetId="15">TTSF96!$B$82:$B$89</definedName>
    <definedName name="TUDG3S" localSheetId="2">#REF!</definedName>
    <definedName name="TUDG3S" localSheetId="40">#REF!</definedName>
    <definedName name="TUDG3S" localSheetId="41">#REF!</definedName>
    <definedName name="TUDG3S" localSheetId="42">#REF!</definedName>
    <definedName name="TUDG3S" localSheetId="38">#REF!</definedName>
    <definedName name="TUDG3S" localSheetId="44">#REF!</definedName>
    <definedName name="TUDG3S" localSheetId="37">#REF!</definedName>
    <definedName name="TUDG3S" localSheetId="39">#REF!</definedName>
    <definedName name="TUDG3S" localSheetId="43">#REF!</definedName>
    <definedName name="TUDG3S">#REF!</definedName>
    <definedName name="TUDS" localSheetId="2">#REF!</definedName>
    <definedName name="TUDS" localSheetId="40">#REF!</definedName>
    <definedName name="TUDS" localSheetId="41">#REF!</definedName>
    <definedName name="TUDS" localSheetId="42">#REF!</definedName>
    <definedName name="TUDS" localSheetId="38">#REF!</definedName>
    <definedName name="TUDS" localSheetId="44">#REF!</definedName>
    <definedName name="TUDS" localSheetId="37">#REF!</definedName>
    <definedName name="TUDS" localSheetId="39">#REF!</definedName>
    <definedName name="TUDS" localSheetId="43">#REF!</definedName>
    <definedName name="TUDS">#REF!</definedName>
    <definedName name="TURG3S" localSheetId="2">#REF!</definedName>
    <definedName name="TURG3S" localSheetId="40">#REF!</definedName>
    <definedName name="TURG3S" localSheetId="41">#REF!</definedName>
    <definedName name="TURG3S" localSheetId="42">#REF!</definedName>
    <definedName name="TURG3S" localSheetId="38">#REF!</definedName>
    <definedName name="TURG3S" localSheetId="44">#REF!</definedName>
    <definedName name="TURG3S" localSheetId="37">#REF!</definedName>
    <definedName name="TURG3S" localSheetId="39">#REF!</definedName>
    <definedName name="TURG3S" localSheetId="43">#REF!</definedName>
    <definedName name="TURG3S">#REF!</definedName>
    <definedName name="TURS" localSheetId="2">#REF!</definedName>
    <definedName name="TURS">#REF!</definedName>
    <definedName name="TUSTF" localSheetId="43">TUSTF!$B$1</definedName>
    <definedName name="TUSTF">#REF!</definedName>
    <definedName name="TUSTF_Debt_Related" localSheetId="43">TUSTF!$B$29:$H$39</definedName>
    <definedName name="TUSTF_GOV_SEC" localSheetId="43">TUSTF!$B$22:$H$27</definedName>
    <definedName name="TUSTF_MM" localSheetId="43">TUSTF!$B$41:$H$64</definedName>
    <definedName name="TUSTFNAV" localSheetId="43">TUSTF!$B$77:$B$88</definedName>
    <definedName name="TVFS1" localSheetId="2">#REF!</definedName>
    <definedName name="TVFS1" localSheetId="47">#REF!</definedName>
    <definedName name="TVFS1" localSheetId="49">#REF!</definedName>
    <definedName name="TVFS1" localSheetId="45">#REF!</definedName>
    <definedName name="TVFS1" localSheetId="40">#REF!</definedName>
    <definedName name="TVFS1" localSheetId="41">#REF!</definedName>
    <definedName name="TVFS1" localSheetId="42">#REF!</definedName>
    <definedName name="TVFS1" localSheetId="46">#REF!</definedName>
    <definedName name="TVFS1" localSheetId="38">#REF!</definedName>
    <definedName name="TVFS1" localSheetId="48">#REF!</definedName>
    <definedName name="TVFS1" localSheetId="44">#REF!</definedName>
    <definedName name="TVFS1" localSheetId="37">#REF!</definedName>
    <definedName name="TVFS1" localSheetId="39">#REF!</definedName>
    <definedName name="TVFS1" localSheetId="43">#REF!</definedName>
    <definedName name="TVFS1">#REF!</definedName>
    <definedName name="TVFS2" localSheetId="2">#REF!</definedName>
    <definedName name="TVFS2">#REF!</definedName>
    <definedName name="TYCF" localSheetId="47">#REF!</definedName>
    <definedName name="TYCF" localSheetId="49">#REF!</definedName>
    <definedName name="TYCF" localSheetId="45">#REF!</definedName>
    <definedName name="TYCF" localSheetId="40">#REF!</definedName>
    <definedName name="TYCF" localSheetId="41">#REF!</definedName>
    <definedName name="TYCF" localSheetId="42">#REF!</definedName>
    <definedName name="TYCF" localSheetId="46">#REF!</definedName>
    <definedName name="TYCF" localSheetId="38">#REF!</definedName>
    <definedName name="TYCF" localSheetId="48">#REF!</definedName>
    <definedName name="TYCF" localSheetId="44">#REF!</definedName>
    <definedName name="TYCF" localSheetId="37">#REF!</definedName>
    <definedName name="TYCF" localSheetId="39">#REF!</definedName>
    <definedName name="TYCF" localSheetId="43">#REF!</definedName>
    <definedName name="TYCF">TYCF!$B$1</definedName>
    <definedName name="TYCF_EQ" localSheetId="30">TYCF!$B$12:$I$63</definedName>
    <definedName name="TYCFNAV" localSheetId="30">TYCF!$B$77:$B$80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6" i="16" l="1"/>
  <c r="C424" i="16"/>
  <c r="C408" i="16"/>
  <c r="E50" i="52"/>
  <c r="E49" i="52"/>
  <c r="E48" i="52"/>
  <c r="E47" i="52"/>
  <c r="E46" i="52"/>
  <c r="E45" i="52"/>
  <c r="E44" i="52"/>
  <c r="E43" i="52"/>
  <c r="E42" i="52"/>
  <c r="E41" i="52"/>
  <c r="E40" i="52"/>
  <c r="E39" i="52"/>
  <c r="E38" i="52"/>
  <c r="E37" i="52"/>
  <c r="E36" i="52"/>
  <c r="E35" i="52"/>
  <c r="E34" i="52"/>
  <c r="E33" i="52"/>
  <c r="E32" i="52"/>
  <c r="E30" i="52"/>
  <c r="E29" i="52"/>
  <c r="E28" i="52"/>
  <c r="E27" i="52"/>
  <c r="E26" i="52"/>
  <c r="E25" i="52"/>
  <c r="E24" i="52"/>
  <c r="E23" i="52"/>
  <c r="E22" i="52"/>
  <c r="E21" i="52"/>
  <c r="E20" i="52"/>
  <c r="E19" i="52"/>
  <c r="E18" i="52"/>
  <c r="E17" i="52"/>
  <c r="E16" i="52"/>
  <c r="E15" i="52"/>
  <c r="E14" i="52"/>
  <c r="E13" i="52"/>
  <c r="E12" i="52"/>
  <c r="E11" i="52"/>
  <c r="E10" i="52"/>
  <c r="E9" i="52"/>
  <c r="E8" i="52"/>
  <c r="E7" i="52"/>
  <c r="E6" i="52"/>
  <c r="E5" i="52"/>
  <c r="A5" i="52"/>
  <c r="A6" i="52" s="1"/>
  <c r="A7" i="52" s="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E4" i="52"/>
  <c r="H110" i="16"/>
  <c r="G110" i="16"/>
  <c r="C99" i="32" l="1"/>
  <c r="C103" i="32"/>
  <c r="C105" i="32" s="1"/>
  <c r="C158" i="25" l="1"/>
  <c r="C144" i="25"/>
  <c r="C160" i="25" l="1"/>
  <c r="C173" i="31"/>
  <c r="C168" i="31"/>
  <c r="C140" i="31"/>
  <c r="C135" i="31"/>
  <c r="C175" i="31" l="1"/>
  <c r="C143" i="31"/>
  <c r="C365" i="16"/>
  <c r="C346" i="16"/>
  <c r="C254" i="16"/>
  <c r="C236" i="16"/>
  <c r="C256" i="16" s="1"/>
  <c r="C367" i="16" l="1"/>
  <c r="C218" i="29" l="1"/>
  <c r="C200" i="29"/>
  <c r="C221" i="29" l="1"/>
  <c r="C555" i="35"/>
  <c r="C549" i="35"/>
  <c r="C557" i="35" s="1"/>
  <c r="C516" i="35"/>
  <c r="C455" i="35" l="1"/>
  <c r="C519" i="35" s="1"/>
  <c r="C1393" i="36" l="1"/>
  <c r="C1166" i="36"/>
  <c r="C1396" i="36" l="1"/>
  <c r="C81" i="25" l="1"/>
  <c r="C107" i="17"/>
  <c r="C115" i="31"/>
  <c r="C165" i="16"/>
  <c r="C141" i="24"/>
  <c r="C126" i="29"/>
  <c r="C232" i="35"/>
  <c r="C347" i="36"/>
  <c r="H30" i="50" l="1"/>
  <c r="G30" i="50"/>
  <c r="H48" i="49"/>
  <c r="G48" i="49"/>
  <c r="H41" i="49"/>
  <c r="G41" i="49"/>
  <c r="H61" i="48"/>
  <c r="G61" i="48"/>
  <c r="H58" i="48"/>
  <c r="G58" i="48"/>
  <c r="H47" i="48"/>
  <c r="G47" i="48"/>
  <c r="H41" i="47"/>
  <c r="G41" i="47"/>
  <c r="H36" i="47"/>
  <c r="H43" i="47" s="1"/>
  <c r="H44" i="47" s="1"/>
  <c r="G36" i="47"/>
  <c r="G43" i="47" s="1"/>
  <c r="G44" i="47" s="1"/>
  <c r="H78" i="46"/>
  <c r="G78" i="46"/>
  <c r="H75" i="46"/>
  <c r="H80" i="46" s="1"/>
  <c r="H81" i="46" s="1"/>
  <c r="G75" i="46"/>
  <c r="G80" i="46" s="1"/>
  <c r="G81" i="46" s="1"/>
  <c r="H38" i="46"/>
  <c r="G38" i="46"/>
  <c r="H65" i="44"/>
  <c r="G65" i="44"/>
  <c r="H40" i="44"/>
  <c r="G40" i="44"/>
  <c r="H28" i="44"/>
  <c r="G28" i="44"/>
  <c r="H88" i="43"/>
  <c r="G88" i="43"/>
  <c r="H31" i="43"/>
  <c r="G31" i="43"/>
  <c r="H28" i="43"/>
  <c r="G28" i="43"/>
  <c r="H43" i="42"/>
  <c r="G43" i="42"/>
  <c r="H30" i="42"/>
  <c r="H45" i="42" s="1"/>
  <c r="H46" i="42" s="1"/>
  <c r="G30" i="42"/>
  <c r="G45" i="42" s="1"/>
  <c r="G46" i="42" s="1"/>
  <c r="H101" i="41"/>
  <c r="G101" i="41"/>
  <c r="H80" i="41"/>
  <c r="G80" i="41"/>
  <c r="H47" i="41"/>
  <c r="G47" i="41"/>
  <c r="H95" i="40"/>
  <c r="G95" i="40"/>
  <c r="H91" i="40"/>
  <c r="G91" i="40"/>
  <c r="H82" i="40"/>
  <c r="G82" i="40"/>
  <c r="H78" i="40"/>
  <c r="G78" i="40"/>
  <c r="H46" i="40"/>
  <c r="H97" i="40" s="1"/>
  <c r="H98" i="40" s="1"/>
  <c r="G46" i="40"/>
  <c r="G97" i="40" s="1"/>
  <c r="G98" i="40" s="1"/>
  <c r="H93" i="39"/>
  <c r="G93" i="39"/>
  <c r="H45" i="39"/>
  <c r="G45" i="39"/>
  <c r="H80" i="38"/>
  <c r="G80" i="38"/>
  <c r="H74" i="38"/>
  <c r="G74" i="38"/>
  <c r="H62" i="38"/>
  <c r="G62" i="38"/>
  <c r="G103" i="41" l="1"/>
  <c r="G104" i="41" s="1"/>
  <c r="H103" i="41"/>
  <c r="H104" i="41" s="1"/>
  <c r="H82" i="16"/>
  <c r="G82" i="16"/>
  <c r="H62" i="29"/>
  <c r="G62" i="29"/>
  <c r="H85" i="29"/>
  <c r="G85" i="29"/>
  <c r="H66" i="29"/>
  <c r="G66" i="29"/>
  <c r="H142" i="35"/>
  <c r="H195" i="35"/>
  <c r="G195" i="35"/>
  <c r="H191" i="35"/>
  <c r="G191" i="35"/>
  <c r="G142" i="35"/>
  <c r="H120" i="35"/>
  <c r="G120" i="35"/>
  <c r="H197" i="35" l="1"/>
  <c r="H198" i="35" s="1"/>
  <c r="G197" i="35"/>
  <c r="G198" i="35" s="1"/>
  <c r="H67" i="29"/>
  <c r="G67" i="29"/>
  <c r="H312" i="36"/>
  <c r="G312" i="36"/>
  <c r="H280" i="36"/>
  <c r="G280" i="36"/>
  <c r="H71" i="31" l="1"/>
  <c r="G71" i="31"/>
  <c r="H67" i="31"/>
  <c r="H72" i="31" s="1"/>
  <c r="G67" i="31"/>
  <c r="G72" i="31" s="1"/>
  <c r="H59" i="4" l="1"/>
  <c r="H64" i="4" s="1"/>
  <c r="H67" i="4" s="1"/>
  <c r="H68" i="4" s="1"/>
  <c r="G59" i="4"/>
  <c r="G64" i="4" s="1"/>
  <c r="G67" i="4" s="1"/>
  <c r="G68" i="4" s="1"/>
  <c r="H63" i="4"/>
  <c r="G63" i="4"/>
  <c r="H72" i="18" l="1"/>
  <c r="G72" i="18"/>
  <c r="H68" i="18"/>
  <c r="H73" i="18" s="1"/>
  <c r="H75" i="18" s="1"/>
  <c r="H76" i="18" s="1"/>
  <c r="G68" i="18"/>
  <c r="G73" i="18" s="1"/>
  <c r="G75" i="18" s="1"/>
  <c r="G76" i="18" s="1"/>
  <c r="H64" i="20"/>
  <c r="G64" i="20"/>
  <c r="H60" i="20"/>
  <c r="G60" i="20"/>
  <c r="G65" i="20" l="1"/>
  <c r="G67" i="20" s="1"/>
  <c r="G68" i="20" s="1"/>
  <c r="H65" i="20"/>
  <c r="H67" i="20" s="1"/>
  <c r="H68" i="20" s="1"/>
  <c r="H100" i="24"/>
  <c r="G100" i="24"/>
  <c r="H53" i="24"/>
  <c r="G53" i="24"/>
  <c r="H306" i="36" l="1"/>
  <c r="G306" i="36"/>
  <c r="H300" i="36"/>
  <c r="G300" i="36"/>
  <c r="H292" i="36"/>
  <c r="G292" i="36"/>
  <c r="H44" i="34"/>
  <c r="G44" i="34"/>
  <c r="H65" i="33"/>
  <c r="G65" i="33"/>
  <c r="H62" i="33"/>
  <c r="H67" i="33" s="1"/>
  <c r="H68" i="33" s="1"/>
  <c r="G62" i="33"/>
  <c r="G67" i="33" s="1"/>
  <c r="G68" i="33" s="1"/>
  <c r="H54" i="32"/>
  <c r="G54" i="32"/>
  <c r="H42" i="32"/>
  <c r="G42" i="32"/>
  <c r="H81" i="31"/>
  <c r="G81" i="31"/>
  <c r="H78" i="31"/>
  <c r="G78" i="31"/>
  <c r="G83" i="31" s="1"/>
  <c r="G84" i="31" s="1"/>
  <c r="H51" i="30"/>
  <c r="G51" i="30"/>
  <c r="H81" i="29"/>
  <c r="G81" i="29"/>
  <c r="H77" i="29"/>
  <c r="G77" i="29"/>
  <c r="H71" i="28"/>
  <c r="G71" i="28"/>
  <c r="H70" i="27"/>
  <c r="G70" i="27"/>
  <c r="H46" i="26"/>
  <c r="G46" i="26"/>
  <c r="H52" i="25"/>
  <c r="G52" i="25"/>
  <c r="H97" i="24"/>
  <c r="G97" i="24"/>
  <c r="H94" i="24"/>
  <c r="G94" i="24"/>
  <c r="H74" i="24"/>
  <c r="H102" i="24" s="1"/>
  <c r="H103" i="24" s="1"/>
  <c r="G74" i="24"/>
  <c r="G102" i="24" s="1"/>
  <c r="G103" i="24" s="1"/>
  <c r="H53" i="23"/>
  <c r="G53" i="23"/>
  <c r="H47" i="23"/>
  <c r="G47" i="23"/>
  <c r="H41" i="22"/>
  <c r="G41" i="22"/>
  <c r="H69" i="21"/>
  <c r="G69" i="21"/>
  <c r="H58" i="19"/>
  <c r="G58" i="19"/>
  <c r="H73" i="17"/>
  <c r="G73" i="17"/>
  <c r="H128" i="16"/>
  <c r="G128" i="16"/>
  <c r="H125" i="16"/>
  <c r="G125" i="16"/>
  <c r="H120" i="16"/>
  <c r="G120" i="16"/>
  <c r="H73" i="15"/>
  <c r="G73" i="15"/>
  <c r="H67" i="15"/>
  <c r="G67" i="15"/>
  <c r="H74" i="14"/>
  <c r="G74" i="14"/>
  <c r="H68" i="14"/>
  <c r="G68" i="14"/>
  <c r="H16" i="13"/>
  <c r="G16" i="13"/>
  <c r="H46" i="12"/>
  <c r="G46" i="12"/>
  <c r="H67" i="11"/>
  <c r="G67" i="11"/>
  <c r="H27" i="10"/>
  <c r="G27" i="10"/>
  <c r="H52" i="9"/>
  <c r="G52" i="9"/>
  <c r="H46" i="9"/>
  <c r="G46" i="9"/>
  <c r="H47" i="8"/>
  <c r="G47" i="8"/>
  <c r="H90" i="7"/>
  <c r="G90" i="7"/>
  <c r="H87" i="7"/>
  <c r="G87" i="7"/>
  <c r="H74" i="7"/>
  <c r="G74" i="7"/>
  <c r="H64" i="7"/>
  <c r="G64" i="7"/>
  <c r="H66" i="6"/>
  <c r="G66" i="6"/>
  <c r="H47" i="5"/>
  <c r="G47" i="5"/>
  <c r="H64" i="3"/>
  <c r="G64" i="3"/>
  <c r="G130" i="16" l="1"/>
  <c r="G131" i="16" s="1"/>
  <c r="H130" i="16"/>
  <c r="H131" i="16" s="1"/>
  <c r="H83" i="31"/>
  <c r="H84" i="31" s="1"/>
  <c r="G87" i="29"/>
  <c r="G88" i="29" s="1"/>
  <c r="H87" i="29"/>
  <c r="H88" i="29" s="1"/>
  <c r="G314" i="36"/>
  <c r="G315" i="36" s="1"/>
  <c r="H314" i="36"/>
  <c r="H315" i="3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877CC1-2E68-4DF5-A177-450A354C4C7B}" name="Connection182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BPSU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BPSUF')_x000d_order by 6 desc"/>
  </connection>
  <connection id="2" xr16:uid="{EF05D697-B75C-47C8-A73F-4130DB7EBD24}" name="Connection18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BPSUF' _x000d_ _x000d_and WEEKEND_DT='31 oct 2022' and a.ASSET_TYPE in('05','06','07','09','11','12','14','25','29','34','18','52') and LISTED_Y_N='Y'  _x000d_and a.schclass='GLOBAL' and a.security is not null and a.UNITS&gt;0  and LAST_NET_ASSETS&gt;1 and f.schclass='GLOBAL' ) _x000d_where MKTVAL &gt; 0) order by 6 desc"/>
  </connection>
  <connection id="3" xr16:uid="{937B2FB2-3052-4046-90C8-15F8B75AADE9}" name="Connection18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BPSUF' _x000d_ and LAST_NET_ASSETS&gt;1 and f.SCHCLASS='GLOBAL'_x000d_and WEEKEND_DT='31 oct 2022' and a.ASSET_TYPE in('16','17','19','20','22','03','15'))  _x000d_where MKTVAL &gt; 0 order by 6 desc"/>
  </connection>
  <connection id="4" xr16:uid="{B5DCDEB4-E1D6-413E-9193-1F995E6DE667}" name="Connection182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1FF8FC0E-21A7-48E8-B508-CE4053367092}" name="Connection1825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CORPB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CORPBF')_x000d_order by 6 desc"/>
  </connection>
  <connection id="6" xr16:uid="{2C11158A-A784-4E44-B547-B723DE82E0DD}" name="Connection182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CORPBF' _x000d_ _x000d_and WEEKEND_DT='31 oct 2022' and a.ASSET_TYPE in('05','06','07','09','11','12','14','25','29','34','18','52') and LISTED_Y_N='Y'  _x000d_and a.schclass='GLOBAL' and a.security is not null and a.UNITS&gt;0  and LAST_NET_ASSETS&gt;1 and f.schclass='GLOBAL' ) _x000d_where MKTVAL &gt; 0) order by 6 desc"/>
  </connection>
  <connection id="7" xr16:uid="{E945D935-761F-4948-8422-72970687A293}" name="Connection182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EA2BC5B4-D1C2-47F2-81C0-90683CCA400D}" name="Connection182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CIGIF0426'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CIGIF0426')_x000d_order by 6 desc"/>
  </connection>
  <connection id="9" xr16:uid="{0F7E0E2D-5B40-4797-AF81-EE3031D3A24F}" name="Connection182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F37DBFCF-7E89-40BB-8D3F-9132CC38DEB8}" name="Connection1827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FR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FRF')_x000d_order by 6 desc"/>
  </connection>
  <connection id="11" xr16:uid="{E4243781-3065-4875-955C-67E9DEAB5F8D}" name="Connection1827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FRF' _x000d_ _x000d_and WEEKEND_DT='31 oct 2022' and a.ASSET_TYPE in('05','06','07','09','11','12','14','25','29','34','18','52') and LISTED_Y_N='Y'  _x000d_and a.schclass='GLOBAL' and a.security is not null and a.UNITS&gt;0  and LAST_NET_ASSETS&gt;1 and f.schclass='GLOBAL' ) _x000d_where MKTVAL &gt; 0) order by 6 desc"/>
  </connection>
  <connection id="12" xr16:uid="{6E5A50C3-8DE8-43BA-92D9-6B0104BEB1B2}" name="Connection182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B9C670B8-0131-4A36-993F-1386878E4F13}" name="Connection182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GSFR'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GSFR')_x000d_order by 6 desc"/>
  </connection>
  <connection id="14" xr16:uid="{F9D155FD-96A4-4CCC-AA3A-045977CF353D}" name="Connection1829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GSFR' _x000d_ and LAST_NET_ASSETS&gt;1 and f.SCHCLASS='GLOBAL'_x000d_and WEEKEND_DT='31 oct 2022' and a.ASSET_TYPE in('16','17','19','20','22','03','15'))  _x000d_where MKTVAL &gt; 0 order by 6 desc"/>
  </connection>
  <connection id="15" xr16:uid="{89484296-3ADF-4705-8547-B75A59E9F5FC}" name="Connection182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5CB2132A-9E15-4765-A9A0-EE75C7979A71}" name="Connection183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L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LF')_x000d_order by 6 desc"/>
  </connection>
  <connection id="17" xr16:uid="{657E1A87-09C8-4658-BE10-B4775079C7C7}" name="Connection1830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LF' _x000d_ and LAST_NET_ASSETS&gt;1 and f.SCHCLASS='GLOBAL'_x000d_and WEEKEND_DT='31 oct 2022' and a.ASSET_TYPE in('16','17','19','20','22','03','15'))  _x000d_where MKTVAL &gt; 0 order by 6 desc"/>
  </connection>
  <connection id="18" xr16:uid="{F09502F7-9703-4792-969D-C8DEC33E291F}" name="Connection183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34C788D3-F359-41FC-BF9F-E85A3D4B1449}" name="Connection183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NSIFDEC27'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NSIFDEC27')_x000d_order by 6 desc"/>
  </connection>
  <connection id="20" xr16:uid="{D9B682B9-AC40-4593-94F1-41A3E0A7F949}" name="Connection183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NSIFDEC27' _x000d_ _x000d_and WEEKEND_DT='31 oct 2022' and a.ASSET_TYPE in('05','06','07','09','11','12','14','25','29','34','18','52') and LISTED_Y_N='Y'  _x000d_and a.schclass='GLOBAL' and a.security is not null and a.UNITS&gt;0  and LAST_NET_ASSETS&gt;1 and f.schclass='GLOBAL' ) _x000d_where MKTVAL &gt; 0) order by 6 desc"/>
  </connection>
  <connection id="21" xr16:uid="{0765CA1D-AA3F-4728-8207-1A48114575FB}" name="Connection183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65737258-CDD8-483B-AFEE-0E4E99926770}" name="Connection183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D74984BF-8673-44A7-B5B6-15731B28708C}" name="Connection183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RSFC' _x000d_ _x000d_and WEEKEND_DT='31 oct 2022' and a.ASSET_TYPE in ('01','45','51')  _x000d_and a.schclass='GLOBAL' and a.security is not null and a.UNITS&gt;0   and LAST_NET_ASSETS&gt;1 and f.schclass='GLOBAL' ) _x000d_where units &gt; 0 _x000d_order by 6 desc"/>
  </connection>
  <connection id="24" xr16:uid="{160E2C2C-D384-4990-B10F-B74311D6E88E}" name="Connection183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RSFC'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RSFC')_x000d_order by 6 desc"/>
  </connection>
  <connection id="25" xr16:uid="{BCEA12ED-A137-4D67-8A6A-CF0C670F44FC}" name="Connection183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RSFC' _x000d_ _x000d_and WEEKEND_DT='31 oct 2022' and a.ASSET_TYPE in('05','06','07','09','11','12','14','25','29','34','18','52') and LISTED_Y_N='Y'  _x000d_and a.schclass='GLOBAL' and a.security is not null and a.UNITS&gt;0  and LAST_NET_ASSETS&gt;1 and f.schclass='GLOBAL' ) _x000d_where MKTVAL &gt; 0) order by 6 desc"/>
  </connection>
  <connection id="26" xr16:uid="{4F70324D-7A7B-4545-9EEE-1941C04996D8}" name="Connection183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985F5CA8-5ECB-42BE-95FD-2247833ADC03}" name="Connection1835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STB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STBF')_x000d_order by 6 desc"/>
  </connection>
  <connection id="28" xr16:uid="{ADC46A41-4891-49ED-A522-376D8965CE67}" name="Connection1835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STBF' _x000d_ _x000d_and WEEKEND_DT='31 oct 2022' and a.ASSET_TYPE in('05','06','07','09','11','12','14','25','29','34','18','52') and LISTED_Y_N='Y'  _x000d_and a.schclass='GLOBAL' and a.security is not null and a.UNITS&gt;0  and LAST_NET_ASSETS&gt;1 and f.schclass='GLOBAL' ) _x000d_where MKTVAL &gt; 0) order by 6 desc"/>
  </connection>
  <connection id="29" xr16:uid="{DF8FEE89-1A61-400E-A78B-42A6B2AB2144}" name="Connection1835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oct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STBF' _x000d_ _x000d_and WEEKEND_DT='31 oct 2022' and a.ASSET_TYPE in('05','06','07','09','11','12','14','25','29','34','18','52') and LISTED_Y_N='N'  _x000d_and a.schclass='GLOBAL' and a.security is not null and a.UNITS&gt;0   and LAST_NET_ASSETS&gt;1 and f.schclass='GLOBAL' ) _x000d_where MKTVAL &gt; 0) order by 6 desc"/>
  </connection>
  <connection id="30" xr16:uid="{D21C15B7-50FA-4E0D-B2E3-1492D034DDC3}" name="Connection18358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31" xr16:uid="{BEA99D93-0756-468A-ACB6-85CBF7545758}" name="Connection183581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32" xr16:uid="{697166A6-EB58-4C23-9747-EF7F7AE11007}" name="Connection1835811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33" xr16:uid="{E0AEA12A-75A2-4A0C-B54C-462733DFD42A}" name="Connection1835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STBF' _x000d_ and LAST_NET_ASSETS&gt;1 and f.SCHCLASS='GLOBAL'_x000d_and WEEKEND_DT='31 oct 2022' and a.ASSET_TYPE in('16','17','19','20','22','03','15'))  _x000d_where MKTVAL &gt; 0 order by 6 desc"/>
  </connection>
  <connection id="34" xr16:uid="{F9B7DB85-D9E5-4705-B705-B0A8ED67DE5D}" name="Connection183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B66F4D11-E5D7-4EE2-BB59-0A1C3B4C5534}" name="Connection183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F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FF')_x000d_order by 6 desc"/>
  </connection>
  <connection id="36" xr16:uid="{AB975116-8AE7-4513-A663-68404086F263}" name="Connection1836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FF' _x000d_ _x000d_and WEEKEND_DT='31 oct 2022' and a.ASSET_TYPE in('05','06','07','09','11','12','14','25','29','34','18','52') and LISTED_Y_N='Y'  _x000d_and a.schclass='GLOBAL' and a.security is not null and a.UNITS&gt;0  and LAST_NET_ASSETS&gt;1 and f.schclass='GLOBAL' ) _x000d_where MKTVAL &gt; 0) order by 6 desc"/>
  </connection>
  <connection id="37" xr16:uid="{D1BFC2EA-F62A-42D6-BA72-76D7CFF24C2B}" name="Connection1837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FF' _x000d_ and LAST_NET_ASSETS&gt;1 and f.SCHCLASS='GLOBAL'_x000d_and WEEKEND_DT='31 oct 2022' and a.ASSET_TYPE in('16','17','19','20','22','03','15'))  _x000d_where MKTVAL &gt; 0 order by 6 desc"/>
  </connection>
  <connection id="38" xr16:uid="{DEF8E6CF-2975-4EA1-A40B-F5BA91EFF54F}" name="Connection183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 xr16:uid="{30FCBD3B-44EE-4A6E-8AD2-822DF2871E4F}" name="Connection183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UST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USTF')_x000d_order by 6 desc"/>
  </connection>
  <connection id="40" xr16:uid="{A6024C00-BA14-4D01-8372-9E47EEC83F3D}" name="Connection18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USTF' _x000d_ _x000d_and WEEKEND_DT='31 oct 2022' and a.ASSET_TYPE in('05','06','07','09','11','12','14','25','29','34','18','52') and LISTED_Y_N='Y'  _x000d_and a.schclass='GLOBAL' and a.security is not null and a.UNITS&gt;0  and LAST_NET_ASSETS&gt;1 and f.schclass='GLOBAL' ) _x000d_where MKTVAL &gt; 0) order by 6 desc"/>
  </connection>
  <connection id="41" xr16:uid="{5E700FEB-382A-4F6A-858F-9B03E36088A1}" name="Connection1838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USTF' _x000d_ and LAST_NET_ASSETS&gt;1 and f.SCHCLASS='GLOBAL'_x000d_and WEEKEND_DT='31 oct 2022' and a.ASSET_TYPE in('16','17','19','20','22','03','15'))  _x000d_where MKTVAL &gt; 0 order by 6 desc"/>
  </connection>
  <connection id="42" xr16:uid="{4C1DAED7-184D-4059-8A85-A60A1967437D}" name="Connection183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BAAB4B9D-6143-4F25-B268-1220B2DF660A}" name="Connection183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AF' _x000d_ _x000d_and WEEKEND_DT='31 oct 2022' and a.ASSET_TYPE in ('01','45','51')  _x000d_and a.schclass='GLOBAL' and a.security is not null and a.UNITS&gt;0   and LAST_NET_ASSETS&gt;1 and f.schclass='GLOBAL' ) _x000d_where units &gt; 0 _x000d_order by 6 desc"/>
  </connection>
  <connection id="44" xr16:uid="{608AE36D-521F-4BC6-8A0B-DEA3B873B77E}" name="Connection1838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2' and units&lt;&gt;0 and a.security is not null AND A.scheme='TAF'_x000d_ order by 6 desc"/>
  </connection>
  <connection id="45" xr16:uid="{C4A173FF-E399-4714-B15E-FA3B7710E6F9}" name="Connection1839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A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AF')_x000d_order by 6 desc"/>
  </connection>
  <connection id="46" xr16:uid="{B168DD59-2E26-4580-8395-42A6C26D0918}" name="Connection1839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FRST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FRSTF')_x000d_order by 6 desc"/>
  </connection>
  <connection id="47" xr16:uid="{4843DE39-DDCB-42C6-BA08-1123BE8784CB}" name="Connection1839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AF' _x000d_ _x000d_and WEEKEND_DT='31 oct 2022' and a.ASSET_TYPE in('05','06','07','09','11','12','14','25','29','34','18','52') and LISTED_Y_N='Y'  _x000d_and a.schclass='GLOBAL' and a.security is not null and a.UNITS&gt;0  and LAST_NET_ASSETS&gt;1 and f.schclass='GLOBAL' ) _x000d_where MKTVAL &gt; 0) order by 6 desc"/>
  </connection>
  <connection id="48" xr16:uid="{181973F1-4ED2-4268-AEDF-03337335302E}" name="Connection18394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FRSTF' _x000d_ _x000d_and WEEKEND_DT='31 oct 2022' and a.ASSET_TYPE in('05','06','07','09','11','12','14','25','29','34','18','52') and LISTED_Y_N='Y'  _x000d_and a.schclass='GLOBAL' and a.security is not null and a.UNITS&gt;0  and LAST_NET_ASSETS&gt;1 and f.schclass='GLOBAL' ) _x000d_where MKTVAL &gt; 0) order by 6 desc"/>
  </connection>
  <connection id="49" xr16:uid="{88391DE1-34F0-4ACC-AFC3-4D7A607D6435}" name="Connection1839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AF' _x000d_ and LAST_NET_ASSETS&gt;1 and f.SCHCLASS='GLOBAL'_x000d_and WEEKEND_DT='31 oct 2022' and a.ASSET_TYPE in('16','17','19','20','22','03','15'))  _x000d_where MKTVAL &gt; 0 order by 6 desc"/>
  </connection>
  <connection id="50" xr16:uid="{DDD8B18D-01D8-4D0C-8AC0-46CF5E47BD28}" name="Connection18398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FRSTF' _x000d_ and LAST_NET_ASSETS&gt;1 and f.SCHCLASS='GLOBAL'_x000d_and WEEKEND_DT='31 oct 2022' and a.ASSET_TYPE in('16','17','19','20','22','03','15'))  _x000d_where MKTVAL &gt; 0 order by 6 desc"/>
  </connection>
  <connection id="51" xr16:uid="{EE901C58-F2CE-4166-BBBF-845A73C577E0}" name="Connection184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321D8CFD-777D-41B4-94BB-2AC89571D137}" name="Connection1840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3" xr16:uid="{97AF1E75-0219-4817-99E6-199667E0D0DB}" name="Connection184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BAF' _x000d_ _x000d_and WEEKEND_DT='31 oct 2022' and a.ASSET_TYPE in ('01','45','51')  _x000d_and a.schclass='GLOBAL' and a.security is not null and a.UNITS&gt;0   and LAST_NET_ASSETS&gt;1 and f.schclass='GLOBAL' ) _x000d_where units &gt; 0 _x000d_order by 6 desc"/>
  </connection>
  <connection id="54" xr16:uid="{791C77CA-C67F-47DE-9703-D5E235C4B430}" name="Connection1840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2' and units&lt;&gt;0 and a.security is not null AND A.scheme='TBAF'_x000d_ order by 6 desc"/>
  </connection>
  <connection id="55" xr16:uid="{DDC07C57-CD28-43AF-AE92-AB164EA7009E}" name="Connection184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BA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BAF')_x000d_order by 6 desc"/>
  </connection>
  <connection id="56" xr16:uid="{93C78493-27DC-46A7-BD10-83451DC528D5}" name="Connection184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BAF' _x000d_ _x000d_and WEEKEND_DT='31 oct 2022' and a.ASSET_TYPE in('05','06','07','09','11','12','14','25','29','34','18','52') and LISTED_Y_N='Y'  _x000d_and a.schclass='GLOBAL' and a.security is not null and a.UNITS&gt;0  and LAST_NET_ASSETS&gt;1 and f.schclass='GLOBAL' ) _x000d_where MKTVAL &gt; 0) order by 6 desc"/>
  </connection>
  <connection id="57" xr16:uid="{20E0BA7E-11AB-48A2-A38A-E337CF662D4A}" name="Connection18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0A0E7AE8-01A5-4437-96E7-70190A037852}" name="Connection18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BFSF' _x000d_ _x000d_and WEEKEND_DT='31 oct 2022' and a.ASSET_TYPE in ('01','45','51')  _x000d_and a.schclass='GLOBAL' and a.security is not null and a.UNITS&gt;0   and LAST_NET_ASSETS&gt;1 and f.schclass='GLOBAL' ) _x000d_where units &gt; 0 _x000d_order by 6 desc"/>
  </connection>
  <connection id="59" xr16:uid="{53AC8CEA-A380-4769-BF8E-5CDED7D04232}" name="Connection184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7086EEE6-9980-484A-823C-0592B047507C}" name="Connection1842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BCF' _x000d_ _x000d_and WEEKEND_DT='31 oct 2022' and a.ASSET_TYPE in ('01','45','51')  _x000d_and a.schclass='GLOBAL' and a.security is not null and a.UNITS&gt;0   and LAST_NET_ASSETS&gt;1 and f.schclass='GLOBAL' ) _x000d_where units &gt; 0 _x000d_order by 6 desc"/>
  </connection>
  <connection id="61" xr16:uid="{E70FCF5C-091B-4EC0-A8D5-4AEECFB328E7}" name="Connection1843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BCF' _x000d_ _x000d_and WEEKEND_DT='31 oct 2022' and (A.ASSET_TYPE in('35','36','24') _x000d_and a.schclass='GLOBAL' and a.security is not null and a.UNITS&gt;0   and LAST_NET_ASSETS&gt;1 and f.schclass='GLOBAL' ) _x000d_AND (LAST_NET_ASSETS/100000) &gt; 0 order by 6 desc)"/>
  </connection>
  <connection id="62" xr16:uid="{68D3B24D-8E3B-4DD7-A0E2-F7BA36F565F4}" name="Connection184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 xr16:uid="{27AC5484-10EF-468D-B639-A076A5600692}" name="Connection184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DIF' _x000d_ _x000d_and WEEKEND_DT='31 oct 2022' and a.ASSET_TYPE in ('01','45','51')  _x000d_and a.schclass='GLOBAL' and a.security is not null and a.UNITS&gt;0   and LAST_NET_ASSETS&gt;1 and f.schclass='GLOBAL' ) _x000d_where units &gt; 0 _x000d_order by 6 desc"/>
  </connection>
  <connection id="64" xr16:uid="{E64B5C9D-EF2B-48EB-B23E-EE0C5C111ED5}" name="Connection18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oct 2022' and a.scheme='TDIF' _x000d_ and LAST_NET_ASSETS &gt;1 and f.SCHCLASS='GLOBAL' _x000d_and WEEKEND_DT='31 oct 2022' and a.ASSET_TYPE in('43','44')) _x000d_where MKTVAL &gt; 0 order by 6 desc"/>
  </connection>
  <connection id="65" xr16:uid="{0E5189C6-E7F9-4588-9D3A-FCC651821EC9}" name="Connection184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9740ED88-967D-432A-A632-C24240F679A6}" name="Connection1845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DIVYF' _x000d_ _x000d_and WEEKEND_DT='31 oct 2022' and a.ASSET_TYPE in ('01','45','51')  _x000d_and a.schclass='GLOBAL' and a.security is not null and a.UNITS&gt;0   and LAST_NET_ASSETS&gt;1 and f.schclass='GLOBAL' ) _x000d_where units &gt; 0 _x000d_order by 6 desc"/>
  </connection>
  <connection id="67" xr16:uid="{0153FE6A-BAED-4167-9ECF-276841515C42}" name="Connection184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DIVY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DIVYF')_x000d_order by 6 desc"/>
  </connection>
  <connection id="68" xr16:uid="{C42C6401-F325-49C1-A799-08F3C8EAC2BF}" name="Connection184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DIVYF' _x000d_ _x000d_and WEEKEND_DT='31 oct 2022' and a.ASSET_TYPE in('05','06','07','09','11','12','14','25','29','34','18','52') and LISTED_Y_N='Y'  _x000d_and a.schclass='GLOBAL' and a.security is not null and a.UNITS&gt;0  and LAST_NET_ASSETS&gt;1 and f.schclass='GLOBAL' ) _x000d_where MKTVAL &gt; 0) order by 6 desc"/>
  </connection>
  <connection id="69" xr16:uid="{322CEC4D-97A8-4F96-A17A-C7DE1D4E253D}" name="Connection184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5F97AFD0-9C15-4BBC-BC73-B4F81A5D5F87}" name="Connection184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EQPEF' _x000d_ _x000d_and WEEKEND_DT='31 oct 2022' and a.ASSET_TYPE in ('01','45','51')  _x000d_and a.schclass='GLOBAL' and a.security is not null and a.UNITS&gt;0   and LAST_NET_ASSETS&gt;1 and f.schclass='GLOBAL' ) _x000d_where units &gt; 0 _x000d_order by 6 desc"/>
  </connection>
  <connection id="71" xr16:uid="{1E4A0898-FFB3-41FD-9F1C-9D4DC8CB5220}" name="Connection18473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MIF' _x000d_ _x000d_and WEEKEND_DT='31 aug 2022' and (A.ASSET_TYPE in('35','36','24') _x000d_and a.schclass='GLOBAL' and a.security is not null and a.UNITS&gt;0   and LAST_NET_ASSETS&gt;1 and f.schclass='GLOBAL' ) _x000d_AND (LAST_NET_ASSETS/100000) &gt; 0 order by 6 desc)"/>
  </connection>
  <connection id="72" xr16:uid="{5AEC4F7F-6FAB-49CE-A713-C526E0442AB4}" name="Connection184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6B783A3E-C392-4A92-9C65-56B7E8C13F20}" name="Connection184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MIF' _x000d_ _x000d_and WEEKEND_DT='31 oct 2022' and a.ASSET_TYPE in ('01','45','51')  _x000d_and a.schclass='GLOBAL' and a.security is not null and a.UNITS&gt;0   and LAST_NET_ASSETS&gt;1 and f.schclass='GLOBAL' ) _x000d_where units &gt; 0 _x000d_order by 6 desc"/>
  </connection>
  <connection id="74" xr16:uid="{DC96FDA5-85C9-4CD5-A764-45037C7F4695}" name="Connection18480"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2' and units&lt;&gt;0 and a.security is not null AND A.scheme='TMIF'_x000d_ order by 6 desc"/>
  </connection>
  <connection id="75" xr16:uid="{8EA4AC72-3B5F-4C0A-8330-B45D2DF451F7}" name="Connection184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MI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MIF')_x000d_order by 6 desc"/>
  </connection>
  <connection id="76" xr16:uid="{D6C5E75D-4CFA-4EF8-BFE7-2B61E07E66DB}" name="Connection1848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MIF' _x000d_ _x000d_and WEEKEND_DT='31 oct 2022' and a.ASSET_TYPE in('05','06','07','09','11','12','14','25','29','34','18','52') and LISTED_Y_N='Y'  _x000d_and a.schclass='GLOBAL' and a.security is not null and a.UNITS&gt;0  and LAST_NET_ASSETS&gt;1 and f.schclass='GLOBAL' ) _x000d_where MKTVAL &gt; 0) order by 6 desc"/>
  </connection>
  <connection id="77" xr16:uid="{4A3FC6F8-D272-4A25-9504-0654D7CE7394}" name="Connection184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8CE13C4E-D57C-4F91-8E3C-F78227A2736E}" name="Connection184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CS' _x000d_ _x000d_and WEEKEND_DT='31 oct 2022' and a.ASSET_TYPE in ('01','45','51')  _x000d_and a.schclass='GLOBAL' and a.security is not null and a.UNITS&gt;0   and LAST_NET_ASSETS&gt;1 and f.schclass='GLOBAL' ) _x000d_where units &gt; 0 _x000d_order by 6 desc"/>
  </connection>
  <connection id="79" xr16:uid="{C0CD3A2E-6EEE-4A2F-B801-2783DDC6A3FD}" name="Connection185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8FE05A3E-FE10-4049-AC6F-7FE8EC89BEF6}" name="Connection185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MCAPF' _x000d_ _x000d_and WEEKEND_DT='31 oct 2022' and a.ASSET_TYPE in ('01','45','51')  _x000d_and a.schclass='GLOBAL' and a.security is not null and a.UNITS&gt;0   and LAST_NET_ASSETS&gt;1 and f.schclass='GLOBAL' ) _x000d_where units &gt; 0 _x000d_order by 6 desc"/>
  </connection>
  <connection id="81" xr16:uid="{100F0E9D-8765-4747-9F39-110C12A20BC5}" name="Connection185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D13C2BFE-ED45-454B-91BE-956E288A45E2}" name="Connection185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FEF' _x000d_ _x000d_and WEEKEND_DT='31 oct 2022' and a.ASSET_TYPE in ('01','45','51')  _x000d_and a.schclass='GLOBAL' and a.security is not null and a.UNITS&gt;0   and LAST_NET_ASSETS&gt;1 and f.schclass='GLOBAL' ) _x000d_where units &gt; 0 _x000d_order by 6 desc"/>
  </connection>
  <connection id="83" xr16:uid="{9D971486-CF97-488E-A0CD-146272244445}" name="Connection185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5B9575EB-DEC5-47EB-9016-372E3C2CDAAF}" name="Connection185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HOF' _x000d_ _x000d_and WEEKEND_DT='31 oct 2022' and a.ASSET_TYPE in ('01','45','51')  _x000d_and a.schclass='GLOBAL' and a.security is not null and a.UNITS&gt;0   and LAST_NET_ASSETS&gt;1 and f.schclass='GLOBAL' ) _x000d_where units &gt; 0 _x000d_order by 6 desc"/>
  </connection>
  <connection id="85" xr16:uid="{513E8097-2ECF-4D41-B4AC-61A209B6B24D}" name="Connection1853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2' and units&lt;&gt;0 and a.security is not null AND A.scheme='THOF'_x000d_ order by 6 desc"/>
  </connection>
  <connection id="86" xr16:uid="{661081F4-8D2A-429C-B659-20EB9F9CB3EF}" name="Connection185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105ECF7A-DDED-4A5F-8B62-6E2D4E4C9EAE}" name="Connection185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EGF' _x000d_ _x000d_and WEEKEND_DT='31 oct 2022' and a.ASSET_TYPE in ('01','45','51')  _x000d_and a.schclass='GLOBAL' and a.security is not null and a.UNITS&gt;0   and LAST_NET_ASSETS&gt;1 and f.schclass='GLOBAL' ) _x000d_where units &gt; 0 _x000d_order by 6 desc"/>
  </connection>
  <connection id="88" xr16:uid="{EE7DADB4-0031-4CAB-BC21-1A6C9A4910FE}" name="Connection1854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EG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EGF')_x000d_order by 6 desc"/>
  </connection>
  <connection id="89" xr16:uid="{97B77D46-D38C-458B-A7C7-769F2DECC57E}" name="Connection1855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EGF' _x000d_ _x000d_and WEEKEND_DT='31 oct 2022' and a.ASSET_TYPE in('05','06','07','09','11','12','14','25','29','34','18','52') and LISTED_Y_N='Y'  _x000d_and a.schclass='GLOBAL' and a.security is not null and a.UNITS&gt;0  and LAST_NET_ASSETS&gt;1 and f.schclass='GLOBAL' ) _x000d_where MKTVAL &gt; 0) order by 6 desc"/>
  </connection>
  <connection id="90" xr16:uid="{9E4209AE-9AF9-46CE-ACFB-AD53AD3B977C}" name="Connection1855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EGF' _x000d_ and LAST_NET_ASSETS&gt;1 and f.SCHCLASS='GLOBAL'_x000d_and WEEKEND_DT='31 oct 2022' and a.ASSET_TYPE in('16','17','19','20','22','03','15'))  _x000d_where MKTVAL &gt; 0 order by 6 desc"/>
  </connection>
  <connection id="91" xr16:uid="{BC97A115-F0F2-4F21-ABEF-CF07C11ED533}" name="Connection185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57805222-3D24-4B46-9452-8435372FAFAD}" name="Connection185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ICF' _x000d_ _x000d_and WEEKEND_DT='31 oct 2022' and a.ASSET_TYPE in ('01','45','51')  _x000d_and a.schclass='GLOBAL' and a.security is not null and a.UNITS&gt;0   and LAST_NET_ASSETS&gt;1 and f.schclass='GLOBAL' ) _x000d_where units &gt; 0 _x000d_order by 6 desc"/>
  </connection>
  <connection id="93" xr16:uid="{BB95DF46-2C15-4B8F-8774-BB3132E127A0}" name="Connection185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ICF' _x000d_ _x000d_and WEEKEND_DT='31 oct 2022' and a.ASSET_TYPE in('05','06','07','09','11','12','14','25','29','34','18','52') and LISTED_Y_N='Y'  _x000d_and a.schclass='GLOBAL' and a.security is not null and a.UNITS&gt;0  and LAST_NET_ASSETS&gt;1 and f.schclass='GLOBAL' ) _x000d_where MKTVAL &gt; 0) order by 6 desc"/>
  </connection>
  <connection id="94" xr16:uid="{2C4DC593-D33A-4E55-9967-E20B15C3C3F6}" name="Connection185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417B8C7C-140C-4DEA-BF1C-E36FE79692C1}" name="Connection185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IPHF' _x000d_ _x000d_and WEEKEND_DT='31 oct 2022' and a.ASSET_TYPE in ('01','45','51')  _x000d_and a.schclass='GLOBAL' and a.security is not null and a.UNITS&gt;0   and LAST_NET_ASSETS&gt;1 and f.schclass='GLOBAL' ) _x000d_where units &gt; 0 _x000d_order by 6 desc"/>
  </connection>
  <connection id="96" xr16:uid="{4DD47A74-54A6-4062-A550-103A9F01E21D}" name="Connection185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07ABBF21-28CD-43BA-BF42-BF76F4BD1697}" name="Connection185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TSF96' _x000d_ _x000d_and WEEKEND_DT='31 oct 2022' and a.ASSET_TYPE in ('01','45','51')  _x000d_and a.schclass='GLOBAL' and a.security is not null and a.UNITS&gt;0   and LAST_NET_ASSETS&gt;1 and f.schclass='GLOBAL' ) _x000d_where units &gt; 0 _x000d_order by 6 desc"/>
  </connection>
  <connection id="98" xr16:uid="{6CA3F894-1B1E-45D5-9241-6036AC8210A3}" name="Connection18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3DBACF3D-CE18-46E2-947B-D9948B8FD0F2}" name="Connection18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ISF' _x000d_ _x000d_and WEEKEND_DT='31 oct 2022' and a.ASSET_TYPE in ('01','45','51')  _x000d_and a.schclass='GLOBAL' and a.security is not null and a.UNITS&gt;0   and LAST_NET_ASSETS&gt;1 and f.schclass='GLOBAL' ) _x000d_where units &gt; 0 _x000d_order by 6 desc"/>
  </connection>
  <connection id="100" xr16:uid="{1DF45324-55D1-4388-8087-88F8B2AD3221}" name="Connection186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087DC37A-16EF-446B-8A38-75016BD411C7}" name="Connection186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EOF' _x000d_ _x000d_and WEEKEND_DT='31 oct 2022' and a.ASSET_TYPE in ('01','45','51')  _x000d_and a.schclass='GLOBAL' and a.security is not null and a.UNITS&gt;0   and LAST_NET_ASSETS&gt;1 and f.schclass='GLOBAL' ) _x000d_where units &gt; 0 _x000d_order by 6 desc"/>
  </connection>
  <connection id="102" xr16:uid="{823C6D3C-C54C-4DFD-ADA2-A34FAD5BBAAC}" name="Connection186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C3477B5B-48FA-4733-9674-8ABFFBE4FA71}" name="Connection186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TOFE' _x000d_ _x000d_and WEEKEND_DT='31 oct 2022' and a.ASSET_TYPE in ('01','45','51')  _x000d_and a.schclass='GLOBAL' and a.security is not null and a.UNITS&gt;0   and LAST_NET_ASSETS&gt;1 and f.schclass='GLOBAL' ) _x000d_where units &gt; 0 _x000d_order by 6 desc"/>
  </connection>
  <connection id="104" xr16:uid="{B95ACBF3-FB73-4761-AB42-EF001D332E46}" name="Connection186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A2498370-70FA-414F-89D1-17E0531895B7}" name="Connection186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INR' _x000d_ _x000d_and WEEKEND_DT='31 oct 2022' and a.ASSET_TYPE in ('01','45','51')  _x000d_and a.schclass='GLOBAL' and a.security is not null and a.UNITS&gt;0   and LAST_NET_ASSETS&gt;1 and f.schclass='GLOBAL' ) _x000d_where units &gt; 0 _x000d_order by 6 desc"/>
  </connection>
  <connection id="106" xr16:uid="{6FF5DB3C-F61C-4AFA-B5D4-EACFBFB95209}" name="Connection186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40C944E1-8D04-4538-A076-5F64766EDB1B}" name="Connection186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MAOF' _x000d_ _x000d_and WEEKEND_DT='31 oct 2022' and a.ASSET_TYPE in ('01','45','51')  _x000d_and a.schclass='GLOBAL' and a.security is not null and a.UNITS&gt;0   and LAST_NET_ASSETS&gt;1 and f.schclass='GLOBAL' ) _x000d_where units &gt; 0 _x000d_order by 6 desc"/>
  </connection>
  <connection id="108" xr16:uid="{120C53C8-4F9D-4A9F-9180-E5A92E2EE4ED}" name="Connection1864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2' and units&lt;&gt;0 and a.security is not null AND A.scheme='TMAOF'_x000d_ order by 6 desc"/>
  </connection>
  <connection id="109" xr16:uid="{D6E9BBC6-0C10-41F2-A2A8-006976161E4C}" name="Connection186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MAOF'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MAOF')_x000d_order by 6 desc"/>
  </connection>
  <connection id="110" xr16:uid="{1FC71658-2C13-4CF5-AC1E-0F66E06A70B5}" name="Connection186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MAOF' _x000d_ _x000d_and WEEKEND_DT='31 oct 2022' and a.ASSET_TYPE in('05','06','07','09','11','12','14','25','29','34','18','52') and LISTED_Y_N='Y'  _x000d_and a.schclass='GLOBAL' and a.security is not null and a.UNITS&gt;0  and LAST_NET_ASSETS&gt;1 and f.schclass='GLOBAL' ) _x000d_where MKTVAL &gt; 0) order by 6 desc"/>
  </connection>
  <connection id="111" xr16:uid="{8F6C4E56-AC4D-448C-BD88-D154F0C7EF70}" name="Connection1865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MAOF' _x000d_ and LAST_NET_ASSETS&gt;1 and f.SCHCLASS='GLOBAL'_x000d_and WEEKEND_DT='31 oct 2022' and a.ASSET_TYPE in('16','17','19','20','22','03','15'))  _x000d_where MKTVAL &gt; 0 order by 6 desc"/>
  </connection>
  <connection id="112" xr16:uid="{A9391EBE-03A1-4D8A-8518-7B9077A944F1}" name="Connection186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4D94FEE4-2BC1-424D-B3CC-B741EF79F2C0}" name="Connection186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NETF' _x000d_ _x000d_and WEEKEND_DT='31 oct 2022' and a.ASSET_TYPE in ('01','45','51')  _x000d_and a.schclass='GLOBAL' and a.security is not null and a.UNITS&gt;0   and LAST_NET_ASSETS&gt;1 and f.schclass='GLOBAL' ) _x000d_where units &gt; 0 _x000d_order by 6 desc"/>
  </connection>
  <connection id="114" xr16:uid="{F67E50B1-CC5E-4197-B58B-7B5395AAD594}" name="Connection186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NETF' _x000d_ _x000d_and WEEKEND_DT='31 oct 2022' and a.ASSET_TYPE in('05','06','07','09','11','12','14','25','29','34','18','52') and LISTED_Y_N='Y'  _x000d_and a.schclass='GLOBAL' and a.security is not null and a.UNITS&gt;0  and LAST_NET_ASSETS&gt;1 and f.schclass='GLOBAL' ) _x000d_where MKTVAL &gt; 0) order by 6 desc"/>
  </connection>
  <connection id="115" xr16:uid="{AB46E2CB-C2C7-407A-BFE6-93519D60F4FB}" name="Connection186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599A3EDD-C8E0-4FFB-9525-72CFBEA40C99}" name="Connection186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IFNA' _x000d_ _x000d_and WEEKEND_DT='31 oct 2022' and a.ASSET_TYPE in ('01','45','51')  _x000d_and a.schclass='GLOBAL' and a.security is not null and a.UNITS&gt;0   and LAST_NET_ASSETS&gt;1 and f.schclass='GLOBAL' ) _x000d_where units &gt; 0 _x000d_order by 6 desc"/>
  </connection>
  <connection id="117" xr16:uid="{D2C7A619-A010-40FB-B694-8C96C5CD2B19}" name="Connection186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IFNA' _x000d_ _x000d_and WEEKEND_DT='31 oct 2022' and a.ASSET_TYPE in('05','06','07','09','11','12','14','25','29','34','18','52') and LISTED_Y_N='Y'  _x000d_and a.schclass='GLOBAL' and a.security is not null and a.UNITS&gt;0  and LAST_NET_ASSETS&gt;1 and f.schclass='GLOBAL' ) _x000d_where MKTVAL &gt; 0) order by 6 desc"/>
  </connection>
  <connection id="118" xr16:uid="{3A78909E-909B-4590-833A-9D88BA9BD998}" name="Connection186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F17C3B40-D992-4D5A-9C69-0BF75EC428DB}" name="Connection1869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NIDFOF' _x000d_ _x000d_and WEEKEND_DT='31 oct 2022' and (A.ASSET_TYPE in('35','36','24') _x000d_and a.schclass='GLOBAL' and a.security is not null and a.UNITS&gt;0   and LAST_NET_ASSETS&gt;1 and f.schclass='GLOBAL' ) _x000d_AND (LAST_NET_ASSETS/100000) &gt; 0 order by 6 desc)"/>
  </connection>
  <connection id="120" xr16:uid="{E96C6490-BE20-4CA0-9814-4F4768E10DC6}" name="Connection186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A364D13F-287F-45F4-9262-62140BE58C7B}" name="Connection187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NIDETF' _x000d_ _x000d_and WEEKEND_DT='31 oct 2022' and a.ASSET_TYPE in ('01','45','51')  _x000d_and a.schclass='GLOBAL' and a.security is not null and a.UNITS&gt;0   and LAST_NET_ASSETS&gt;1 and f.schclass='GLOBAL' ) _x000d_where units &gt; 0 _x000d_order by 6 desc"/>
  </connection>
  <connection id="122" xr16:uid="{B9DE7953-408F-42B9-813A-54BC5FBE8FF7}" name="Connection187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D4C2429C-601C-4279-8A3C-92468879B573}" name="Connection187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NMMIF' _x000d_ _x000d_and WEEKEND_DT='31 oct 2022' and a.ASSET_TYPE in ('01','45','51')  _x000d_and a.schclass='GLOBAL' and a.security is not null and a.UNITS&gt;0   and LAST_NET_ASSETS&gt;1 and f.schclass='GLOBAL' ) _x000d_where units &gt; 0 _x000d_order by 6 desc"/>
  </connection>
  <connection id="124" xr16:uid="{CCD1EB0E-0C89-42F6-868E-98FB1548E08F}" name="Connection187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E130BF58-DD42-49BB-9896-10D2FD760CC5}" name="Connection187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NPBETF' _x000d_ _x000d_and WEEKEND_DT='31 oct 2022' and a.ASSET_TYPE in ('01','45','51')  _x000d_and a.schclass='GLOBAL' and a.security is not null and a.UNITS&gt;0   and LAST_NET_ASSETS&gt;1 and f.schclass='GLOBAL' ) _x000d_where units &gt; 0 _x000d_order by 6 desc"/>
  </connection>
  <connection id="126" xr16:uid="{B582A3FE-C80D-4FF6-A3FB-FAD97EB79C7C}" name="Connection187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AD49E1A5-F479-45C6-9DAE-CE41C581BAA0}" name="Connection187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QNTF' _x000d_ _x000d_and WEEKEND_DT='31 oct 2022' and a.ASSET_TYPE in ('01','45','51')  _x000d_and a.schclass='GLOBAL' and a.security is not null and a.UNITS&gt;0   and LAST_NET_ASSETS&gt;1 and f.schclass='GLOBAL' ) _x000d_where units &gt; 0 _x000d_order by 6 desc"/>
  </connection>
  <connection id="128" xr16:uid="{1C456460-105E-4570-A94D-692FC2867061}" name="Connection187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QNTF' _x000d_ _x000d_and WEEKEND_DT='31 oct 2022' and a.ASSET_TYPE in('05','06','07','09','11','12','14','25','29','34','18','52') and LISTED_Y_N='Y'  _x000d_and a.schclass='GLOBAL' and a.security is not null and a.UNITS&gt;0  and LAST_NET_ASSETS&gt;1 and f.schclass='GLOBAL' ) _x000d_where MKTVAL &gt; 0) order by 6 desc"/>
  </connection>
  <connection id="129" xr16:uid="{AA067B3C-F848-47B5-ADF4-BC07332C7E22}" name="Connection187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A7421B6A-9A43-4616-B785-4A2D7904CFFF}" name="Connection187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REF' _x000d_ _x000d_and WEEKEND_DT='31 oct 2022' and a.ASSET_TYPE in ('01','45','51')  _x000d_and a.schclass='GLOBAL' and a.security is not null and a.UNITS&gt;0   and LAST_NET_ASSETS&gt;1 and f.schclass='GLOBAL' ) _x000d_where units &gt; 0 _x000d_order by 6 desc"/>
  </connection>
  <connection id="131" xr16:uid="{F8832EDD-632A-475E-ABC4-8442CB90F431}" name="Connection187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C22B802E-F469-4B95-BD77-40C83FBBAD0B}" name="Connection187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RSFM' _x000d_ _x000d_and WEEKEND_DT='31 oct 2022' and a.ASSET_TYPE in ('01','45','51')  _x000d_and a.schclass='GLOBAL' and a.security is not null and a.UNITS&gt;0   and LAST_NET_ASSETS&gt;1 and f.schclass='GLOBAL' ) _x000d_where units &gt; 0 _x000d_order by 6 desc"/>
  </connection>
  <connection id="133" xr16:uid="{625E8856-38D0-4DAB-9B9D-DBE855CBCF34}" name="Connection1877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2' and a.scheme='TRSFM' _x000d_ _x000d_and WEEKEND_DT='31 oct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2'_x000d_left outer join  tatamfplus.weeknav d on  d.weekend_dt='31 oct 2022' and d.scheme=a.scheme and d.schclass='GLOBAL' _x000d_left outer join  tatamfplus.assetype e on e.rectype='L' and e.asset_type=a.asset_type_x000d_WHERE del_date&lt;='31 oct 2022' AND mat_date &gt;'31 oct 2022' and  deal_stat &lt;&gt; 'MAT' and a.rectype='L'  and a.scheme='TRSFM')_x000d_order by 6 desc"/>
  </connection>
  <connection id="134" xr16:uid="{EF017FB2-52F0-43CB-846A-A47A67BE022A}" name="Connection1877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RSFM' _x000d_ _x000d_and WEEKEND_DT='31 oct 2022' and a.ASSET_TYPE in('05','06','07','09','11','12','14','25','29','34','18','52') and LISTED_Y_N='Y'  _x000d_and a.schclass='GLOBAL' and a.security is not null and a.UNITS&gt;0  and LAST_NET_ASSETS&gt;1 and f.schclass='GLOBAL' ) _x000d_where MKTVAL &gt; 0) order by 6 desc"/>
  </connection>
  <connection id="135" xr16:uid="{AC09DCC9-3E02-43E5-94CE-DD4E3D96929E}" name="Connection1877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oct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2' and a.scheme='TRSFM' _x000d_ _x000d_and WEEKEND_DT='31 oct 2022' and a.ASSET_TYPE in('05','06','07','09','11','12','14','25','29','34','18','52') and LISTED_Y_N='N'  _x000d_and a.schclass='GLOBAL' and a.security is not null and a.UNITS&gt;0   and LAST_NET_ASSETS&gt;1 and f.schclass='GLOBAL' ) _x000d_where MKTVAL &gt; 0) order by 6 desc"/>
  </connection>
  <connection id="136" xr16:uid="{E1D4CED4-4E6F-4E55-98B6-9A09C360CC7C}" name="Connection18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B2E00189-8896-4773-A927-62FB29704DCD}" name="Connection18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RSFP' _x000d_ _x000d_and WEEKEND_DT='31 oct 2022' and a.ASSET_TYPE in ('01','45','51')  _x000d_and a.schclass='GLOBAL' and a.security is not null and a.UNITS&gt;0   and LAST_NET_ASSETS&gt;1 and f.schclass='GLOBAL' ) _x000d_where units &gt; 0 _x000d_order by 6 desc"/>
  </connection>
  <connection id="138" xr16:uid="{57B13DBC-9C4D-4562-8D87-FB158AAD7350}" name="Connection187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E6503E59-C420-4F43-B2B5-E1CFC984D790}" name="Connection187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IFSA' _x000d_ _x000d_and WEEKEND_DT='31 oct 2022' and a.ASSET_TYPE in ('01','45','51')  _x000d_and a.schclass='GLOBAL' and a.security is not null and a.UNITS&gt;0   and LAST_NET_ASSETS&gt;1 and f.schclass='GLOBAL' ) _x000d_where units &gt; 0 _x000d_order by 6 desc"/>
  </connection>
  <connection id="140" xr16:uid="{66AADA23-54CC-4B73-BB1A-1D1F4B30A265}" name="Connection188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9D1DFBDA-B42F-4065-B47C-831701EB5FBC}" name="Connection188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SCAPF' _x000d_ _x000d_and WEEKEND_DT='31 oct 2022' and a.ASSET_TYPE in ('01','45','51')  _x000d_and a.schclass='GLOBAL' and a.security is not null and a.UNITS&gt;0   and LAST_NET_ASSETS&gt;1 and f.schclass='GLOBAL' ) _x000d_where units &gt; 0 _x000d_order by 6 desc"/>
  </connection>
  <connection id="142" xr16:uid="{BE8107FF-C5FE-4515-B523-DAF216B16EB6}" name="Connection188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6B0ED2BA-63F8-4225-811B-F6588E7D3BC5}" name="Connection188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2' and a.scheme='TYCF' _x000d_ _x000d_and WEEKEND_DT='31 oct 2022' and a.ASSET_TYPE in ('01','45','51')  _x000d_and a.schclass='GLOBAL' and a.security is not null and a.UNITS&gt;0   and LAST_NET_ASSETS&gt;1 and f.schclass='GLOBAL' ) _x000d_where units &gt; 0 _x000d_order by 6 desc"/>
  </connection>
  <connection id="144" xr16:uid="{2AE8708E-5413-45DC-B7D0-33ADDF233E00}" name="Connection188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2',add_months('31 oct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C23B2B2E-5965-4318-A737-2F12A30EC630}" name="Connection18843"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oct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<sst xmlns="http://schemas.openxmlformats.org/spreadsheetml/2006/main" count="14049" uniqueCount="3200">
  <si>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</si>
  <si>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</si>
  <si>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</si>
  <si>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</si>
  <si>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</si>
  <si>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</si>
  <si>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</si>
  <si>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</si>
  <si>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</si>
  <si>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</si>
  <si>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</si>
  <si>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</si>
  <si>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</si>
  <si>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</si>
  <si>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</si>
  <si>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</si>
  <si>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</si>
  <si>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</si>
  <si>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</si>
  <si>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</si>
  <si>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</si>
  <si>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</si>
  <si>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</si>
  <si>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</si>
  <si>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</si>
  <si>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</si>
  <si>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</si>
  <si>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</si>
  <si>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</si>
  <si>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</si>
  <si>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</si>
  <si>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</si>
  <si>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</si>
  <si>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</si>
  <si>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</si>
  <si>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</si>
  <si>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</si>
  <si>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</si>
  <si>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</si>
  <si>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</si>
  <si>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</si>
  <si>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</si>
  <si>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</si>
  <si>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</si>
  <si>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</si>
  <si>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</si>
  <si>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</si>
  <si>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</si>
  <si>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</si>
  <si>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</si>
  <si>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</si>
  <si>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</si>
  <si>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THOF</t>
  </si>
  <si>
    <t>TATA HOUSING OPPORTUNITIES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</si>
  <si>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</si>
  <si>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</si>
  <si>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</si>
  <si>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</si>
  <si>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</si>
  <si>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</si>
  <si>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</si>
  <si>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</si>
  <si>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</si>
  <si>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</si>
  <si>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</si>
  <si>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</si>
  <si>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</si>
  <si>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</si>
  <si>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</si>
  <si>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</si>
  <si>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</si>
  <si>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</si>
  <si>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</si>
  <si>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</si>
  <si>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</si>
  <si>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</si>
  <si>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</si>
  <si>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</si>
  <si>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</si>
  <si>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</si>
  <si>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</si>
  <si>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</si>
  <si>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</si>
  <si>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</si>
  <si>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</si>
  <si>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</si>
  <si>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</si>
  <si>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</si>
  <si>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</si>
  <si>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</si>
  <si>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</si>
  <si>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</si>
  <si>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</si>
  <si>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</si>
  <si>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</si>
  <si>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</si>
  <si>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</si>
  <si>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</si>
  <si>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Liquid</t>
  </si>
  <si>
    <t>TFRSTF</t>
  </si>
  <si>
    <t>TATA LIQUID FUND</t>
  </si>
  <si>
    <t>as on 31-10-22</t>
  </si>
  <si>
    <t>NAME OF THE INSTRUMENT</t>
  </si>
  <si>
    <t>YIELD ( IN % )</t>
  </si>
  <si>
    <t>RATINGS</t>
  </si>
  <si>
    <t>ISIN CODE</t>
  </si>
  <si>
    <t>QUANTITY</t>
  </si>
  <si>
    <t>MKT VAL(Rs. Lacs)</t>
  </si>
  <si>
    <t>% to NAV</t>
  </si>
  <si>
    <t>DEBT INSTRUMENTS</t>
  </si>
  <si>
    <t>A) LISTED/AWAITING LISTING ON STOCK EXCHANGES</t>
  </si>
  <si>
    <t>(I) GOVERNMENT SECURITIES</t>
  </si>
  <si>
    <t>GOI - 6.84% (19/12/2022)</t>
  </si>
  <si>
    <t>SOV</t>
  </si>
  <si>
    <t>IN0020160050</t>
  </si>
  <si>
    <t>GOVERNMENT SECURITIES TOTAL</t>
  </si>
  <si>
    <t>(II) NON-CONVERTIBLE DEBENTURES/BONDS</t>
  </si>
  <si>
    <t>CRISIL-AAA</t>
  </si>
  <si>
    <t>NON-CONVERTIBLE DEBENTURES/BONDS TOTAL</t>
  </si>
  <si>
    <t>B) MONEY MARKET INSTRUMENTS</t>
  </si>
  <si>
    <t>CRISIL-A1+</t>
  </si>
  <si>
    <t>CARE-A1+</t>
  </si>
  <si>
    <t>INE040A16CO3</t>
  </si>
  <si>
    <t>MONEY MARKET INSTRUMENTS TOTAL</t>
  </si>
  <si>
    <t>D)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</si>
  <si>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</si>
  <si>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</si>
  <si>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</si>
  <si>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</si>
  <si>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</si>
  <si>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</si>
  <si>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</si>
  <si>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</si>
  <si>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</si>
  <si>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</si>
  <si>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</si>
  <si>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</si>
  <si>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</si>
  <si>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</si>
  <si>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</si>
  <si>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</si>
  <si>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</si>
  <si>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</si>
  <si>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</si>
  <si>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</si>
  <si>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IT - Software</t>
  </si>
  <si>
    <t>INE009A01021</t>
  </si>
  <si>
    <t>INE467B01029</t>
  </si>
  <si>
    <t>Diversified FMCG</t>
  </si>
  <si>
    <t>INE154A01025</t>
  </si>
  <si>
    <t>INE237A01028</t>
  </si>
  <si>
    <t>Consumer Durables</t>
  </si>
  <si>
    <t>INE280A01028</t>
  </si>
  <si>
    <t>INE036D01028</t>
  </si>
  <si>
    <t>INE238A01034</t>
  </si>
  <si>
    <t>Finance</t>
  </si>
  <si>
    <t>INE001A01036</t>
  </si>
  <si>
    <t>Auto Components</t>
  </si>
  <si>
    <t>INE883A01011</t>
  </si>
  <si>
    <t>INE030A01027</t>
  </si>
  <si>
    <t>Construction</t>
  </si>
  <si>
    <t>INE018A01030</t>
  </si>
  <si>
    <t>Industrial Products</t>
  </si>
  <si>
    <t>INE536A01023</t>
  </si>
  <si>
    <t>INDIAN BANK</t>
  </si>
  <si>
    <t>INE562A01011</t>
  </si>
  <si>
    <t>Electrical Equipment</t>
  </si>
  <si>
    <t>INE152A01029</t>
  </si>
  <si>
    <t>Paper, Forest &amp; Jute Products</t>
  </si>
  <si>
    <t>INE055A01016</t>
  </si>
  <si>
    <t>Beverages</t>
  </si>
  <si>
    <t>INE854D01024</t>
  </si>
  <si>
    <t>Chemicals &amp; Petrochemicals</t>
  </si>
  <si>
    <t>INE288B01029</t>
  </si>
  <si>
    <t>Pharmaceuticals &amp; Biotechnology</t>
  </si>
  <si>
    <t>INE089A01023</t>
  </si>
  <si>
    <t>Retailing</t>
  </si>
  <si>
    <t>INE192R01011</t>
  </si>
  <si>
    <t>DATA PATTERNS (INDIA) LTD</t>
  </si>
  <si>
    <t>Aerospace and Defense</t>
  </si>
  <si>
    <t>INE0IX101010</t>
  </si>
  <si>
    <t>Cement &amp; Cement Products</t>
  </si>
  <si>
    <t>INE012A01025</t>
  </si>
  <si>
    <t>INE481G01011</t>
  </si>
  <si>
    <t>INE461C01038</t>
  </si>
  <si>
    <t>INE075A01022</t>
  </si>
  <si>
    <t>Agricultural Food &amp; other Products</t>
  </si>
  <si>
    <t>INE192A01025</t>
  </si>
  <si>
    <t>Personal Products</t>
  </si>
  <si>
    <t>INE196A01026</t>
  </si>
  <si>
    <t>INE503A01015</t>
  </si>
  <si>
    <t>INE018I01017</t>
  </si>
  <si>
    <t>Capital Markets</t>
  </si>
  <si>
    <t>INE094J01016</t>
  </si>
  <si>
    <t>INE317I01021</t>
  </si>
  <si>
    <t>INE540L01014</t>
  </si>
  <si>
    <t>INE262H01013</t>
  </si>
  <si>
    <t>INE361B01024</t>
  </si>
  <si>
    <t>Insurance</t>
  </si>
  <si>
    <t>INE765G01017</t>
  </si>
  <si>
    <t>Automobiles</t>
  </si>
  <si>
    <t>INE066A01021</t>
  </si>
  <si>
    <t>Transport Infrastructure</t>
  </si>
  <si>
    <t>INE517F01014</t>
  </si>
  <si>
    <t>INE795G01014</t>
  </si>
  <si>
    <t>Diversified</t>
  </si>
  <si>
    <t>INE470A01017</t>
  </si>
  <si>
    <t>INE741K01010</t>
  </si>
  <si>
    <t>INE473A01011</t>
  </si>
  <si>
    <t>TEGA INDUSTRIES LTD</t>
  </si>
  <si>
    <t>Industrial Manufacturing</t>
  </si>
  <si>
    <t>INE011K01018</t>
  </si>
  <si>
    <t>INE836A01035</t>
  </si>
  <si>
    <t>INE058A01010</t>
  </si>
  <si>
    <t>INE054A01027</t>
  </si>
  <si>
    <t>Leisure Services</t>
  </si>
  <si>
    <t>INE274F01020</t>
  </si>
  <si>
    <t>INE302A01020</t>
  </si>
  <si>
    <t>EQUITY &amp; EQUITY RELATED TOTAL</t>
  </si>
  <si>
    <t>A) REPO</t>
  </si>
  <si>
    <t>CASH / NET CURRENT ASSET</t>
  </si>
  <si>
    <t>NAV AS ON 31-OCT-22: RS.42.6454 (REGULAR - GROWTH)</t>
  </si>
  <si>
    <t>NAV AS ON 31-OCT-22: RS.46.7357 (DIRECT - GROWTH)</t>
  </si>
  <si>
    <t>NAV AS ON 30-APR-22: RS.40.1045 (REGULAR - GROWTH)</t>
  </si>
  <si>
    <t>NAV AS ON 30-APR-22: RS.43.7691 (DIRECT - GROWTH)</t>
  </si>
  <si>
    <t>Transport Services</t>
  </si>
  <si>
    <t>INE418H01029</t>
  </si>
  <si>
    <t>INE043D01016</t>
  </si>
  <si>
    <t>INE373A01013</t>
  </si>
  <si>
    <t>INE811A01020</t>
  </si>
  <si>
    <t>Commercial Services &amp; Supplies</t>
  </si>
  <si>
    <t>INE891D01026</t>
  </si>
  <si>
    <t>INE974X01010</t>
  </si>
  <si>
    <t>INE209A01019</t>
  </si>
  <si>
    <t>INE280B01018</t>
  </si>
  <si>
    <t>INE634A01018</t>
  </si>
  <si>
    <t>Healthcare Services</t>
  </si>
  <si>
    <t>INE08LI01020</t>
  </si>
  <si>
    <t>INE615P01015</t>
  </si>
  <si>
    <t>INE944F01028</t>
  </si>
  <si>
    <t>INE133A01011</t>
  </si>
  <si>
    <t>INE075I01017</t>
  </si>
  <si>
    <t>INE999A01015</t>
  </si>
  <si>
    <t>INE536H01010</t>
  </si>
  <si>
    <t>INE498B01024</t>
  </si>
  <si>
    <t>Textiles &amp; Apparels</t>
  </si>
  <si>
    <t>INE887G01027</t>
  </si>
  <si>
    <t>INE475B01022</t>
  </si>
  <si>
    <t>INE235A01022</t>
  </si>
  <si>
    <t>INE872J01023</t>
  </si>
  <si>
    <t>INE419M01027</t>
  </si>
  <si>
    <t>Fertilizers &amp; Agrochemicals</t>
  </si>
  <si>
    <t>INE613A01020</t>
  </si>
  <si>
    <t>INE386A01015</t>
  </si>
  <si>
    <t>INE688A01022</t>
  </si>
  <si>
    <t>INE845D01014</t>
  </si>
  <si>
    <t>INE686Y01026</t>
  </si>
  <si>
    <t>INE868B01028</t>
  </si>
  <si>
    <t>INE614A01028</t>
  </si>
  <si>
    <t>Gas</t>
  </si>
  <si>
    <t>INE246F01010</t>
  </si>
  <si>
    <t>INE00LO01017</t>
  </si>
  <si>
    <t>Household Products</t>
  </si>
  <si>
    <t>INE128A01029</t>
  </si>
  <si>
    <t>INE500L01026</t>
  </si>
  <si>
    <t>INE183A01024</t>
  </si>
  <si>
    <t>INE02NC01014</t>
  </si>
  <si>
    <t>Cigarettes &amp; Tobacco Products</t>
  </si>
  <si>
    <t>INE710A01016</t>
  </si>
  <si>
    <t>INE227C01017</t>
  </si>
  <si>
    <t>Entertainment</t>
  </si>
  <si>
    <t>INE265F01028</t>
  </si>
  <si>
    <t>INE0BV301023</t>
  </si>
  <si>
    <t>POWERGRID INFRASTRUCTURE INVESTMENT TRUST</t>
  </si>
  <si>
    <t>Power</t>
  </si>
  <si>
    <t>INE0GGX23010</t>
  </si>
  <si>
    <t>(A) TREPS</t>
  </si>
  <si>
    <t>B) REPO</t>
  </si>
  <si>
    <t>NAV AS ON 31-OCT-22: RS.22.9871 (REGULAR - IDCW)</t>
  </si>
  <si>
    <t>NAV AS ON 31-OCT-22: RS.22.9871 (REGULAR - GROWTH)</t>
  </si>
  <si>
    <t>NAV AS ON 31-OCT-22: RS.24.7869 (DIRECT - IDCW)</t>
  </si>
  <si>
    <t>NAV AS ON 31-OCT-22: RS.24.7869 (DIRECT - GROWTH)</t>
  </si>
  <si>
    <t>NAV AS ON 30-APR-22: RS.21.215 (REGULAR - IDCW)</t>
  </si>
  <si>
    <t>NAV AS ON 30-APR-22: RS.21.215 (REGULAR - GROWTH)</t>
  </si>
  <si>
    <t>NAV AS ON 30-APR-22: RS.22.6538 (DIRECT - IDCW)</t>
  </si>
  <si>
    <t>NAV AS ON 30-APR-22: RS.22.6538 (DIRECT - GROWTH)</t>
  </si>
  <si>
    <t>STATE BANK OF INDIA</t>
  </si>
  <si>
    <t>INE062A01020</t>
  </si>
  <si>
    <t>Telecom - Services</t>
  </si>
  <si>
    <t>INE397D01024</t>
  </si>
  <si>
    <t>INE296A01024</t>
  </si>
  <si>
    <t>INE021A01026</t>
  </si>
  <si>
    <t>INE101A01026</t>
  </si>
  <si>
    <t>INE585B01010</t>
  </si>
  <si>
    <t>INE860A01027</t>
  </si>
  <si>
    <t>INE044A01036</t>
  </si>
  <si>
    <t>INE918I01026</t>
  </si>
  <si>
    <t>INE733E01010</t>
  </si>
  <si>
    <t>Ferrous Metals</t>
  </si>
  <si>
    <t>INE081A01020</t>
  </si>
  <si>
    <t>INE752E01010</t>
  </si>
  <si>
    <t>INE095A01012</t>
  </si>
  <si>
    <t>Food Products</t>
  </si>
  <si>
    <t>INE239A01016</t>
  </si>
  <si>
    <t>INE669C01036</t>
  </si>
  <si>
    <t>NAV AS ON 31-OCT-22: RS.150.0387 (REGULAR - GROWTH)</t>
  </si>
  <si>
    <t>NAV AS ON 31-OCT-22: RS.157.4729 (DIRECT - GROWTH)</t>
  </si>
  <si>
    <t>NAV AS ON 30-APR-22: RS.140.039 (REGULAR - GROWTH)</t>
  </si>
  <si>
    <t>NAV AS ON 30-APR-22: RS.146.74 (DIRECT - GROWTH)</t>
  </si>
  <si>
    <t>INE018E01016</t>
  </si>
  <si>
    <t>INE797F01020</t>
  </si>
  <si>
    <t>INE263A01024</t>
  </si>
  <si>
    <t>INE079A01024</t>
  </si>
  <si>
    <t>INE739E01017</t>
  </si>
  <si>
    <t>INE455K01017</t>
  </si>
  <si>
    <t>INE256A01028</t>
  </si>
  <si>
    <t>INE702C01027</t>
  </si>
  <si>
    <t>INE176B01034</t>
  </si>
  <si>
    <t>INE123W01016</t>
  </si>
  <si>
    <t>INE217B01036</t>
  </si>
  <si>
    <t>INE158A01026</t>
  </si>
  <si>
    <t>INE663F01024</t>
  </si>
  <si>
    <t>INE006I01046</t>
  </si>
  <si>
    <t>INE343H01029</t>
  </si>
  <si>
    <t>INE976G01028</t>
  </si>
  <si>
    <t>INE935N01020</t>
  </si>
  <si>
    <t>INE726G01019</t>
  </si>
  <si>
    <t>Realty</t>
  </si>
  <si>
    <t>INE093I01010</t>
  </si>
  <si>
    <t>INE127D01025</t>
  </si>
  <si>
    <t>INE866R01028</t>
  </si>
  <si>
    <t>INE07Y701011</t>
  </si>
  <si>
    <t>INE199A01012</t>
  </si>
  <si>
    <t>INE226A01021</t>
  </si>
  <si>
    <t>Agricultural, Commercial &amp; Construction Vehicles</t>
  </si>
  <si>
    <t>INE042A01014</t>
  </si>
  <si>
    <t>NAV AS ON 31-OCT-22: RS.42.8619 (REGULAR - GROWTH)</t>
  </si>
  <si>
    <t>NAV AS ON 31-OCT-22: RS.50.0115 (DIRECT - GROWTH)</t>
  </si>
  <si>
    <t>NAV AS ON 30-APR-22: RS.40.878 (REGULAR - GROWTH)</t>
  </si>
  <si>
    <t>NAV AS ON 30-APR-22: RS.47.3262 (DIRECT - GROWTH)</t>
  </si>
  <si>
    <t>INE120A01034</t>
  </si>
  <si>
    <t>GOI - 7.38% (20/06/2027)</t>
  </si>
  <si>
    <t>IN0020220037</t>
  </si>
  <si>
    <t>GOI - 7.27% (08/04/2026)</t>
  </si>
  <si>
    <t>IN0020190016</t>
  </si>
  <si>
    <t>GOI - 6.79% (26/12/2029)</t>
  </si>
  <si>
    <t>IN0020160118</t>
  </si>
  <si>
    <t>GOI - 6.10% (12/07/2031)</t>
  </si>
  <si>
    <t>IN0020210095</t>
  </si>
  <si>
    <t>GOI - 7.26% (14/01/2029)</t>
  </si>
  <si>
    <t>IN0020180454</t>
  </si>
  <si>
    <t>** 06.35 % MINDSPACE BUSINESS PARKS REIT - 31/12/2024</t>
  </si>
  <si>
    <t>INE0CCU07058</t>
  </si>
  <si>
    <t>INE377Y07227</t>
  </si>
  <si>
    <t>INE999X07014</t>
  </si>
  <si>
    <t>INE936D07174</t>
  </si>
  <si>
    <t>INE001W07011</t>
  </si>
  <si>
    <t>INE961M07017</t>
  </si>
  <si>
    <t>CRISIL-AA+</t>
  </si>
  <si>
    <t>INE343G08026</t>
  </si>
  <si>
    <t>** 07.42 % POWER FINANCE CORPORATION - 19/11/2024</t>
  </si>
  <si>
    <t>INE134E08KH0</t>
  </si>
  <si>
    <t>ICRA-AAA</t>
  </si>
  <si>
    <t>INE848E07AY3</t>
  </si>
  <si>
    <t>INE848E07BB9</t>
  </si>
  <si>
    <t>INE964M07011</t>
  </si>
  <si>
    <t>(III) PRIVATELY PLACED/UNLISTED</t>
  </si>
  <si>
    <t>INE018E08078</t>
  </si>
  <si>
    <t>NON-CONVERTIBLE DEBENTURES/BONDS/FRN'S TOTAL</t>
  </si>
  <si>
    <t>NAV AS ON 31-OCT-22: RS.43.3686 (REGULAR - GROWTH)</t>
  </si>
  <si>
    <t>NAV AS ON 31-OCT-22: RS.49.7122 (DIRECT - GROWTH)</t>
  </si>
  <si>
    <t>NAV AS ON 30-APR-22: RS.41.4146 (REGULAR - GROWTH)</t>
  </si>
  <si>
    <t>NAV AS ON 30-APR-22: RS.47.1255 (DIRECT - GROWTH)</t>
  </si>
  <si>
    <t>INE047A01021</t>
  </si>
  <si>
    <t>INE647A01010</t>
  </si>
  <si>
    <t>INE749A01030</t>
  </si>
  <si>
    <t>INE603J01030</t>
  </si>
  <si>
    <t>INE628A01036</t>
  </si>
  <si>
    <t>Non - Ferrous Metals</t>
  </si>
  <si>
    <t>INE038A01020</t>
  </si>
  <si>
    <t>Consumable Fuels</t>
  </si>
  <si>
    <t>INE522F01014</t>
  </si>
  <si>
    <t>INE085A01013</t>
  </si>
  <si>
    <t>INE245A01021</t>
  </si>
  <si>
    <t>PARADEEP PHOSPHATES LTD</t>
  </si>
  <si>
    <t>INE088F01024</t>
  </si>
  <si>
    <t>INE563J01010</t>
  </si>
  <si>
    <t>INE048G01026</t>
  </si>
  <si>
    <t>INE220G01021</t>
  </si>
  <si>
    <t>INE094A01015</t>
  </si>
  <si>
    <t>INE169A01031</t>
  </si>
  <si>
    <t>INE813H01021</t>
  </si>
  <si>
    <t>Diversified Metals</t>
  </si>
  <si>
    <t>INE205A01025</t>
  </si>
  <si>
    <t>INE203G01027</t>
  </si>
  <si>
    <t>INE029A01011</t>
  </si>
  <si>
    <t>INE331A01037</t>
  </si>
  <si>
    <t>INE03YM01018</t>
  </si>
  <si>
    <t>INE340A01012</t>
  </si>
  <si>
    <t>INE221J01015</t>
  </si>
  <si>
    <t>NAV AS ON 31-OCT-22: RS.25.8542 (REGULAR - IDCW)</t>
  </si>
  <si>
    <t>NAV AS ON 31-OCT-22: RS.28.2606 (REGULAR - GROWTH)</t>
  </si>
  <si>
    <t>NAV AS ON 31-OCT-22: RS.31.7428 (DIRECT - IDCW)</t>
  </si>
  <si>
    <t>NAV AS ON 31-OCT-22: RS.31.7428 (DIRECT - GROWTH)</t>
  </si>
  <si>
    <t>NAV AS ON 30-APR-22: RS.27.1312 (REGULAR - IDCW)</t>
  </si>
  <si>
    <t>NAV AS ON 30-APR-22: RS.29.6467 (REGULAR - GROWTH)</t>
  </si>
  <si>
    <t>NAV AS ON 30-APR-22: RS.33.0217 (DIRECT - IDCW)</t>
  </si>
  <si>
    <t>NAV AS ON 30-APR-22: RS.33.0217 (DIRECT - GROWTH)</t>
  </si>
  <si>
    <t>INE171A01029</t>
  </si>
  <si>
    <t>INE494B01023</t>
  </si>
  <si>
    <t>INE208A01029</t>
  </si>
  <si>
    <t>BANK OF BARODA</t>
  </si>
  <si>
    <t>INE028A01039</t>
  </si>
  <si>
    <t>INE259A01022</t>
  </si>
  <si>
    <t>INE298A01020</t>
  </si>
  <si>
    <t>INE115A01026</t>
  </si>
  <si>
    <t>INE347G01014</t>
  </si>
  <si>
    <t>INE761H01022</t>
  </si>
  <si>
    <t>UNION BANK OF INDIA</t>
  </si>
  <si>
    <t>INE692A01016</t>
  </si>
  <si>
    <t>INE424H01027</t>
  </si>
  <si>
    <t>INE121A01024</t>
  </si>
  <si>
    <t>INE376G01013</t>
  </si>
  <si>
    <t>INE528G01035</t>
  </si>
  <si>
    <t>GENERAL INSURANCE CORPORATION OF INDIA</t>
  </si>
  <si>
    <t>INE481Y01014</t>
  </si>
  <si>
    <t>INE917I01010</t>
  </si>
  <si>
    <t>INE406A01037</t>
  </si>
  <si>
    <t>INE498L01015</t>
  </si>
  <si>
    <t>INE462A01022</t>
  </si>
  <si>
    <t>(I) NON-CONVERTIBLE DEBENTURES/BONDS</t>
  </si>
  <si>
    <t>INE216A08027</t>
  </si>
  <si>
    <t>NAV AS ON 31-OCT-22: RS.10.6217 (REGULAR - IDCW)</t>
  </si>
  <si>
    <t>NAV AS ON 31-OCT-22: RS.10.6217 (REGULAR - GROWTH)</t>
  </si>
  <si>
    <t>NAV AS ON 31-OCT-22: RS.11.1364 (DIRECT - IDCW)</t>
  </si>
  <si>
    <t>NAV AS ON 31-OCT-22: RS.11.1364 (DIRECT - GROWTH)</t>
  </si>
  <si>
    <t>NAV AS ON 30-APR-22: RS.10.2351 (REGULAR - IDCW)</t>
  </si>
  <si>
    <t>NAV AS ON 30-APR-22: RS.10.2351 (REGULAR - GROWTH)</t>
  </si>
  <si>
    <t>NAV AS ON 30-APR-22: RS.10.6391 (DIRECT - IDCW)</t>
  </si>
  <si>
    <t>NAV AS ON 30-APR-22: RS.10.6391 (DIRECT - GROWTH)</t>
  </si>
  <si>
    <t>INE545U01014</t>
  </si>
  <si>
    <t>INE092T01019</t>
  </si>
  <si>
    <t>INE491A01021</t>
  </si>
  <si>
    <t>INE528G01027</t>
  </si>
  <si>
    <t>*</t>
  </si>
  <si>
    <t>NAV AS ON 31-OCT-22: RS.215.3052 (DIRECT PLAN)</t>
  </si>
  <si>
    <t>NAV AS ON 30-APR-22: RS.185.611 (DIRECT PLAN)</t>
  </si>
  <si>
    <t>INE053A01029</t>
  </si>
  <si>
    <t>INE066F01012</t>
  </si>
  <si>
    <t>INE09N301011</t>
  </si>
  <si>
    <t>INE849A01020</t>
  </si>
  <si>
    <t>INE670A01012</t>
  </si>
  <si>
    <t>INE027H01010</t>
  </si>
  <si>
    <t>INE335Y01020</t>
  </si>
  <si>
    <t>INE121E01018</t>
  </si>
  <si>
    <t>INE117A01022</t>
  </si>
  <si>
    <t>CANARA BANK</t>
  </si>
  <si>
    <t>INE476A01014</t>
  </si>
  <si>
    <t>INE092A01019</t>
  </si>
  <si>
    <t>INE211B01039</t>
  </si>
  <si>
    <t>INE356A01018</t>
  </si>
  <si>
    <t>INE022Q01020</t>
  </si>
  <si>
    <t>INE640A01023</t>
  </si>
  <si>
    <t>INE647O01011</t>
  </si>
  <si>
    <t>INE848E01016</t>
  </si>
  <si>
    <t>INE405E01023</t>
  </si>
  <si>
    <t>Oil</t>
  </si>
  <si>
    <t>INE274J01014</t>
  </si>
  <si>
    <t>INE686F01025</t>
  </si>
  <si>
    <t>CRISIL</t>
  </si>
  <si>
    <t>INE007A01025</t>
  </si>
  <si>
    <t>INE670K01029</t>
  </si>
  <si>
    <t>IT - Services</t>
  </si>
  <si>
    <t>INE010V01017</t>
  </si>
  <si>
    <t>INE484J01027</t>
  </si>
  <si>
    <t>INE811K01011</t>
  </si>
  <si>
    <t>INE061F01013</t>
  </si>
  <si>
    <t>INE591G01017</t>
  </si>
  <si>
    <t>INE258G01013</t>
  </si>
  <si>
    <t>INE233B01017</t>
  </si>
  <si>
    <t>INE343B01030</t>
  </si>
  <si>
    <t>INE387A01021</t>
  </si>
  <si>
    <t>INE473B01035</t>
  </si>
  <si>
    <t>NAV AS ON 31-OCT-22: RS.10.2168 (REGULAR - IDCW)</t>
  </si>
  <si>
    <t>NAV AS ON 31-OCT-22: RS.10.2168 (REGULAR - GROWTH)</t>
  </si>
  <si>
    <t>NAV AS ON 31-OCT-22: RS.10.2217 (DIRECT - IDCW)</t>
  </si>
  <si>
    <t>NAV AS ON 31-OCT-22: RS.10.2217 (DIRECT - GROWTH)</t>
  </si>
  <si>
    <t>INE758T01015</t>
  </si>
  <si>
    <t>INE151A01013</t>
  </si>
  <si>
    <t>INE671A01010</t>
  </si>
  <si>
    <t>FSN E COMMERCE VENTURES LTD</t>
  </si>
  <si>
    <t>INE388Y01029</t>
  </si>
  <si>
    <t>INE933S01016</t>
  </si>
  <si>
    <t>INE669E01016</t>
  </si>
  <si>
    <t>Financial Technology (Fintech)</t>
  </si>
  <si>
    <t>INE982J01020</t>
  </si>
  <si>
    <t>INE214T01019</t>
  </si>
  <si>
    <t>INE417T01026</t>
  </si>
  <si>
    <t>INE04I401011</t>
  </si>
  <si>
    <t>INE881D01027</t>
  </si>
  <si>
    <t>INE136B01020</t>
  </si>
  <si>
    <t>INE419U01012</t>
  </si>
  <si>
    <t>INE483C01032</t>
  </si>
  <si>
    <t>INE269A01021</t>
  </si>
  <si>
    <t>INE306R01017</t>
  </si>
  <si>
    <t>NAV AS ON 31-OCT-22: RS.55.1842 (DIRECT PLAN)</t>
  </si>
  <si>
    <t>NAV AS ON 30-APR-22: RS.60.1935 (DIRECT PLAN)</t>
  </si>
  <si>
    <t>MUTUAL FUND UNITS</t>
  </si>
  <si>
    <t>Mutual Fund</t>
  </si>
  <si>
    <t>INF277KA1364</t>
  </si>
  <si>
    <t>NAV AS ON 31-OCT-22: RS.8.8553 (REGULAR - IDCW)</t>
  </si>
  <si>
    <t>NAV AS ON 31-OCT-22: RS.8.8553 (REGULAR - GROWTH)</t>
  </si>
  <si>
    <t>NAV AS ON 31-OCT-22: RS.8.881 (DIRECT - IDCW)</t>
  </si>
  <si>
    <t>NAV AS ON 31-OCT-22: RS.8.881 (DIRECT - GROWTH)</t>
  </si>
  <si>
    <t>NAV AS ON 30-APR-22: RS.9.4903 (REGULAR - IDCW)</t>
  </si>
  <si>
    <t>NAV AS ON 30-APR-22: RS.9.4903 (REGULAR - GROWTH)</t>
  </si>
  <si>
    <t>NAV AS ON 30-APR-22: RS.9.4927 (DIRECT - IDCW)</t>
  </si>
  <si>
    <t>NAV AS ON 30-APR-22: RS.9.4926 (DIRECT - GROWTH)</t>
  </si>
  <si>
    <t>Metals &amp; Minerals Trading</t>
  </si>
  <si>
    <t>INE423A01024</t>
  </si>
  <si>
    <t>INE155A01022</t>
  </si>
  <si>
    <t>INE019A01038</t>
  </si>
  <si>
    <t>INE059A01026</t>
  </si>
  <si>
    <t>INE742F01042</t>
  </si>
  <si>
    <t>OIL &amp; NATURAL GAS CO.</t>
  </si>
  <si>
    <t>INE213A01029</t>
  </si>
  <si>
    <t>INE437A01024</t>
  </si>
  <si>
    <t>INE216A01030</t>
  </si>
  <si>
    <t>NAV AS ON 31-OCT-22: RS.110.4249 (REGULAR - GROWTH)</t>
  </si>
  <si>
    <t>NAV AS ON 31-OCT-22: RS.118.697 (DIRECT - GROWTH)</t>
  </si>
  <si>
    <t>NAV AS ON 30-APR-22: RS.104.035 (REGULAR - GROWTH)</t>
  </si>
  <si>
    <t>NAV AS ON 30-APR-22: RS.111.6178 (DIRECT - GROWTH)</t>
  </si>
  <si>
    <t>NAV AS ON 31-OCT-22: RS.188.547 (DIRECT PLAN)</t>
  </si>
  <si>
    <t>NAV AS ON 30-APR-22: RS.177.2026 (DIRECT PLAN)</t>
  </si>
  <si>
    <t>SILVER (30 KG) COMMODITY</t>
  </si>
  <si>
    <t>SILVER</t>
  </si>
  <si>
    <t>GOLD (1 KG-1000 GMS) COMMODITY</t>
  </si>
  <si>
    <t>COPPER (2500 KGS) COMMODITY</t>
  </si>
  <si>
    <t>COPPER</t>
  </si>
  <si>
    <t>SILVER MICRO (1 KGS) COMMODITY</t>
  </si>
  <si>
    <t>SILVERMICRO</t>
  </si>
  <si>
    <t>INE271C01023</t>
  </si>
  <si>
    <t>INE791I01019</t>
  </si>
  <si>
    <t>INE299U01018</t>
  </si>
  <si>
    <t>INE465A01025</t>
  </si>
  <si>
    <t>INE389H01022</t>
  </si>
  <si>
    <t>INE486A01021</t>
  </si>
  <si>
    <t>INE759A01021</t>
  </si>
  <si>
    <t>INE572E01012</t>
  </si>
  <si>
    <t>IN9397D01014</t>
  </si>
  <si>
    <t>ZINC</t>
  </si>
  <si>
    <t>GOI - 7.16% (20/05/2023)</t>
  </si>
  <si>
    <t>IN0020130012</t>
  </si>
  <si>
    <t>GOI - 5.63% (12/04/2026)</t>
  </si>
  <si>
    <t>IN0020210012</t>
  </si>
  <si>
    <t>GOI - 7.32% (28/01/2024)</t>
  </si>
  <si>
    <t>IN0020180488</t>
  </si>
  <si>
    <t>GOI - 5.77% (03/08/2030)</t>
  </si>
  <si>
    <t>IN0020200153</t>
  </si>
  <si>
    <t>INE001A07TC3</t>
  </si>
  <si>
    <t>** 08.50 % NABARD - 31/01/2023</t>
  </si>
  <si>
    <t>INE261F08AT4</t>
  </si>
  <si>
    <t>** 06.40 % NABARD - 31/07/2023</t>
  </si>
  <si>
    <t>INE261F08CA0</t>
  </si>
  <si>
    <t>INE040A16CV8</t>
  </si>
  <si>
    <t>C) REPO</t>
  </si>
  <si>
    <t>NAV AS ON 31-OCT-22: RS.16.2267 (REGULAR - IDCW)</t>
  </si>
  <si>
    <t>NAV AS ON 31-OCT-22: RS.16.2267 (REGULAR - GROWTH)</t>
  </si>
  <si>
    <t>NAV AS ON 31-OCT-22: RS.17.0428 (DIRECT - IDCW)</t>
  </si>
  <si>
    <t>NAV AS ON 31-OCT-22: RS.17.0428 (DIRECT - GROWTH)</t>
  </si>
  <si>
    <t>NAV AS ON 30-APR-22: RS.15.399 (REGULAR - IDCW)</t>
  </si>
  <si>
    <t>NAV AS ON 30-APR-22: RS.15.399 (REGULAR - GROWTH)</t>
  </si>
  <si>
    <t>NAV AS ON 30-APR-22: RS.16.0267 (DIRECT - IDCW)</t>
  </si>
  <si>
    <t>NAV AS ON 30-APR-22: RS.16.0267 (DIRECT - GROWTH)</t>
  </si>
  <si>
    <t>INE257A01026</t>
  </si>
  <si>
    <t>INE212H01026</t>
  </si>
  <si>
    <t>INE195A01028</t>
  </si>
  <si>
    <t>INE323A01026</t>
  </si>
  <si>
    <t>INE571A01038</t>
  </si>
  <si>
    <t>INE634I01029</t>
  </si>
  <si>
    <t>INE200M01013</t>
  </si>
  <si>
    <t>INE913H01037</t>
  </si>
  <si>
    <t>INE102D01028</t>
  </si>
  <si>
    <t>INE0BWX01014</t>
  </si>
  <si>
    <t>INE513A01022</t>
  </si>
  <si>
    <t>PIRAMAL PHARMA LTD</t>
  </si>
  <si>
    <t>INE0DK501011</t>
  </si>
  <si>
    <t>NAV AS ON 31-OCT-22: RS.68.6738 (REGULAR - IDCW)</t>
  </si>
  <si>
    <t>NAV AS ON 31-OCT-22: RS.248.6891 (REGULAR - GROWTH)</t>
  </si>
  <si>
    <t>NAV AS ON 31-OCT-22: RS.90.3809 (DIRECT - IDCW)</t>
  </si>
  <si>
    <t>NAV AS ON 31-OCT-22: RS.273.7728 (DIRECT - GROWTH)</t>
  </si>
  <si>
    <t>NAV AS ON 30-APR-22: RS.66.001 (REGULAR - IDCW)</t>
  </si>
  <si>
    <t>NAV AS ON 30-APR-22: RS.238.9032 (REGULAR - GROWTH)</t>
  </si>
  <si>
    <t>NAV AS ON 30-APR-22: RS.86.2412 (DIRECT - IDCW)</t>
  </si>
  <si>
    <t>NAV AS ON 30-APR-22: RS.261.246 (DIRECT - GROWTH)</t>
  </si>
  <si>
    <t>INE016A01026</t>
  </si>
  <si>
    <t>INE003A01024</t>
  </si>
  <si>
    <t>INE572A01028</t>
  </si>
  <si>
    <t>INE031B01049</t>
  </si>
  <si>
    <t>LIFE INSURANCE CORPORATION OF INDIA</t>
  </si>
  <si>
    <t>INE0J1Y01017</t>
  </si>
  <si>
    <t>NAV AS ON 31-OCT-22: RS.341.004 (REGULAR - GROWTH)</t>
  </si>
  <si>
    <t>NAV AS ON 31-OCT-22: RS.74.3296 (REGULAR - IDCW)</t>
  </si>
  <si>
    <t>NAV AS ON 31-OCT-22: RS.380.9053 (DIRECT - GROWTH)</t>
  </si>
  <si>
    <t>NAV AS ON 31-OCT-22: RS.86.541 (DIRECT - IDCW)</t>
  </si>
  <si>
    <t>NAV AS ON 30-APR-22: RS.322.9956 (REGULAR - GROWTH)</t>
  </si>
  <si>
    <t>NAV AS ON 30-APR-22: RS.70.4247 (REGULAR - IDCW)</t>
  </si>
  <si>
    <t>NAV AS ON 30-APR-22: RS.358.6844 (DIRECT - GROWTH)</t>
  </si>
  <si>
    <t>NAV AS ON 30-APR-22: RS.81.4408 (DIRECT - IDCW)</t>
  </si>
  <si>
    <t>INE326A01037</t>
  </si>
  <si>
    <t>INE398R01022</t>
  </si>
  <si>
    <t>NAV AS ON 31-OCT-22: RS.57.6579 (REGULAR - IDCW)</t>
  </si>
  <si>
    <t>NAV AS ON 31-OCT-22: RS.357.572 (REGULAR - GROWTH)</t>
  </si>
  <si>
    <t>NAV AS ON 31-OCT-22: RS.77.5238 (DIRECT - IDCW)</t>
  </si>
  <si>
    <t>NAV AS ON 31-OCT-22: RS.395.6523 (DIRECT - GROWTH)</t>
  </si>
  <si>
    <t>NAV AS ON 30-APR-22: RS.51.5071 (REGULAR - IDCW)</t>
  </si>
  <si>
    <t>NAV AS ON 30-APR-22: RS.319.3328 (REGULAR - GROWTH)</t>
  </si>
  <si>
    <t>NAV AS ON 30-APR-22: RS.68.8185 (DIRECT - IDCW)</t>
  </si>
  <si>
    <t>NAV AS ON 30-APR-22: RS.351.4609 (DIRECT - GROWTH)</t>
  </si>
  <si>
    <t>INE325A01013</t>
  </si>
  <si>
    <t>INE844O01030</t>
  </si>
  <si>
    <t>INE540H01012</t>
  </si>
  <si>
    <t>INE177A01018</t>
  </si>
  <si>
    <t>INE121J01017</t>
  </si>
  <si>
    <t>INE195J01029</t>
  </si>
  <si>
    <t>INE877F01012</t>
  </si>
  <si>
    <t>INE510A01028</t>
  </si>
  <si>
    <t>NAV AS ON 31-OCT-22: RS.48.1574 (REGULAR - IDCW)</t>
  </si>
  <si>
    <t>NAV AS ON 31-OCT-22: RS.101.5672 (REGULAR - GROWTH)</t>
  </si>
  <si>
    <t>NAV AS ON 31-OCT-22: RS.56.4298 (DIRECT - IDCW)</t>
  </si>
  <si>
    <t>NAV AS ON 31-OCT-22: RS.107.6873 (DIRECT - GROWTH)</t>
  </si>
  <si>
    <t>NAV AS ON 30-APR-22: RS.43.7675 (REGULAR - IDCW)</t>
  </si>
  <si>
    <t>NAV AS ON 30-APR-22: RS.92.2793 (REGULAR - GROWTH)</t>
  </si>
  <si>
    <t>NAV AS ON 30-APR-22: RS.51.0188 (DIRECT - IDCW)</t>
  </si>
  <si>
    <t>NAV AS ON 30-APR-22: RS.97.3661 (DIRECT - GROWTH)</t>
  </si>
  <si>
    <t>INE878B01027</t>
  </si>
  <si>
    <t>INE312H01016</t>
  </si>
  <si>
    <t>INE068V01023</t>
  </si>
  <si>
    <t>INE382M01027</t>
  </si>
  <si>
    <t>INE665J01013</t>
  </si>
  <si>
    <t>INE406M01024</t>
  </si>
  <si>
    <t>INE371A01025</t>
  </si>
  <si>
    <t>SYRMA SGS TECHNOLOGY LTD</t>
  </si>
  <si>
    <t>INE0DYJ01015</t>
  </si>
  <si>
    <t>INE192B01031</t>
  </si>
  <si>
    <t>INE930H01031</t>
  </si>
  <si>
    <t>NAV AS ON 31-OCT-22: RS.75.1056 (REGULAR - IDCW)</t>
  </si>
  <si>
    <t>NAV AS ON 31-OCT-22: RS.156.4449 (DIRECT - IDCW)</t>
  </si>
  <si>
    <t>NAV AS ON 31-OCT-22: RS.29.6354 (REGULAR - GROWTH)</t>
  </si>
  <si>
    <t>NAV AS ON 31-OCT-22: RS.32.8961 (DIRECT - GROWTH)</t>
  </si>
  <si>
    <t>NAV AS ON 30-APR-22: RS.74.9717 (REGULAR - IDCW)</t>
  </si>
  <si>
    <t>NAV AS ON 30-APR-22: RS.149.2707 (DIRECT - IDCW)</t>
  </si>
  <si>
    <t>NAV AS ON 30-APR-22: RS.27.3982 (REGULAR - GROWTH)</t>
  </si>
  <si>
    <t>NAV AS ON 30-APR-22: RS.30.2267 (DIRECT - GROWTH)</t>
  </si>
  <si>
    <t>INE258B01022</t>
  </si>
  <si>
    <t>INE967H01017</t>
  </si>
  <si>
    <t>INE410P01011</t>
  </si>
  <si>
    <t>INE358A01014</t>
  </si>
  <si>
    <t>INE873D01024</t>
  </si>
  <si>
    <t>INE935A01035</t>
  </si>
  <si>
    <t>INE685A01028</t>
  </si>
  <si>
    <t>INE159A01016</t>
  </si>
  <si>
    <t>NAV AS ON 31-OCT-22: RS.17.1001 (REGULAR - IDCW)</t>
  </si>
  <si>
    <t>NAV AS ON 31-OCT-22: RS.17.1001 (REGULAR - GROWTH)</t>
  </si>
  <si>
    <t>NAV AS ON 31-OCT-22: RS.19.1038 (DIRECT - IDCW)</t>
  </si>
  <si>
    <t>NAV AS ON 31-OCT-22: RS.19.1038 (DIRECT - GROWTH)</t>
  </si>
  <si>
    <t>NAV AS ON 30-APR-22: RS.16.8327 (REGULAR - IDCW)</t>
  </si>
  <si>
    <t>NAV AS ON 30-APR-22: RS.16.8327 (REGULAR - GROWTH)</t>
  </si>
  <si>
    <t>NAV AS ON 30-APR-22: RS.18.6619 (DIRECT - IDCW)</t>
  </si>
  <si>
    <t>NAV AS ON 30-APR-22: RS.18.6619 (DIRECT - GROWTH)</t>
  </si>
  <si>
    <t>INE08ZM01014</t>
  </si>
  <si>
    <t>INE348B01021</t>
  </si>
  <si>
    <t>INE768C01010</t>
  </si>
  <si>
    <t>INE193E01025</t>
  </si>
  <si>
    <t>ELECTRONICS MART INDIA LTD</t>
  </si>
  <si>
    <t>INE02YR01019</t>
  </si>
  <si>
    <t>INE355A01028</t>
  </si>
  <si>
    <t>NAV AS ON 31-OCT-22: RS.25.9893 (REGULAR - IDCW)</t>
  </si>
  <si>
    <t>NAV AS ON 31-OCT-22: RS.28.1825 (REGULAR - GROWTH)</t>
  </si>
  <si>
    <t>NAV AS ON 31-OCT-22: RS.31.3328 (DIRECT - IDCW)</t>
  </si>
  <si>
    <t>NAV AS ON 31-OCT-22: RS.31.3328 (DIRECT - GROWTH)</t>
  </si>
  <si>
    <t>NAV AS ON 30-APR-22: RS.24.1012 (REGULAR - IDCW)</t>
  </si>
  <si>
    <t>NAV AS ON 30-APR-22: RS.26.1342 (REGULAR - GROWTH)</t>
  </si>
  <si>
    <t>NAV AS ON 30-APR-22: RS.28.8633 (DIRECT - IDCW)</t>
  </si>
  <si>
    <t>NAV AS ON 30-APR-22: RS.28.8633 (DIRECT - GROWTH)</t>
  </si>
  <si>
    <t>INF277KA1554</t>
  </si>
  <si>
    <t xml:space="preserve">GOI - 7.37% (16/04/2023) </t>
  </si>
  <si>
    <t>IN0020180025</t>
  </si>
  <si>
    <t>SDL GUJARAT  7.80% (27/12/2027)</t>
  </si>
  <si>
    <t>IN1520170151</t>
  </si>
  <si>
    <t>GOI - 7.54% (23/05/2036)</t>
  </si>
  <si>
    <t>IN0020220029</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</si>
  <si>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</si>
  <si>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</si>
  <si>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</si>
  <si>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</si>
  <si>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</si>
  <si>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</si>
  <si>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</si>
  <si>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</si>
  <si>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</si>
  <si>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</si>
  <si>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</si>
  <si>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</si>
  <si>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</si>
  <si>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</si>
  <si>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</si>
  <si>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</si>
  <si>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</si>
  <si>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</si>
  <si>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</si>
  <si>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INE020B08DU5</t>
  </si>
  <si>
    <t>** 09.05 % PUNJAB NATIONAL BANK - 10/11/2027</t>
  </si>
  <si>
    <t>CRISIL--AA+</t>
  </si>
  <si>
    <t>INE695A08063</t>
  </si>
  <si>
    <t>INE001A07TP5</t>
  </si>
  <si>
    <t>INE020B08DC3</t>
  </si>
  <si>
    <t>INE296A07RX9</t>
  </si>
  <si>
    <t>IND-AAA</t>
  </si>
  <si>
    <t>INE213Y07018</t>
  </si>
  <si>
    <t>INE941D07158</t>
  </si>
  <si>
    <t>INE752E07OG5</t>
  </si>
  <si>
    <t>CRISIL-AA</t>
  </si>
  <si>
    <t>INE118D07179</t>
  </si>
  <si>
    <t>INE936D07166</t>
  </si>
  <si>
    <t>** 07.00 % H.P.C.L. - 14/08/2024</t>
  </si>
  <si>
    <t>INE094A08036</t>
  </si>
  <si>
    <t>INE941D07208</t>
  </si>
  <si>
    <t>INE053F08122</t>
  </si>
  <si>
    <t>INE238AD6025</t>
  </si>
  <si>
    <t>NAV AS ON 31-OCT-22: RS.319.9113 (REGULAR - GROWTH)</t>
  </si>
  <si>
    <t>NAV AS ON 31-OCT-22: RS.81.7621 (REGULAR - IDCW)</t>
  </si>
  <si>
    <t>NAV AS ON 31-OCT-22: RS.73.6455 (REGULAR - MONTHLY IDCW)</t>
  </si>
  <si>
    <t>NAV AS ON 31-OCT-22: RS.350.0172 (DIRECT - GROWTH)</t>
  </si>
  <si>
    <t>NAV AS ON 31-OCT-22: RS.93.1058 (DIRECT - IDCW)</t>
  </si>
  <si>
    <t>NAV AS ON 31-OCT-22: RS.83.3152 (DIRECT - MONTHLY IDCW)</t>
  </si>
  <si>
    <t>NAV AS ON 30-APR-22: RS.297.1557 (REGULAR - GROWTH)</t>
  </si>
  <si>
    <t>NAV AS ON 30-APR-22: RS.81.9813 (REGULAR - IDCW)</t>
  </si>
  <si>
    <t>NAV AS ON 30-APR-22: RS.70.1734 (REGULAR - MONTHLY IDCW)</t>
  </si>
  <si>
    <t>NAV AS ON 30-APR-22: RS.323.5476 (DIRECT - GROWTH)</t>
  </si>
  <si>
    <t>NAV AS ON 30-APR-22: RS.92.081 (DIRECT - IDCW)</t>
  </si>
  <si>
    <t>NAV AS ON 30-APR-22: RS.78.7794 (DIRECT - MONTHLY IDCW)</t>
  </si>
  <si>
    <t>INE477A01020</t>
  </si>
  <si>
    <t>INE472A01039</t>
  </si>
  <si>
    <t>STATE BANK OF INDIA^</t>
  </si>
  <si>
    <t>NAV AS ON 31-OCT-22: RS.10.0117 (REGULAR - IDCW)</t>
  </si>
  <si>
    <t>NAV AS ON 31-OCT-22: RS.10.0117 (REGULAR - GROWTH)</t>
  </si>
  <si>
    <t>NAV AS ON 31-OCT-22: RS.10.0495 (DIRECT - IDCW)</t>
  </si>
  <si>
    <t>NAV AS ON 31-OCT-22: RS.10.0495 (DIRECT - GROWTH)</t>
  </si>
  <si>
    <t>INE176A01028</t>
  </si>
  <si>
    <t>NAV AS ON 31-OCT-22: RS.15.6763 (REGULAR - IDCW)</t>
  </si>
  <si>
    <t>NAV AS ON 31-OCT-22: RS.15.6763 (REGULAR - GROWTH)</t>
  </si>
  <si>
    <t>NAV AS ON 31-OCT-22: RS.16.5342 (DIRECT - IDCW)</t>
  </si>
  <si>
    <t>NAV AS ON 31-OCT-22: RS.16.5342 (DIRECT - GROWTH)</t>
  </si>
  <si>
    <t>NAV AS ON 30-APR-22: RS.14.7419 (REGULAR - IDCW)</t>
  </si>
  <si>
    <t>NAV AS ON 30-APR-22: RS.14.7419 (REGULAR - GROWTH)</t>
  </si>
  <si>
    <t>NAV AS ON 30-APR-22: RS.15.4129 (DIRECT - IDCW)</t>
  </si>
  <si>
    <t>NAV AS ON 30-APR-22: RS.15.4129 (DIRECT - GROWTH)</t>
  </si>
  <si>
    <t>INE171Z01018</t>
  </si>
  <si>
    <t>NAV AS ON 31-OCT-22: RS.15.8931 (REGULAR - IDCW)</t>
  </si>
  <si>
    <t>NAV AS ON 31-OCT-22: RS.15.8931 (REGULAR - GROWTH)</t>
  </si>
  <si>
    <t>NAV AS ON 31-OCT-22: RS.17.0404 (DIRECT - IDCW)</t>
  </si>
  <si>
    <t>NAV AS ON 31-OCT-22: RS.17.0404 (DIRECT - GROWTH)</t>
  </si>
  <si>
    <t>NAV AS ON 30-APR-22: RS.15.4171 (REGULAR - IDCW)</t>
  </si>
  <si>
    <t>NAV AS ON 30-APR-22: RS.15.4171 (REGULAR - GROWTH)</t>
  </si>
  <si>
    <t>NAV AS ON 30-APR-22: RS.16.4149 (DIRECT - IDCW)</t>
  </si>
  <si>
    <t>NAV AS ON 30-APR-22: RS.16.4149 (DIRECT - GROWTH)</t>
  </si>
  <si>
    <t>INE787D01026</t>
  </si>
  <si>
    <t>INE182A01018</t>
  </si>
  <si>
    <t>RELAXO FOOTWEARS LTD</t>
  </si>
  <si>
    <t>INE131B01039</t>
  </si>
  <si>
    <t>INE0FS801015</t>
  </si>
  <si>
    <t>INE139A01034</t>
  </si>
  <si>
    <t>NAV AS ON 31-OCT-22: RS.280.4131 (REGULAR - GROWTH)</t>
  </si>
  <si>
    <t>NAV AS ON 31-OCT-22: RS.114.3237 (REGULAR - IDCW)</t>
  </si>
  <si>
    <t>NAV AS ON 31-OCT-22: RS.309.6254 (DIRECT - GROWTH)</t>
  </si>
  <si>
    <t>NAV AS ON 31-OCT-22: RS.169.9705 (DIRECT - IDCW)</t>
  </si>
  <si>
    <t>NAV AS ON 30-APR-22: RS.274.5252 (REGULAR - GROWTH)</t>
  </si>
  <si>
    <t>NAV AS ON 30-APR-22: RS.111.9563 (REGULAR - IDCW)</t>
  </si>
  <si>
    <t>NAV AS ON 30-APR-22: RS.301.1498 (DIRECT - GROWTH)</t>
  </si>
  <si>
    <t>NAV AS ON 30-APR-22: RS.165.318 (DIRECT - IDCW)</t>
  </si>
  <si>
    <t>INE100A01010</t>
  </si>
  <si>
    <t>INF277K01QR4</t>
  </si>
  <si>
    <t>INF277K01PR6</t>
  </si>
  <si>
    <t>GOI - 5.74% (15/11/2026)</t>
  </si>
  <si>
    <t>IN0020210186</t>
  </si>
  <si>
    <t>NAV AS ON 31-OCT-22: RS.15.0454 (REGULAR - MONTHLY IDCW)</t>
  </si>
  <si>
    <t>NAV AS ON 31-OCT-22: RS.42.2439 (REGULAR - GROWTH)</t>
  </si>
  <si>
    <t>NAV AS ON 31-OCT-22: RS.20.2387 (REGULAR - PERIODIC IDCW)</t>
  </si>
  <si>
    <t>NAV AS ON 31-OCT-22: RS.17.7476 (DIRECT - MONTHLY IDCW)</t>
  </si>
  <si>
    <t>NAV AS ON 31-OCT-22: RS.46.7052 (DIRECT - GROWTH)</t>
  </si>
  <si>
    <t>NAV AS ON 31-OCT-22: RS.22.8227 (DIRECT - PERIODIC IDCW)</t>
  </si>
  <si>
    <t>NAV AS ON 30-APR-22: RS.15.0042 (REGULAR - MONTHLY IDCW)</t>
  </si>
  <si>
    <t>NAV AS ON 30-APR-22: RS.41.2803 (REGULAR - GROWTH)</t>
  </si>
  <si>
    <t>NAV AS ON 30-APR-22: RS.19.7797 (REGULAR - PERIODIC IDCW)</t>
  </si>
  <si>
    <t>NAV AS ON 30-APR-22: RS.17.5599 (DIRECT - MONTHLY IDCW)</t>
  </si>
  <si>
    <t>NAV AS ON 30-APR-22: RS.45.4212 (DIRECT - GROWTH)</t>
  </si>
  <si>
    <t>NAV AS ON 30-APR-22: RS.22.1951 (DIRECT - PERIODIC IDCW)</t>
  </si>
  <si>
    <t>INE763G01038</t>
  </si>
  <si>
    <t>INE149A01033</t>
  </si>
  <si>
    <t>INE499A01024</t>
  </si>
  <si>
    <t>NAV AS ON 31-OCT-22: RS.79.5198 (REGULAR - IDCW TRIGGER B (10%))</t>
  </si>
  <si>
    <t>NAV AS ON 31-OCT-22: RS.209.4166 (REGULAR - GROWTH)</t>
  </si>
  <si>
    <t>NAV AS ON 31-OCT-22: RS.86.0975 (REGULAR - IDCW TRIGGER A (5%))</t>
  </si>
  <si>
    <t>NAV AS ON 31-OCT-22: RS.88.4781 (DIRECT - IDCW TRIGGER B (10%))</t>
  </si>
  <si>
    <t>NAV AS ON 31-OCT-22: RS.229.6242 (DIRECT - GROWTH)</t>
  </si>
  <si>
    <t>NAV AS ON 31-OCT-22: RS.93.1695 (DIRECT - IDCW TRIGGER A (5%))</t>
  </si>
  <si>
    <t>NAV AS ON 30-APR-22: RS.73.6425 (REGULAR - IDCW TRIGGER B (10%))</t>
  </si>
  <si>
    <t>NAV AS ON 30-APR-22: RS.193.8929 (REGULAR - GROWTH)</t>
  </si>
  <si>
    <t>NAV AS ON 30-APR-22: RS.79.7302 (REGULAR - IDCW TRIGGER A (5%))</t>
  </si>
  <si>
    <t>NAV AS ON 30-APR-22: RS.81.4896 (DIRECT - IDCW TRIGGER B (10%))</t>
  </si>
  <si>
    <t>NAV AS ON 30-APR-22: RS.211.487 (DIRECT - GROWTH)</t>
  </si>
  <si>
    <t>NAV AS ON 30-APR-22: RS.85.8102 (DIRECT - IDCW TRIGGER A (5%))</t>
  </si>
  <si>
    <t>INE242A01010</t>
  </si>
  <si>
    <t>INE736A01011</t>
  </si>
  <si>
    <t>NAV AS ON 31-OCT-22: RS.11.4285 (REGULAR - IDCW)</t>
  </si>
  <si>
    <t>NAV AS ON 31-OCT-22: RS.11.4285 (REGULAR - GROWTH)</t>
  </si>
  <si>
    <t>NAV AS ON 31-OCT-22: RS.11.7364 (DIRECT - IDCW)</t>
  </si>
  <si>
    <t>NAV AS ON 31-OCT-22: RS.11.7364 (DIRECT - GROWTH)</t>
  </si>
  <si>
    <t>NAV AS ON 30-APR-22: RS.11.1095 (REGULAR - IDCW)</t>
  </si>
  <si>
    <t>NAV AS ON 30-APR-22: RS.11.1095 (REGULAR - GROWTH)</t>
  </si>
  <si>
    <t>NAV AS ON 30-APR-22: RS.11.3066 (DIRECT - IDCW)</t>
  </si>
  <si>
    <t>NAV AS ON 30-APR-22: RS.11.3066 (DIRECT - GROWTH)</t>
  </si>
  <si>
    <t>INE684F01012</t>
  </si>
  <si>
    <t>INE0DD101019</t>
  </si>
  <si>
    <t>INE738I01010</t>
  </si>
  <si>
    <t>INE520A01027</t>
  </si>
  <si>
    <t>B) FOREIGN SECURITIES AND /OR OVERSEAS ETF(S)</t>
  </si>
  <si>
    <t>GLOBAL X CYBERSECURITY ETF (BUG)</t>
  </si>
  <si>
    <t>US37954Y3844</t>
  </si>
  <si>
    <t>COGNIZANT TECHNOLOGY SOLUTIONS CORPORATION  (CLASS A)</t>
  </si>
  <si>
    <t>US1924461023</t>
  </si>
  <si>
    <t>ACCENTURE PLC CLASS A</t>
  </si>
  <si>
    <t>IE00B4BNMY34</t>
  </si>
  <si>
    <t>AMAZON.COM INC.</t>
  </si>
  <si>
    <t>US0231351067</t>
  </si>
  <si>
    <t>ADOBE INC</t>
  </si>
  <si>
    <t>US00724F1012</t>
  </si>
  <si>
    <t>MICROSOFT CORPORATION (MSFT)</t>
  </si>
  <si>
    <t>US5949181045</t>
  </si>
  <si>
    <t>GLOBANT S.A</t>
  </si>
  <si>
    <t>LU0974299876</t>
  </si>
  <si>
    <t>ALPHABET INC. - CLASS A COMMON STOCK</t>
  </si>
  <si>
    <t>US02079K3059</t>
  </si>
  <si>
    <t>FOREIGN SECURITIES AND /OR OVERSEAS ETF(S) TOTAL</t>
  </si>
  <si>
    <t>NAV AS ON 31-OCT-22: RS.31.9131 (REGULAR - IDCW)</t>
  </si>
  <si>
    <t>NAV AS ON 31-OCT-22: RS.31.9131 (REGULAR - GROWTH)</t>
  </si>
  <si>
    <t>NAV AS ON 31-OCT-22: RS.35.819 (DIRECT - IDCW)</t>
  </si>
  <si>
    <t>NAV AS ON 31-OCT-22: RS.35.819 (DIRECT - GROWTH)</t>
  </si>
  <si>
    <t>NAV AS ON 30-APR-22: RS.34.2864 (REGULAR - IDCW)</t>
  </si>
  <si>
    <t>NAV AS ON 30-APR-22: RS.34.2864 (REGULAR - GROWTH)</t>
  </si>
  <si>
    <t>NAV AS ON 30-APR-22: RS.38.1546 (DIRECT - IDCW)</t>
  </si>
  <si>
    <t>NAV AS ON 30-APR-22: RS.38.1545 (DIRECT - GROWTH)</t>
  </si>
  <si>
    <t>INE034A01011</t>
  </si>
  <si>
    <t>NAV AS ON 31-OCT-22: RS.11.6126 (REGULAR - IDCW)</t>
  </si>
  <si>
    <t>NAV AS ON 31-OCT-22: RS.11.6126 (REGULAR - GROWTH)</t>
  </si>
  <si>
    <t>NAV AS ON 31-OCT-22: RS.11.8625 (DIRECT - IDCW)</t>
  </si>
  <si>
    <t>NAV AS ON 31-OCT-22: RS.11.8625 (DIRECT - GROWTH)</t>
  </si>
  <si>
    <t>NAV AS ON 30-APR-22: RS.10.5726 (REGULAR - IDCW)</t>
  </si>
  <si>
    <t>NAV AS ON 30-APR-22: RS.10.5726 (REGULAR - GROWTH)</t>
  </si>
  <si>
    <t>NAV AS ON 30-APR-22: RS.10.7082 (DIRECT - IDCW)</t>
  </si>
  <si>
    <t>NAV AS ON 30-APR-22: RS.10.7082 (DIRECT - GROWTH)</t>
  </si>
  <si>
    <t>INE466L01020</t>
  </si>
  <si>
    <t>INE063P01018</t>
  </si>
  <si>
    <t>INE180A01020</t>
  </si>
  <si>
    <t>INE572J01011</t>
  </si>
  <si>
    <t>INE140A01024</t>
  </si>
  <si>
    <t>NAV AS ON 31-OCT-22: RS.25.3059 (REGULAR - IDCW)</t>
  </si>
  <si>
    <t>NAV AS ON 31-OCT-22: RS.27.5065 (REGULAR - GROWTH)</t>
  </si>
  <si>
    <t>NAV AS ON 31-OCT-22: RS.30.7547 (DIRECT - IDCW)</t>
  </si>
  <si>
    <t>NAV AS ON 31-OCT-22: RS.30.7547 (DIRECT - GROWTH)</t>
  </si>
  <si>
    <t>NAV AS ON 30-APR-22: RS.22.1075 (REGULAR - IDCW)</t>
  </si>
  <si>
    <t>NAV AS ON 30-APR-22: RS.24.0257 (REGULAR - GROWTH)</t>
  </si>
  <si>
    <t>NAV AS ON 30-APR-22: RS.26.6332 (DIRECT - IDCW)</t>
  </si>
  <si>
    <t>NAV AS ON 30-APR-22: RS.26.6332 (DIRECT - GROWTH)</t>
  </si>
  <si>
    <t>INE371P01015</t>
  </si>
  <si>
    <t>CANARA BANK^</t>
  </si>
  <si>
    <t>INF277K011T0</t>
  </si>
  <si>
    <t>GOI - 6.69% (27/06/2024)</t>
  </si>
  <si>
    <t>IN0020220052</t>
  </si>
  <si>
    <t>SDL MADHYA PRADESH 6.69% (17/03/2025)</t>
  </si>
  <si>
    <t>IN2120200273</t>
  </si>
  <si>
    <t>GOI - 5.15% (09/11/2025)</t>
  </si>
  <si>
    <t>IN0020200278</t>
  </si>
  <si>
    <t>IN0020200260</t>
  </si>
  <si>
    <t>GOI - 5.22% (15/06/2025)</t>
  </si>
  <si>
    <t>IN0020200112</t>
  </si>
  <si>
    <t>SDL MAHARASHTRA 9.38% (23/04/2024)</t>
  </si>
  <si>
    <t>IN2220140015</t>
  </si>
  <si>
    <t>SDL MAHARASHTRA 9.39% (20/11/2023)</t>
  </si>
  <si>
    <t>IN2220130123</t>
  </si>
  <si>
    <t>SDL MAHARASHTRA 8.62% (20/02/2023)</t>
  </si>
  <si>
    <t>IN2220120108</t>
  </si>
  <si>
    <t>SDL MAHARASHTRA 9.36% (06/11/2023)</t>
  </si>
  <si>
    <t>IN2220130115</t>
  </si>
  <si>
    <t>SDL ANDHRA PRADESH 9.55% (11/09/2023)</t>
  </si>
  <si>
    <t>IN1020130069</t>
  </si>
  <si>
    <t>IN0020160035</t>
  </si>
  <si>
    <t>INE001A07TL4</t>
  </si>
  <si>
    <t>** 07.20 % NABARD - 23/09/2025</t>
  </si>
  <si>
    <t>INE261F08DR2</t>
  </si>
  <si>
    <t>** 07.40 % NABARD - 30/01/2026</t>
  </si>
  <si>
    <t>INE261F08DO9</t>
  </si>
  <si>
    <t>** 07.20 % EXIM - 05/06/2025</t>
  </si>
  <si>
    <t>INE514E08FY8</t>
  </si>
  <si>
    <t>** 07.15 % SMALL INDUST DEVLOP BANK  OF INDIA - 02/06/2025</t>
  </si>
  <si>
    <t>INE556F08JY8</t>
  </si>
  <si>
    <t>INE115A07PZ0</t>
  </si>
  <si>
    <t>INE020B08DJ8</t>
  </si>
  <si>
    <t>** 05.70 % NABARD - 31/07/2025</t>
  </si>
  <si>
    <t>INE261F08DK7</t>
  </si>
  <si>
    <t>INE118D07195</t>
  </si>
  <si>
    <t>** 08.20 % POWER FINANCE CORPORATION - 10/03/2025</t>
  </si>
  <si>
    <t>INE134E08GY3</t>
  </si>
  <si>
    <t>INE001A07RV7</t>
  </si>
  <si>
    <t>INE242A08445</t>
  </si>
  <si>
    <t>INE115A07OQ2</t>
  </si>
  <si>
    <t>INE020B08CT9</t>
  </si>
  <si>
    <t>** 06.83 % POWER FINANCE CORPORATION - 24/04/2023</t>
  </si>
  <si>
    <t>INE134E08KO6</t>
  </si>
  <si>
    <t>INE377Y07318</t>
  </si>
  <si>
    <t>INE115A07PW7</t>
  </si>
  <si>
    <t>** 05.00 % NABARD - 11/03/2024</t>
  </si>
  <si>
    <t>INE261F08CY0</t>
  </si>
  <si>
    <t>** 07.23 % SMALL INDUST DEVLOP BANK  OF INDIA - 09/03/2026</t>
  </si>
  <si>
    <t>INE556F08KC2</t>
  </si>
  <si>
    <t>INE020B08CK8</t>
  </si>
  <si>
    <t>** 05.40 % EXIM - 31/03/2025</t>
  </si>
  <si>
    <t>INE514E08FX0</t>
  </si>
  <si>
    <t>INE756I07EA1</t>
  </si>
  <si>
    <t>** 05.14 % NABARD - 31/01/2024</t>
  </si>
  <si>
    <t>INE261F08CK9</t>
  </si>
  <si>
    <t>INE306N07KK1</t>
  </si>
  <si>
    <t>** POWER FINANCE CORPORATION - 02/08/2024 - FRB</t>
  </si>
  <si>
    <t>INE134E08LJ4</t>
  </si>
  <si>
    <t>INE296A07QH4</t>
  </si>
  <si>
    <t>** 06.80 % H.P.C.L. - 15/12/2022</t>
  </si>
  <si>
    <t>INE094A08044</t>
  </si>
  <si>
    <t>INE001A07SR3</t>
  </si>
  <si>
    <t>** 07.04 % POWER FINANCE CORPORATION - 14/04/2023</t>
  </si>
  <si>
    <t>INE134E08KJ6</t>
  </si>
  <si>
    <t>** 06.50 % NABARD - 17/04/2023</t>
  </si>
  <si>
    <t>INE261F08CD4</t>
  </si>
  <si>
    <t>INE306N07ME0</t>
  </si>
  <si>
    <t>** 08.60 % POWER FINANCE CORPORATION - 07/08/2024</t>
  </si>
  <si>
    <t>INE134E08BP2</t>
  </si>
  <si>
    <t>INE020B08CC5</t>
  </si>
  <si>
    <t>INE121A07PW5</t>
  </si>
  <si>
    <t>** 05.32 % NATIONAL HOUSING BANK - 01/09/2023</t>
  </si>
  <si>
    <t>INE557F08FK3</t>
  </si>
  <si>
    <t>INE848E07BA1</t>
  </si>
  <si>
    <t>INE020B08DR1</t>
  </si>
  <si>
    <t>INE020B08930</t>
  </si>
  <si>
    <t>INE775A08048</t>
  </si>
  <si>
    <t>INE969M07010</t>
  </si>
  <si>
    <t>** 07.35 % POWER FINANCE CORPORATION - 22/11/2022</t>
  </si>
  <si>
    <t>INE134E08JF6</t>
  </si>
  <si>
    <t>NAV AS ON 31-OCT-22: RS.15.2842 (REGULAR - IDCW)</t>
  </si>
  <si>
    <t>NAV AS ON 31-OCT-22: RS.15.2842 (REGULAR - GROWTH)</t>
  </si>
  <si>
    <t>NAV AS ON 31-OCT-22: RS.16.3067 (DIRECT - IDCW)</t>
  </si>
  <si>
    <t>NAV AS ON 31-OCT-22: RS.16.3067 (DIRECT - GROWTH)</t>
  </si>
  <si>
    <t>NAV AS ON 30-APR-22: RS.14.6 (REGULAR - IDCW)</t>
  </si>
  <si>
    <t>NAV AS ON 30-APR-22: RS.14.6 (REGULAR - GROWTH)</t>
  </si>
  <si>
    <t>NAV AS ON 30-APR-22: RS.15.4573 (DIRECT - IDCW)</t>
  </si>
  <si>
    <t>NAV AS ON 30-APR-22: RS.15.4573 (DIRECT - GROWTH)</t>
  </si>
  <si>
    <t>INE646L01027</t>
  </si>
  <si>
    <t>PUNJAB NATIONAL BANK</t>
  </si>
  <si>
    <t>INE160A01022</t>
  </si>
  <si>
    <t>INE010B01027</t>
  </si>
  <si>
    <t>INE134E01011</t>
  </si>
  <si>
    <t>INE463A01038</t>
  </si>
  <si>
    <t>INE111A01025</t>
  </si>
  <si>
    <t>INE148I01020</t>
  </si>
  <si>
    <t>INE745G01035</t>
  </si>
  <si>
    <t>INE020B01018</t>
  </si>
  <si>
    <t>INE438A01022</t>
  </si>
  <si>
    <t>INE947Q01028</t>
  </si>
  <si>
    <t>INE119A01028</t>
  </si>
  <si>
    <t>INE775A01035</t>
  </si>
  <si>
    <t>INE101D01020</t>
  </si>
  <si>
    <t>INE124G01033</t>
  </si>
  <si>
    <t>INE113A01013</t>
  </si>
  <si>
    <t>INE383A01012</t>
  </si>
  <si>
    <t>INE531E01026</t>
  </si>
  <si>
    <t>INE522D01027</t>
  </si>
  <si>
    <t>INE002S01010</t>
  </si>
  <si>
    <t>INE318A01026</t>
  </si>
  <si>
    <t>INE885A01032</t>
  </si>
  <si>
    <t>Minerals &amp; Mining</t>
  </si>
  <si>
    <t>INE584A01023</t>
  </si>
  <si>
    <t>INE129A01019</t>
  </si>
  <si>
    <t>INE00R701025</t>
  </si>
  <si>
    <t>INE716A01013</t>
  </si>
  <si>
    <t>OIL &amp; NATURAL GAS CO.^</t>
  </si>
  <si>
    <t>BANK OF BARODA^</t>
  </si>
  <si>
    <t>PUNJAB NATIONAL BANK^</t>
  </si>
  <si>
    <t>INF277K01YE6</t>
  </si>
  <si>
    <t>INF277K01OK4</t>
  </si>
  <si>
    <t>IN0020200211</t>
  </si>
  <si>
    <t>IN0020130061</t>
  </si>
  <si>
    <t>IN0020030014</t>
  </si>
  <si>
    <t>INE115A07PC9</t>
  </si>
  <si>
    <t>INE002A08500</t>
  </si>
  <si>
    <t>INE001A07SU7</t>
  </si>
  <si>
    <t>** 05.23 % NABARD - 31/01/2025</t>
  </si>
  <si>
    <t>INE261F08DI1</t>
  </si>
  <si>
    <t>INE941D07133</t>
  </si>
  <si>
    <t>INE040A16DC6</t>
  </si>
  <si>
    <t>INE763G14NC4</t>
  </si>
  <si>
    <t>INE763G14NB6</t>
  </si>
  <si>
    <t>NAV AS ON 31-OCT-22: RS.11.4194 (REGULAR - MONTHLY IDCW)</t>
  </si>
  <si>
    <t>NAV AS ON 31-OCT-22: RS.11.9413 (REGULAR - GROWTH)</t>
  </si>
  <si>
    <t>NAV AS ON 31-OCT-22: RS.11.8177 (DIRECT - MONTHLY IDCW)</t>
  </si>
  <si>
    <t>NAV AS ON 31-OCT-22: RS.12.3004 (DIRECT - GROWTH)</t>
  </si>
  <si>
    <t>NAV AS ON 30-APR-22: RS.11.2148 (REGULAR - MONTHLY IDCW)</t>
  </si>
  <si>
    <t>NAV AS ON 30-APR-22: RS.11.7312 (REGULAR - GROWTH)</t>
  </si>
  <si>
    <t>NAV AS ON 30-APR-22: RS.11.5377 (DIRECT - MONTHLY IDCW)</t>
  </si>
  <si>
    <t>NAV AS ON 30-APR-22: RS.12.036 (DIRECT - GROWTH)</t>
  </si>
  <si>
    <t>C) MUTUAL FUND UNITS</t>
  </si>
  <si>
    <t>MUTUAL FUND &amp; MUTUAL FUND RELATED TOTAL</t>
  </si>
  <si>
    <t>EQUITY RELATED</t>
  </si>
  <si>
    <t>OTHERS - INVITS</t>
  </si>
  <si>
    <t>INVITS</t>
  </si>
  <si>
    <t>OTHERS TOTAL</t>
  </si>
  <si>
    <t>EQUITY &amp; OTHERS RELATED TOTAL</t>
  </si>
  <si>
    <t>C) MUTUAL FUND UNITS $$</t>
  </si>
  <si>
    <t>BNK2FNSENOV2022FUT</t>
  </si>
  <si>
    <t>IND29FNSENOV2022FUT</t>
  </si>
  <si>
    <t>B) MUTUAL FUND UNITS</t>
  </si>
  <si>
    <t>COMMODITY &amp; EXCHANGE TRADED COMMODITY DERIVATIVES</t>
  </si>
  <si>
    <t>A) COMMODITIES PHYSICAL</t>
  </si>
  <si>
    <t>B) LISTED ON COMMODITY EXCHANGES (Quantity in Lots)</t>
  </si>
  <si>
    <t>SILVERMIC</t>
  </si>
  <si>
    <t>COPPER (2500 KGS) COMMODITY - COPPERMCXNOV2022CFUT</t>
  </si>
  <si>
    <t>CRUDE OIL (100 BARRELS) COMMODITY - CRUDEOILFUMCXDEC2022CFUT</t>
  </si>
  <si>
    <t>CRUDE OIL (100 BARRELS) COMMODITY - CRUDEOILFUMCXNOV2022CFUT</t>
  </si>
  <si>
    <t>GOLD (1 KG-1000 GMS) COMMODITY - GOLDFUTMCXDEC2022CFUT</t>
  </si>
  <si>
    <t>ZINC (5 MT-5000 GMS) COMMODITY - ZINCFUTMCXDEC2022CFUT</t>
  </si>
  <si>
    <t>ZINC (5 MT-5000 GMS) COMMODITY - ZINCFUTMCXNOV2022CFUT</t>
  </si>
  <si>
    <t>SILVER (30 KG) COMMODITY - SILVERFUTMCXMAR2023CFUT</t>
  </si>
  <si>
    <t>SILVER MICRO (1 KGS) COMMODITY - SILVERMICFMCXFEB2023CFUT</t>
  </si>
  <si>
    <t>SILVER (30 KG) COMMODITY - SILVERFUTMCXDEC2022CFUT</t>
  </si>
  <si>
    <t>GOLD MINI (100 GRAMS) COMMODITY - GOLDMFUTMCXDEC2022CFUT</t>
  </si>
  <si>
    <t>GOLD MINI (100 GRAMS) COMMODITY - GOLDMFUTMCXNOV2022CFUT</t>
  </si>
  <si>
    <t>COMMODITY &amp; COMMODITY RELATED TOTAL</t>
  </si>
  <si>
    <t>(An open ended retirement solution oriented scheme having a lock-in of 5 years or till retirement age (whichever is earlier))</t>
  </si>
  <si>
    <t>This product is suitable for investors who are seeking*:</t>
  </si>
  <si>
    <t>TRSF-CONSERVATIVE PLAN: • Long Term Capital Appreciation &amp; Current Income. • A debt oriented (between 70%-100%) savings scheme which provides tool for retirement planning to individual investors</t>
  </si>
  <si>
    <t>Scheme Risk-O-Meter</t>
  </si>
  <si>
    <t>Benchmark Risk-O-Meter</t>
  </si>
  <si>
    <t>ICICI BANK LTD</t>
  </si>
  <si>
    <t>HDFC BANK LTD</t>
  </si>
  <si>
    <t>RELIANCE INDUSTRIES LTD</t>
  </si>
  <si>
    <t>ITC LTD</t>
  </si>
  <si>
    <t>SBI CARDS AND PAYMENT SERVICES LTD</t>
  </si>
  <si>
    <t>JUBILANT FOODWORKS LTD</t>
  </si>
  <si>
    <t>AXIS BANK LTD</t>
  </si>
  <si>
    <t>RADICO KHAITAN LTD</t>
  </si>
  <si>
    <t>CERA SANITARYWARE LTD</t>
  </si>
  <si>
    <t>POLYCAB INDIA LTD</t>
  </si>
  <si>
    <t>BHARAT ELECTRONICS LTD</t>
  </si>
  <si>
    <t>EICHER MOTORS LTD</t>
  </si>
  <si>
    <t>AMBUJA CEMENTS LTD</t>
  </si>
  <si>
    <t>WESTLIFE DEVELOPMENT LTD</t>
  </si>
  <si>
    <t>TITAN COMPANY LTD</t>
  </si>
  <si>
    <t>TATA CONSULTANCY SERVICES LTD</t>
  </si>
  <si>
    <t>TATA CONSUMER PRODUCTS LTD</t>
  </si>
  <si>
    <t>AVENUE SUPERMARTS LTD</t>
  </si>
  <si>
    <t>APL APOLLO TUBES LTD</t>
  </si>
  <si>
    <t>ZEE ENTERTAINMENT ENTERPRISES LTD</t>
  </si>
  <si>
    <t>HAVELLS INDIA LTD</t>
  </si>
  <si>
    <t>ASIAN PAINTS (INDIA) LTD</t>
  </si>
  <si>
    <t>UNITED SPIRITS LTD</t>
  </si>
  <si>
    <t>3M INDIA LTD</t>
  </si>
  <si>
    <t>ASTRAL LTD (ERSTWHILE ASTRAL POLY TECHNIK LTD)</t>
  </si>
  <si>
    <t>METRO BRANDS LTD</t>
  </si>
  <si>
    <t>HCL TECHNOLOGIES LTD</t>
  </si>
  <si>
    <t>KOTAK MAHINDRA BANK LTD</t>
  </si>
  <si>
    <t>SBI LIFE INSURANCE COMPANY LTD</t>
  </si>
  <si>
    <t>HERO MOTOCORP LTD</t>
  </si>
  <si>
    <t>KAJARIA CERAMICS LTD</t>
  </si>
  <si>
    <t>HDFC LIFE INSURANCE CO. LTD</t>
  </si>
  <si>
    <t>ACC LTD</t>
  </si>
  <si>
    <t>INFO EDGE (INDIA) LTD</t>
  </si>
  <si>
    <t>ICICI PRUDENTIAL LIFE INSURANCE COMPANY LTD</t>
  </si>
  <si>
    <t>CRAFTSMAN AUTOMATION LTD</t>
  </si>
  <si>
    <t>HDFC ASSET MANAGEMENT COMPANY LTD</t>
  </si>
  <si>
    <t>INFOSYS LTD</t>
  </si>
  <si>
    <t>MATRIMONY.COM LTD</t>
  </si>
  <si>
    <t>POWER GRID CORPORATION OF INDIA LTD</t>
  </si>
  <si>
    <t>DIXON TECHNOLOGIES (INDIA) LTD</t>
  </si>
  <si>
    <t>OBEROI REALTY LTD</t>
  </si>
  <si>
    <t>VOLTAS LTD</t>
  </si>
  <si>
    <t>PROCTER &amp; GAMBLE HEALTH LTD</t>
  </si>
  <si>
    <t>HITACHI ENERGY INDIA LTD</t>
  </si>
  <si>
    <t>UTI ASSET MANAGEMENT COMPANY LTD</t>
  </si>
  <si>
    <t>KIRLOSKAR PNEUMATIC COMPANY LTD</t>
  </si>
  <si>
    <t>GOI 8.24% 15/02/2027</t>
  </si>
  <si>
    <t>IN0020060078</t>
  </si>
  <si>
    <t>GOI -  8.20% (24/09/2025)</t>
  </si>
  <si>
    <t>IN0020120047</t>
  </si>
  <si>
    <t>SDL MAHARASHTRA 8.44% (26/11/2024)</t>
  </si>
  <si>
    <t>IN2220140155</t>
  </si>
  <si>
    <t>** 05.70 % BAJAJ HOUSING FINANCE LTD - 10/06/2024</t>
  </si>
  <si>
    <t>** 06.40 % JAMNAGAR UTILITIES &amp; POWER PVT. LTD - 29/09/2026</t>
  </si>
  <si>
    <t>** VARANASI SANGAM EXPRESSWAY PVT. LTD - 29/12/2034 - FRB</t>
  </si>
  <si>
    <t xml:space="preserve">TOTAL BELOW INVESTMENT GRADE OR DEFAULT PROVIDED FOR: </t>
  </si>
  <si>
    <t>TOTAL OUTSTANDING EXPOSURE IN DERIVATIVE INSTRUMENTS:</t>
  </si>
  <si>
    <t>NAV AS ON 31-OCT-22: RS.25.0300 (REGULAR - GROWTH)</t>
  </si>
  <si>
    <t>NAV AS ON 31-OCT-22: RS.28.3809 (DIRECT - GROWTH)</t>
  </si>
  <si>
    <t>NAV AS ON 30-APR-22: RS.24.5753 (REGULAR - GROWTH)</t>
  </si>
  <si>
    <t>NAV AS ON 30-APR-22: RS.27.6950 (DIRECT - GROWTH)</t>
  </si>
  <si>
    <t>AVERAGE MATURITY :   2.23 YEARS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</si>
  <si>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</si>
  <si>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</si>
  <si>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</si>
  <si>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</si>
  <si>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</si>
  <si>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</si>
  <si>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</si>
  <si>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</si>
  <si>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</si>
  <si>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</si>
  <si>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</si>
  <si>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</si>
  <si>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</si>
  <si>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</si>
  <si>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</si>
  <si>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MAHARASHTRA 8.62% (06/03/2023)</t>
  </si>
  <si>
    <t>IN2220120116</t>
  </si>
  <si>
    <t>SDL BIHAR 8.97% (21/11/2022)</t>
  </si>
  <si>
    <t>IN1320120034</t>
  </si>
  <si>
    <t>SDL ANDHRA PRADESH 8.59% (23/01/2023)</t>
  </si>
  <si>
    <t>IN1020120177</t>
  </si>
  <si>
    <t>SDL GUJARAT 8.58% (23/01/2023)</t>
  </si>
  <si>
    <t>IN1520120131</t>
  </si>
  <si>
    <t>SDL KARNATAKA 8.90% (19/12/2022)</t>
  </si>
  <si>
    <t>IN1920120079</t>
  </si>
  <si>
    <t>SDL MAHARASHTRA 8.90% (19/12/2022)</t>
  </si>
  <si>
    <t>IN2220120074</t>
  </si>
  <si>
    <t>SDL KERALA 8.93% (19/12/2022)</t>
  </si>
  <si>
    <t>IN2020120076</t>
  </si>
  <si>
    <t>SDL MADHYA PRADESH 8.60% (23/01/2023)</t>
  </si>
  <si>
    <t>IN2120120026</t>
  </si>
  <si>
    <t>SDL KARNATAKA 7.97% (05/12/2022)</t>
  </si>
  <si>
    <t>IN1920180099</t>
  </si>
  <si>
    <t>SDL KARNATAKA 8.62% (20/02/2023)</t>
  </si>
  <si>
    <t>IN1920120087</t>
  </si>
  <si>
    <t>SDL GUJARAT  8.89% (19/12/2022)</t>
  </si>
  <si>
    <t>IN1520120123</t>
  </si>
  <si>
    <t>SDL MAHARASHTRA 8.63% (09/01/2023)</t>
  </si>
  <si>
    <t>IN2220120082</t>
  </si>
  <si>
    <t>SDL ANDHRA PRADESH 8.72% (06/02/2023)</t>
  </si>
  <si>
    <t>IN1020120185</t>
  </si>
  <si>
    <t>SDL HARYANA  8.94% (21/11/2022)</t>
  </si>
  <si>
    <t>IN1620120098</t>
  </si>
  <si>
    <t>SDL KERALA 8.60% (23/01/2023)</t>
  </si>
  <si>
    <t>IN2020120092</t>
  </si>
  <si>
    <t>** TREASURY BILL 182 DAYS (30/03/2023)</t>
  </si>
  <si>
    <t>IN002022Y278</t>
  </si>
  <si>
    <t>** - HDFC BANK LTD - CD - 13/04/2023</t>
  </si>
  <si>
    <t>INE040A16DG7</t>
  </si>
  <si>
    <t>** - BANK OF BARODA - CD - 10/04/2023</t>
  </si>
  <si>
    <t>IND-A1+</t>
  </si>
  <si>
    <t>INE028A16CV3</t>
  </si>
  <si>
    <t>** - CANARA BANK - CD - 03/04/2023</t>
  </si>
  <si>
    <t>INE476A16TX4</t>
  </si>
  <si>
    <t>** TREASURY BILL 364 DAYS (09/02/2023)</t>
  </si>
  <si>
    <t>IN002021Z475</t>
  </si>
  <si>
    <t>** - TATA STEEL LTD - CP - 19/01/2023</t>
  </si>
  <si>
    <t>ICRA-A1+</t>
  </si>
  <si>
    <t>INE081A14DO0</t>
  </si>
  <si>
    <t>** - INDUSIND BANK LTD - CD - 31/01/2023</t>
  </si>
  <si>
    <t>INE095A16O29</t>
  </si>
  <si>
    <t>** - BANK OF BARODA - CD - 14/02/2023</t>
  </si>
  <si>
    <t>INE028A16CO8</t>
  </si>
  <si>
    <t>** - CANARA BANK - CD - 10/03/2023</t>
  </si>
  <si>
    <t>INE476A16TR6</t>
  </si>
  <si>
    <t>** - LIC HOUSING FINANCE LTD - CP - 13/03/2023</t>
  </si>
  <si>
    <t>INE115A14DV1</t>
  </si>
  <si>
    <t>** - SMALL INDUST DEVLOP BANK  OF INDIA - CP - 20/03/2023</t>
  </si>
  <si>
    <t>INE556F14II1</t>
  </si>
  <si>
    <t>** - SUNDARAM HOME FINANCE LTD - CP - 20/03/2023</t>
  </si>
  <si>
    <t>INE667F14GA7</t>
  </si>
  <si>
    <t>** - STANDARD CHARTERED CAPITAL LTD - CP - 12/05/2023</t>
  </si>
  <si>
    <t>INE403G14PW0</t>
  </si>
  <si>
    <t>** - HDFC LTD - CP - 20/01/2023</t>
  </si>
  <si>
    <t>INE001A14YK2</t>
  </si>
  <si>
    <t>** - TATA TELESERVICES LTD - CP - 24/02/2023</t>
  </si>
  <si>
    <t>INE037E14AG6</t>
  </si>
  <si>
    <t>** - SMALL INDUST DEVLOP BANK  OF INDIA - CD - 22/02/2023</t>
  </si>
  <si>
    <t>INE556F16937</t>
  </si>
  <si>
    <t>** - KOTAK MAHINDRA PRIME LTD - CP - 03/04/2023</t>
  </si>
  <si>
    <t>INE916D141S6</t>
  </si>
  <si>
    <t>** TREASURY BILL 364 DAYS (16/02/2023)</t>
  </si>
  <si>
    <t>IN002021Z483</t>
  </si>
  <si>
    <t>** - IDFC FIRST BANK LTD - CD - 10/01/2023</t>
  </si>
  <si>
    <t>INE092T16RH6</t>
  </si>
  <si>
    <t>** - CHOLAMANDALAM INVT &amp; FIN  CO LTD - CP - 03/02/2023</t>
  </si>
  <si>
    <t>INE121A14UE9</t>
  </si>
  <si>
    <t>** - IIFL WEALTH PRIME LTD - CP - 30/01/2023</t>
  </si>
  <si>
    <t>INE248U14LS7</t>
  </si>
  <si>
    <t>** - AXIS BANK LTD - CD - 14/02/2023</t>
  </si>
  <si>
    <t>INE238A169Z6</t>
  </si>
  <si>
    <t>** - IIFL WEALTH MANAGEMENT LTD - CP - 31/01/2023</t>
  </si>
  <si>
    <t>INE466L14BF2</t>
  </si>
  <si>
    <t>** - TATA TELESERVICES (MAHARASHTRA) LTD - CP - 10/03/2023</t>
  </si>
  <si>
    <t>INE517B14883</t>
  </si>
  <si>
    <t>** - MOTILAL OSWAL FINVEST LTD - CP - 10/03/2023</t>
  </si>
  <si>
    <t>INE01WN14629</t>
  </si>
  <si>
    <t>** - AXIS BANK LTD - CD - 16/01/2023</t>
  </si>
  <si>
    <t>INE238A166Z2</t>
  </si>
  <si>
    <t>** - BARCLAYS INVESTMENTS &amp; LOANS (INDIA) PVT LTD - CP - 16/01/2023</t>
  </si>
  <si>
    <t>INE704I14GC8</t>
  </si>
  <si>
    <t>** - LIC HOUSING FINANCE LTD - CP - 25/01/2023</t>
  </si>
  <si>
    <t>INE115A14DO6</t>
  </si>
  <si>
    <t>** - KEC INTERNATIONAL LTD - CP - 30/01/2023</t>
  </si>
  <si>
    <t>INE389H14IM5</t>
  </si>
  <si>
    <t>** - DEUTSCHE INVESTMENT INDIA PVT LTD - CP - 07/02/2023</t>
  </si>
  <si>
    <t>INE144H14FC1</t>
  </si>
  <si>
    <t>** - MOTILAL OSWAL FINANCIAL SERV. LTD - CP - 17/03/2023</t>
  </si>
  <si>
    <t>INE338I14DS8</t>
  </si>
  <si>
    <t>** - HDFC BANK LTD - CD - 15/05/2023</t>
  </si>
  <si>
    <t>INE040A16DF9</t>
  </si>
  <si>
    <t>** - TATA TELESERVICES (MAHARASHTRA) LTD - CP - 04/05/2023</t>
  </si>
  <si>
    <t>INE517B14891</t>
  </si>
  <si>
    <t>** - INDUSIND BANK LTD - CD - 11/10/2023</t>
  </si>
  <si>
    <t>INE095A16R00</t>
  </si>
  <si>
    <t>** - TATA TELESERVICES (MAHARASHTRA) LTD - CP - 14/12/2022</t>
  </si>
  <si>
    <t>INE517B14909</t>
  </si>
  <si>
    <t>** - STANDARD CHARTERED CAPITAL LTD - CP - 09/06/2023</t>
  </si>
  <si>
    <t>INE403G14QA4</t>
  </si>
  <si>
    <t>** - CANARA BANK - CD - 24/02/2023</t>
  </si>
  <si>
    <t>INE476A16TM7</t>
  </si>
  <si>
    <t>** - AXIS BANK LTD - CD - 07/03/2023</t>
  </si>
  <si>
    <t>INE238A161Z3</t>
  </si>
  <si>
    <t>** - JM FINANCIAL SERVICES LTD - CP - 20/02/2023</t>
  </si>
  <si>
    <t>INE012I14NI9</t>
  </si>
  <si>
    <t>** - JM FINANCIAL SERVICES LTD - CP - 21/02/2023</t>
  </si>
  <si>
    <t>INE012I14NH1</t>
  </si>
  <si>
    <t>** - CANARA BANK - CD - 21/03/2023</t>
  </si>
  <si>
    <t>INE476A16TT2</t>
  </si>
  <si>
    <t>** - EXIM - CD - 29/08/2023</t>
  </si>
  <si>
    <t>INE514E16CD2</t>
  </si>
  <si>
    <t>** - KEC INTERNATIONAL LTD - CP - 13/12/2022</t>
  </si>
  <si>
    <t>INE389H14IS2</t>
  </si>
  <si>
    <t>** - HDFC BANK LTD - CD - 10/02/2023</t>
  </si>
  <si>
    <t>** - AXIS BANK LTD - CD - 28/02/2023</t>
  </si>
  <si>
    <t>INE238AD6066</t>
  </si>
  <si>
    <t>** - L&amp;T FINANCE LTD - CP - 05/06/2023</t>
  </si>
  <si>
    <t>INE027E14MY5</t>
  </si>
  <si>
    <t>(C) TREPS</t>
  </si>
  <si>
    <t>Provided in the below table</t>
  </si>
  <si>
    <t>NAV AS ON 31-OCT-22: RS.3879.3599 (REGULAR - GROWTH)</t>
  </si>
  <si>
    <t>NAV AS ON 31-OCT-22: RS.1114.52 (REGULAR - DAILY IDCW)</t>
  </si>
  <si>
    <t>NAV AS ON 31-OCT-22: RS.3925.2768 (DIRECT - GROWTH)</t>
  </si>
  <si>
    <t>NAV AS ON 31-OCT-22: RS.1114.52 (DIRECT - DAILY IDCW)</t>
  </si>
  <si>
    <t>NAV AS ON 30-APR-22: RS.3796.227 (REGULAR - GROWTH)</t>
  </si>
  <si>
    <t>NAV AS ON 30-APR-22: RS.1114.6478 (REGULAR - DAILY IDCW)</t>
  </si>
  <si>
    <t>NAV AS ON 30-APR-22: RS.3836.4452 (DIRECT - GROWTH)</t>
  </si>
  <si>
    <t>NAV AS ON 30-APR-22: RS.1114.6553 (DIRECT - DAILY IDCW)</t>
  </si>
  <si>
    <t>DIVIDEND DECLARED: PLEASE REFER DIVIDEND HISTORY TABLE</t>
  </si>
  <si>
    <t>AVERAGE MATURITY :  4.27 MONTHS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</si>
  <si>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</si>
  <si>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</si>
  <si>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</si>
  <si>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</si>
  <si>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</si>
  <si>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</si>
  <si>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</si>
  <si>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</si>
  <si>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</si>
  <si>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</si>
  <si>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</si>
  <si>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</si>
  <si>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</si>
  <si>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</si>
  <si>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</si>
  <si>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</si>
  <si>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Arbitrage Fund</t>
  </si>
  <si>
    <t>Tata Equity Savings Fund</t>
  </si>
  <si>
    <t>TATA SHORT TERM BOND FUND (The scheme had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</si>
  <si>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</si>
  <si>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</si>
  <si>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</si>
  <si>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</si>
  <si>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</si>
  <si>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</si>
  <si>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</si>
  <si>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SDL RAJASTHAN 6.56% (30/10/2023)</t>
  </si>
  <si>
    <t>IN2920190245</t>
  </si>
  <si>
    <t>SDL GUJARAT  5.39% (31/03/2024)</t>
  </si>
  <si>
    <t>IN1520200313</t>
  </si>
  <si>
    <t>GOI - 6.54% (17/01/2032)</t>
  </si>
  <si>
    <t>IN0020210244</t>
  </si>
  <si>
    <t>SDL GUJARAT  7.19% (25/01/2027)</t>
  </si>
  <si>
    <t>IN1520160186</t>
  </si>
  <si>
    <t>GOI - 5.79% (11/05/2030)</t>
  </si>
  <si>
    <t>IN0020200070</t>
  </si>
  <si>
    <t>SDL TAMILNADU 8.18% (19/12/2028)</t>
  </si>
  <si>
    <t>IN3120180192</t>
  </si>
  <si>
    <t>** 07.25 % SMALL INDUST DEVLOP BANK  OF INDIA - 31/07/2025</t>
  </si>
  <si>
    <t>INE556F08KA6</t>
  </si>
  <si>
    <t>** 08.70 % POWER GRID CORPORATION OF INDIA LTD - 15/07/2023</t>
  </si>
  <si>
    <t>INE752E07LB2</t>
  </si>
  <si>
    <t>** RELIANCE INDUSTRIES LTD - 21/09/2023 - FRB</t>
  </si>
  <si>
    <t>INE002A08658</t>
  </si>
  <si>
    <t>** 08.25 % INDIAN RAILWAYS FINANCE CORPORATION LTD - 28/02/2024</t>
  </si>
  <si>
    <t>INE053F07BB3</t>
  </si>
  <si>
    <t>** 07.42 % BAJAJ HOUSING FINANCE LTD - 12/07/2024</t>
  </si>
  <si>
    <t>** 07.61 % LIC HOUSING FINANCE LTD - 30/07/2025</t>
  </si>
  <si>
    <t>** 06.49 % YARROW INFRASTRUCTURE PVT LTD - 01/07/2024</t>
  </si>
  <si>
    <t>** 07.40 % SUNDARAM FIN LTD - 26/08/2025</t>
  </si>
  <si>
    <t>INE660A07RH9</t>
  </si>
  <si>
    <t>** 06.64 % MANGALORE REFINERY &amp; PETROCHEMICALS LTD - 14/04/2023</t>
  </si>
  <si>
    <t>INE103A08027</t>
  </si>
  <si>
    <t>** 07.40 % LIC HOUSING FINANCE LTD - 06/09/2024</t>
  </si>
  <si>
    <t>INE115A07ML7</t>
  </si>
  <si>
    <t>** REC LTD - 31/10/2024 - FRB</t>
  </si>
  <si>
    <t>** HDFC LTD - 30/09/2024 - FRB</t>
  </si>
  <si>
    <t>** 06.90 % LIC HOUSING FINANCE LTD - 16/11/2023</t>
  </si>
  <si>
    <t>INE115A07PX5</t>
  </si>
  <si>
    <t>** 05.69 % REC LTD - 30/09/2023</t>
  </si>
  <si>
    <t>** 05.27 % NABARD - 23/07/2024</t>
  </si>
  <si>
    <t>INE261F08DF7</t>
  </si>
  <si>
    <t>** 08.10 % TATA CAPITAL HOUSING FINANCE LTD - 14/01/2023</t>
  </si>
  <si>
    <t>INE033L07GM9</t>
  </si>
  <si>
    <t>** 06.49 % VECTOR GREEN PRAYAGRAJ SOLAR PVT LTD - 01/07/2024</t>
  </si>
  <si>
    <t>INE935V07012</t>
  </si>
  <si>
    <t>** 07.20 % SIKKA PORTS AND TERMINALS LTD - 16/06/2023</t>
  </si>
  <si>
    <t>INE941D07190</t>
  </si>
  <si>
    <t>** 07.35 % HDFC LTD - 10/02/2025</t>
  </si>
  <si>
    <t>INE001A07SG6</t>
  </si>
  <si>
    <t>** 05.42 % HDB FINANCIAL SERVICES LTD - 17/01/2024</t>
  </si>
  <si>
    <t>** 04.78 % HOUSING &amp; URBAN DEVELOPMENT CORPORATION LTD - 28/02/2024</t>
  </si>
  <si>
    <t>INE031A08822</t>
  </si>
  <si>
    <t>** 09.25 % INDIA INFRADEBT LTD - 19/06/2023</t>
  </si>
  <si>
    <t>INE537P07430</t>
  </si>
  <si>
    <t>** 08.37 % INDIA INFRADEBT LTD - 28/02/2023</t>
  </si>
  <si>
    <t>INE537P07406</t>
  </si>
  <si>
    <t>** 08.27 % NATIONAL HIGHWAYS AUTHORITY OF INDIA - 28/03/2029</t>
  </si>
  <si>
    <t>INE906B07GP0</t>
  </si>
  <si>
    <t>** 08.30 % SBI CARDS &amp; PAYMENT SERVICES LTD - 17/05/2023</t>
  </si>
  <si>
    <t>INE018E08086</t>
  </si>
  <si>
    <t>** 08.10 % SBI CARDS &amp; PAYMENT SERVICES LTD - 17/10/2023</t>
  </si>
  <si>
    <t>** - SMALL INDUST DEVLOP BANK  OF INDIA - CD - 30/05/2023</t>
  </si>
  <si>
    <t>INE556F16960</t>
  </si>
  <si>
    <t>** - AXIS BANK LTD - CD - 07/09/2023</t>
  </si>
  <si>
    <t>INF277KA1372</t>
  </si>
  <si>
    <t>NAV AS ON 31-OCT-22: RS.17.9021 (REGULAR - MONTHLY IDCW)</t>
  </si>
  <si>
    <t>NAV AS ON 31-OCT-22: RS.39.6456 (REGULAR - GROWTH)</t>
  </si>
  <si>
    <t>NAV AS ON 31-OCT-22: RS.19.4888 (DIRECT - MONTHLY IDCW)</t>
  </si>
  <si>
    <t>NAV AS ON 31-OCT-22: RS.42.9156 (DIRECT - GROWTH)</t>
  </si>
  <si>
    <t>NAV AS ON 31-OCT-22: RS.21.0069 (REGULAR - PERIODIC IDCW)</t>
  </si>
  <si>
    <t>NAV AS ON 31-OCT-22: RS.22.769 (DIRECT - PERIODIC IDCW)</t>
  </si>
  <si>
    <t>NAV AS ON 30-APR-22: RS.17.7157 (REGULAR - MONTHLY IDCW)</t>
  </si>
  <si>
    <t>NAV AS ON 30-APR-22: RS.39.2271 (REGULAR - GROWTH)</t>
  </si>
  <si>
    <t>NAV AS ON 30-APR-22: RS.19.2006 (DIRECT - MONTHLY IDCW)</t>
  </si>
  <si>
    <t>NAV AS ON 30-APR-22: RS.42.2815 (DIRECT - GROWTH)</t>
  </si>
  <si>
    <t>NAV AS ON 30-APR-22: RS.20.7895 (REGULAR - PERIODIC IDCW)</t>
  </si>
  <si>
    <t>NAV AS ON 30-APR-22: RS.22.4323 (DIRECT - PERIODIC IDCW)</t>
  </si>
  <si>
    <t>AVERAGE MATURITY :  1.81 YEARS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</si>
  <si>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</si>
  <si>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</si>
  <si>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</si>
  <si>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</si>
  <si>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</si>
  <si>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</si>
  <si>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</si>
  <si>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</si>
  <si>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</si>
  <si>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</si>
  <si>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</si>
  <si>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</si>
  <si>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</si>
  <si>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</si>
  <si>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</si>
  <si>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</si>
  <si>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</si>
  <si>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</si>
  <si>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</si>
  <si>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</si>
  <si>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</si>
  <si>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</si>
  <si>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</si>
  <si>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had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</si>
  <si>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</si>
  <si>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</si>
  <si>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</si>
  <si>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</si>
  <si>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</si>
  <si>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</si>
  <si>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GOI - 4.26% (17/05/2023)</t>
  </si>
  <si>
    <t>IN0020210046</t>
  </si>
  <si>
    <t>SDL TAMILNADU  8.13% (14/01/2025)</t>
  </si>
  <si>
    <t>IN3120140188</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</si>
  <si>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</si>
  <si>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</si>
  <si>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</si>
  <si>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</si>
  <si>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</si>
  <si>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</si>
  <si>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</si>
  <si>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</si>
  <si>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</si>
  <si>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</si>
  <si>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</si>
  <si>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</si>
  <si>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</si>
  <si>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</si>
  <si>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GOI - 8.40% (28/07/2024)</t>
  </si>
  <si>
    <t>IN0020140045</t>
  </si>
  <si>
    <t>SDL HIMACHAL PRADESH 7.55% (27/03/2023)</t>
  </si>
  <si>
    <t>IN1720180075</t>
  </si>
  <si>
    <t>SDL CHATTISGARH 7.57% (27/03/2023)</t>
  </si>
  <si>
    <t>IN3520180149</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</si>
  <si>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</si>
  <si>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</si>
  <si>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</si>
  <si>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</si>
  <si>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</si>
  <si>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</si>
  <si>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</si>
  <si>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</si>
  <si>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</si>
  <si>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</si>
  <si>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(II) NON-CONVERTIBLE DEBENTURES/BONDS/ZCB</t>
  </si>
  <si>
    <t>INE752E07MG9</t>
  </si>
  <si>
    <t>** 07.50 % SUNDARAM FIN LTD - 07/11/2022</t>
  </si>
  <si>
    <t>INE660A07QE8</t>
  </si>
  <si>
    <t>** 07.35 % BAJAJ FINANCE LTD - 10/11/2022</t>
  </si>
  <si>
    <t>INE296A07QX1</t>
  </si>
  <si>
    <t>** 06.98 % POWER FINANCE CORPORATION - 20/04/2023</t>
  </si>
  <si>
    <t>INE134E08KN8</t>
  </si>
  <si>
    <t>** 07.30 % HDB FINANCIAL SERVICES LTD - 29/06/2023</t>
  </si>
  <si>
    <t>INE756I07DC9</t>
  </si>
  <si>
    <t>** 05.84 % TATA CAPITAL FINANCIAL SERVICES LTD - 17/03/2023</t>
  </si>
  <si>
    <t>** 05.06 % HDFC LTD - 16/06/2023</t>
  </si>
  <si>
    <t>INE001A07TH2</t>
  </si>
  <si>
    <t>** 05.44 % NATIONAL HOUSING BANK - 02/04/2024</t>
  </si>
  <si>
    <t>INE557F08FM9</t>
  </si>
  <si>
    <t>** 07.38 % LIC HOUSING FINANCE LTD - 18/08/2025</t>
  </si>
  <si>
    <t>** 07.99 % REC LTD - 23/02/2023</t>
  </si>
  <si>
    <t>INE020B08AT3</t>
  </si>
  <si>
    <t>** HDFC LTD - 28/10/2024 - FRB</t>
  </si>
  <si>
    <t>INE001A07TE9</t>
  </si>
  <si>
    <t>** 06.55 % NTPC LTD - 17/04/2023</t>
  </si>
  <si>
    <t>INE733E08148</t>
  </si>
  <si>
    <t>** 05.40 % HDFC LTD - 11/08/2023</t>
  </si>
  <si>
    <t>INE001A07SP7</t>
  </si>
  <si>
    <t>INE242A08452</t>
  </si>
  <si>
    <t>** 04.99 % REC LTD - 31/01/2024</t>
  </si>
  <si>
    <t>** 05.27 % NABARD - 29/04/2024</t>
  </si>
  <si>
    <t>INE261F08DD2</t>
  </si>
  <si>
    <t>INE001A07TI0</t>
  </si>
  <si>
    <t>** KOTAK MAHINDRA PRIME LTD - 17/01/2025 - ZCB</t>
  </si>
  <si>
    <t>INE916DA7RO9</t>
  </si>
  <si>
    <t>** 05.44 % NABARD - 05/02/2024</t>
  </si>
  <si>
    <t>INE261F08CU8</t>
  </si>
  <si>
    <t>** 09.05 % HDFC LTD - 20/11/2023</t>
  </si>
  <si>
    <t>INE001A07RJ2</t>
  </si>
  <si>
    <t>** 09.18 % NUCLEAR POWER CORP LTD - 23/01/2025</t>
  </si>
  <si>
    <t>INE206D08170</t>
  </si>
  <si>
    <t>** 08.83 % INDIAN RAILWAYS FINANCE CORPORATION LTD - 25/03/2023</t>
  </si>
  <si>
    <t>INE053F07603</t>
  </si>
  <si>
    <t>** ICICI HOME FINANCE CO.LTD - 27/09/2024 - FRB</t>
  </si>
  <si>
    <t>INE071G07454</t>
  </si>
  <si>
    <t>** 07.09 % REC LTD - 13/12/2022</t>
  </si>
  <si>
    <t>INE020B08CD3</t>
  </si>
  <si>
    <t>NON-CONVERTIBLE DEBENTURES/BONDS/ZCB TOTAL</t>
  </si>
  <si>
    <t>** - TATA TELESERVICES (MAHARASHTRA) LTD - CP - 21/11/2022</t>
  </si>
  <si>
    <t>INE517B14859</t>
  </si>
  <si>
    <t>** TREASURY BILL 182 DAYS (08/12/2022)</t>
  </si>
  <si>
    <t>IN002022Y104</t>
  </si>
  <si>
    <t>** - AXIS BANK LTD - CD - 09/12/2022</t>
  </si>
  <si>
    <t>INE238A166X7</t>
  </si>
  <si>
    <t>** - HDFC BANK LTD - CD - 13/12/2022</t>
  </si>
  <si>
    <t>** - SMALL INDUST DEVLOP BANK  OF INDIA - CP - 27/02/2023</t>
  </si>
  <si>
    <t>INE556F14IE0</t>
  </si>
  <si>
    <t>** - MAHINDRA &amp; MAHINDRA FINANCIAL SERVICES LTD - CP - 06/03/2023</t>
  </si>
  <si>
    <t>INE774D14RI6</t>
  </si>
  <si>
    <t>** - SMALL INDUST DEVLOP BANK  OF INDIA - CD - 23/03/2023</t>
  </si>
  <si>
    <t>INE556F16952</t>
  </si>
  <si>
    <t>** - SMALL INDUST DEVLOP BANK  OF INDIA - CD - 01/09/2023</t>
  </si>
  <si>
    <t>INE556F16994</t>
  </si>
  <si>
    <t>** - STATE BANK OF INDIA - CD - 12/09/2023</t>
  </si>
  <si>
    <t>INE062A16465</t>
  </si>
  <si>
    <t>** - AXIS BANK LTD - CD - 08/12/2022</t>
  </si>
  <si>
    <t>INE238A167X5</t>
  </si>
  <si>
    <t>** - UNION BANK OF INDIA - CD - 16/01/2023</t>
  </si>
  <si>
    <t>INE692A16FM8</t>
  </si>
  <si>
    <t>** - NABARD - CD - 08/02/2023</t>
  </si>
  <si>
    <t>INE261F16637</t>
  </si>
  <si>
    <t>** - NABARD - CD - 14/02/2023</t>
  </si>
  <si>
    <t>INE261F16645</t>
  </si>
  <si>
    <t>** - BARCLAYS INVESTMENTS &amp; LOANS (INDIA) PVT LTD - CP - 14/02/2023</t>
  </si>
  <si>
    <t>INE704I14GL9</t>
  </si>
  <si>
    <t>** - HSBC INVESTDIRECT FINANCIAL SERVICES (I) LTD - CP - 03/03/2023</t>
  </si>
  <si>
    <t>INE790I14CG7</t>
  </si>
  <si>
    <t>** - HDFC LTD - CP - 25/07/2023</t>
  </si>
  <si>
    <t>INE001A14ZE2</t>
  </si>
  <si>
    <t># WITH INTEREST RATE SWAP POSITIONS</t>
  </si>
  <si>
    <t>NAV AS ON 31-OCT-22: RS.1003.5288 (REGULAR - DAILY IDCW)</t>
  </si>
  <si>
    <t>NAV AS ON 31-OCT-22: RS.1009.1689 (REGULAR - WEEKLY IDCW)</t>
  </si>
  <si>
    <t>NAV AS ON 31-OCT-22: RS.3259.7718 (REGULAR - GROWTH)</t>
  </si>
  <si>
    <t>NAV AS ON 31-OCT-22: RS.2066.4959 (REGULAR - PERIODIC IDCW)</t>
  </si>
  <si>
    <t>NAV AS ON 31-OCT-22: RS.1003.5316 (DIRECT - DAILY IDCW)</t>
  </si>
  <si>
    <t>NAV AS ON 31-OCT-22: RS.1009.2271 (DIRECT - WEEKLY IDCW)</t>
  </si>
  <si>
    <t>NAV AS ON 31-OCT-22: RS.3321.2303 (DIRECT - GROWTH)</t>
  </si>
  <si>
    <t>NAV AS ON 31-OCT-22: RS.2106.3783 (DIRECT - PERIODIC IDCW)</t>
  </si>
  <si>
    <t>NAV AS ON 30-APR-22: RS.1003.6414 (REGULAR - DAILY IDCW)</t>
  </si>
  <si>
    <t>NAV AS ON 30-APR-22: RS.1008.3849 (REGULAR - WEEKLY IDCW)</t>
  </si>
  <si>
    <t>NAV AS ON 30-APR-22: RS.3202.2359 (REGULAR - GROWTH)</t>
  </si>
  <si>
    <t>NAV AS ON 30-APR-22: RS.2030.2844 (REGULAR - PERIODIC IDCW)</t>
  </si>
  <si>
    <t>NAV AS ON 30-APR-22: RS.1003.6523 (DIRECT - DAILY IDCW)</t>
  </si>
  <si>
    <t>NAV AS ON 30-APR-22: RS.1008.417 (DIRECT - WEEKLY IDCW)</t>
  </si>
  <si>
    <t>NAV AS ON 30-APR-22: RS.3257.8947 (DIRECT - GROWTH)</t>
  </si>
  <si>
    <t>NAV AS ON 30-APR-22: RS.2066.0896 (DIRECT - PERIODIC IDCW)</t>
  </si>
  <si>
    <t>AVERAGE MATURITY :  10.50  MONTHS</t>
  </si>
  <si>
    <t>Hedging Position through Interest Rate Swaps as on 31st October 2022 is 6.34% of the net assets. (On Notional Value of IRS to Net Assets Basis)</t>
  </si>
  <si>
    <t>Hedging Positions through Interest Rate Swaps as on 31st October 2022</t>
  </si>
  <si>
    <t>Counter Parties to Interest Rate Swap</t>
  </si>
  <si>
    <t>Position</t>
  </si>
  <si>
    <t>Notional Value</t>
  </si>
  <si>
    <t>% To net assets</t>
  </si>
  <si>
    <t>ICICI BANK LTD- 14-Oct-2024</t>
  </si>
  <si>
    <t>Pay Fixed - Receive Floating</t>
  </si>
  <si>
    <t>YES BANK LTD- 14-Oct-2024</t>
  </si>
  <si>
    <t>TATA TREASURY ADVANTAGE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</si>
  <si>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</si>
  <si>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</si>
  <si>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</si>
  <si>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</si>
  <si>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KARNATAKA 5.75% (10/06/2025) #</t>
  </si>
  <si>
    <t>IN1920200061</t>
  </si>
  <si>
    <t>SDL MADHYA PRADESH 8.30% (13/01/2026) #</t>
  </si>
  <si>
    <t>IN2120150080</t>
  </si>
  <si>
    <t>SDL KARNATAKA 8.08% (11/03/2025) #</t>
  </si>
  <si>
    <t>IN1920140119</t>
  </si>
  <si>
    <t>SDL ANDHRA PRADESH 8.09% (28/01/2025) #</t>
  </si>
  <si>
    <t>IN1020140092</t>
  </si>
  <si>
    <t>** 05.85 % TATA CAPITAL FINANCIAL SERVICES LTD - 04/10/2024 #</t>
  </si>
  <si>
    <t>INE306N07MK7</t>
  </si>
  <si>
    <t>** SHRIRAM TRANS. FIN. CO. LTD - 16/06/2023 - FRB</t>
  </si>
  <si>
    <t>INE721A07QK5</t>
  </si>
  <si>
    <t>** HERO FINCORP LTD - 19/07/2024 - FRB</t>
  </si>
  <si>
    <t>INE957N07625</t>
  </si>
  <si>
    <t>** 06.49 % YARROW INFRASTRUCTURE PVT LTD - 01/07/2024 #</t>
  </si>
  <si>
    <t>** 08.11 % EXIM - 03/02/2025 #</t>
  </si>
  <si>
    <t>INE514E08EK0</t>
  </si>
  <si>
    <t>** 05.35 % TELESONIC NETWORKS LTD - 28/04/2023</t>
  </si>
  <si>
    <t>INE308O08015</t>
  </si>
  <si>
    <t>NAV AS ON 31-OCT-22: RS.10.5334 (REGULAR - MONTHLY IDCW)</t>
  </si>
  <si>
    <t>NAV AS ON 31-OCT-22: RS.10.5334 (REGULAR - QUARTERLY IDCW)</t>
  </si>
  <si>
    <t>NAV AS ON 31-OCT-22: RS.10.5334 (REGULAR - PERIODIC IDCW)</t>
  </si>
  <si>
    <t>NAV AS ON 31-OCT-22: RS.10.5334 (REGULAR - GROWTH)</t>
  </si>
  <si>
    <t>NAV AS ON 31-OCT-22: RS.10.5967 (DIRECT - MONTHLY IDCW)</t>
  </si>
  <si>
    <t>NAV AS ON 31-OCT-22: RS.10.5967 (DIRECT - QUARTERLY IDCW)</t>
  </si>
  <si>
    <t>NAV AS ON 31-OCT-22: RS.10.5967 (DIRECT - PERIODIC IDCW)</t>
  </si>
  <si>
    <t>NAV AS ON 31-OCT-22: RS.10.5967 (DIRECT - GROWTH)</t>
  </si>
  <si>
    <t>NAV AS ON 30-APR-22: RS.10.2874 (REGULAR - MONTHLY IDCW)</t>
  </si>
  <si>
    <t>NAV AS ON 30-APR-22: RS.10.2874 (REGULAR - QUARTERLY IDCW)</t>
  </si>
  <si>
    <t>NAV AS ON 30-APR-22: RS.10.2874 (REGULAR - PERIODIC IDCW)</t>
  </si>
  <si>
    <t>NAV AS ON 30-APR-22: RS.10.2874 (REGULAR - GROWTH)</t>
  </si>
  <si>
    <t>NAV AS ON 30-APR-22: RS.10.3264 (DIRECT - MONTHLY IDCW)</t>
  </si>
  <si>
    <t>NAV AS ON 30-APR-22: RS.10.3265 (DIRECT - QUARTERLY IDCW)</t>
  </si>
  <si>
    <t>NAV AS ON 30-APR-22: RS.10.3264 (DIRECT - PERIODIC IDCW)</t>
  </si>
  <si>
    <t>NAV AS ON 30-APR-22: RS.10.3264 (DIRECT - GROWTH)</t>
  </si>
  <si>
    <t>AVERAGE MATURITY : 1.78 YEARS</t>
  </si>
  <si>
    <t>Hedging Position through Interest Rate Swaps as on 31st October 2022 is 32.58% of the net assets. (On Notional Value of IRS to Net Assets Basis)</t>
  </si>
  <si>
    <t>HDFC Bank LTD - 31-July-2023</t>
  </si>
  <si>
    <t>YES BANK LTD - 28-Aug-23</t>
  </si>
  <si>
    <t>ICICI SEC PRM DEALERSHIP LTD - 3-Aug-24</t>
  </si>
  <si>
    <t>ICICI BANK LTD - 5-Aug-24</t>
  </si>
  <si>
    <t>IDFC FIRST BANK LTD - 5-Sep-24</t>
  </si>
  <si>
    <t>ICICI SEC PRM DEALERSHIP LTD - 5-Sep-24</t>
  </si>
  <si>
    <t xml:space="preserve">Hedging Position through Interest Rate Swaps as on 31st October 2022 : YARROW INFRASTRUCTURE PRIVATE LTD 6.49% NCD (01/07/2024) of Notional Value Rs. 1,500.00 Lakhs  Pay Fixed &amp; Receive Floating. </t>
  </si>
  <si>
    <t>Hedging Position through Interest Rate Swaps as on 31st October 2022 : TATA CAPITAL FINANCIAL SERVICES LTD NCD (SR - E  FY21-22 OPTION - II) 5.85% (04/10/2024) of Notional Value Rs. 2,500.00 Lakhs Pay Fixed &amp; Receive Floating.</t>
  </si>
  <si>
    <t xml:space="preserve">Hedging Position through Interest Rate Swaps as on 31st October 2022 : SDL KARNATAKA 5.75% (10/06/2025) of Notional Value Rs. 2,500.00 Lakhs  Pay Fixed &amp; Receive Floating. </t>
  </si>
  <si>
    <t xml:space="preserve">Hedging Position through Interest Rate Swaps as on 31st October 2022 : SDL ANDHRA PRADESH 8.09% (28/01/2025) of Notional Value Rs. 1,000.00 Lakhs  Pay Fixed &amp; Receive Floating. </t>
  </si>
  <si>
    <t xml:space="preserve">Hedging Position through Interest Rate Swaps as on 31st October 2022 : SDL KARNATAKA 8.08% (11/03/2025) of Notional Value Rs. 1,000.00 Lakhs  Pay Fixed &amp; Receive Floating. </t>
  </si>
  <si>
    <t xml:space="preserve">Hedging Position through Interest Rate Swaps as on 31st October 2022 : SDL MADHYA PRADESH 8.30% (13/01/2026) of Notional Value Rs. 2,000.00 Lakhs  Pay Fixed &amp; Receive Floating. </t>
  </si>
  <si>
    <t xml:space="preserve">Hedging Position through Interest Rate Swaps as on 31st October 2022 : EXPORT IMPORT BANK OF INDIA (SR R 22-2025) 8.11% NCD (03/02/2025) of Notional Value Rs. 1,000.00 Lakhs  Pay Fixed &amp; Receive Floating. </t>
  </si>
  <si>
    <t>Tata liquid fund</t>
  </si>
  <si>
    <t>(An open ended Liquid Scheme. A Relatively Low Interest Rate Risk and Moderate Credit Risk)</t>
  </si>
  <si>
    <t>• Regular Income for Short Term.</t>
  </si>
  <si>
    <t>• Investment in Debt / Money Market Instruments.</t>
  </si>
  <si>
    <t>SDL BIHAR 8.68% (09/01/2023)</t>
  </si>
  <si>
    <t>IN1320120059</t>
  </si>
  <si>
    <t>** 07.21 % HDFC LTD - 30/12/2022</t>
  </si>
  <si>
    <t>INE001A07SD3</t>
  </si>
  <si>
    <t>** TREASURY BILL 91 DAYS (19/01/2023)</t>
  </si>
  <si>
    <t>IN002022X296</t>
  </si>
  <si>
    <t>** - SMALL INDUST DEVLOP BANK  OF INDIA - CP - 09/11/2022</t>
  </si>
  <si>
    <t>INE556F14IH3</t>
  </si>
  <si>
    <t>** - PUNJAB NATIONAL BANK - CD - 30/11/2022</t>
  </si>
  <si>
    <t>INE160A16MP5</t>
  </si>
  <si>
    <t>** - AXIS BANK LTD - CD - 02/01/2023</t>
  </si>
  <si>
    <t>INE238AD6074</t>
  </si>
  <si>
    <t>** - SMALL INDUST DEVLOP BANK  OF INDIA - CP - 02/01/2023</t>
  </si>
  <si>
    <t>INE556F14IM3</t>
  </si>
  <si>
    <t>** - NABARD - CP - 23/11/2022</t>
  </si>
  <si>
    <t>INE261F14JA3</t>
  </si>
  <si>
    <t>** TREASURY BILL 91 DAYS (24/11/2022)</t>
  </si>
  <si>
    <t>IN002022X213</t>
  </si>
  <si>
    <t>** - HDFC LTD - CP - 25/11/2022</t>
  </si>
  <si>
    <t>INE001A14YY3</t>
  </si>
  <si>
    <t>** - AXIS BANK LTD - CD - 07/12/2022</t>
  </si>
  <si>
    <t>INE238A165X9</t>
  </si>
  <si>
    <t>** TREASURY BILL 91 DAYS (08/12/2022)</t>
  </si>
  <si>
    <t>IN002022X239</t>
  </si>
  <si>
    <t>** - ADITYA BIRLA FINANCE LTD - CP - 21/11/2022</t>
  </si>
  <si>
    <t>INE860H14Y41</t>
  </si>
  <si>
    <t>** TREASURY BILL 364 DAYS (22/12/2022)</t>
  </si>
  <si>
    <t>IN002021Z392</t>
  </si>
  <si>
    <t>** - PUNJAB NATIONAL BANK - CD - 25/11/2022</t>
  </si>
  <si>
    <t>INE160A16MN0</t>
  </si>
  <si>
    <t>** TREASURY BILL 182 DAYS (10/11/2022)</t>
  </si>
  <si>
    <t>IN002022Y062</t>
  </si>
  <si>
    <t>** - RELIANCE RETAIL VENTURES LTD - CP - 07/11/2022</t>
  </si>
  <si>
    <t>INE929O14719</t>
  </si>
  <si>
    <t>** - RELIANCE RETAIL VENTURES LTD - CP - 24/11/2022</t>
  </si>
  <si>
    <t>INE929O14735</t>
  </si>
  <si>
    <t>** - BAJAJ FINANCE LTD - CP - 28/11/2022</t>
  </si>
  <si>
    <t>INE296A14TM4</t>
  </si>
  <si>
    <t>** - NABARD - CP - 30/11/2022</t>
  </si>
  <si>
    <t>INE261F14JB1</t>
  </si>
  <si>
    <t>** - SMALL INDUST DEVLOP BANK  OF INDIA - CP - 19/12/2022</t>
  </si>
  <si>
    <t>INE556F14IL5</t>
  </si>
  <si>
    <t>** - EXIM - CP - 30/12/2022</t>
  </si>
  <si>
    <t>INE514E14QQ9</t>
  </si>
  <si>
    <t>** - RELIANCE RETAIL VENTURES LTD - CP - 02/01/2023</t>
  </si>
  <si>
    <t>INE929O14826</t>
  </si>
  <si>
    <t>** - RELIANCE JIO INFOCOMM LTD - CP - 27/01/2023</t>
  </si>
  <si>
    <t>INE110L14RI6</t>
  </si>
  <si>
    <t>** - INDIAN OIL CORP LTD - CP - 24/11/2022</t>
  </si>
  <si>
    <t>INE242A14XG2</t>
  </si>
  <si>
    <t>** - ICICI SECURITIES LTD - CP - 23/12/2022</t>
  </si>
  <si>
    <t>INE763G14NJ9</t>
  </si>
  <si>
    <t>** - JM FINANCIAL SERVICES LTD - CP - 06/01/2023</t>
  </si>
  <si>
    <t>INE012I14NO7</t>
  </si>
  <si>
    <t>** - RELIANCE JIO INFOCOMM LTD - CP - 25/01/2023</t>
  </si>
  <si>
    <t>INE110L14RJ4</t>
  </si>
  <si>
    <t>** - JAMNAGAR UTILITIES &amp; POWER PVT. LTD - CP - 22/11/2022</t>
  </si>
  <si>
    <t>INE936D14238</t>
  </si>
  <si>
    <t>** - SIKKA PORTS AND TERMINALS LTD - CP - 20/12/2022</t>
  </si>
  <si>
    <t>INE941D14261</t>
  </si>
  <si>
    <t>** - JAMNAGAR UTILITIES &amp; POWER PVT. LTD - CP - 20/12/2022</t>
  </si>
  <si>
    <t>INE936D14204</t>
  </si>
  <si>
    <t>** - SIKKA PORTS AND TERMINALS LTD - CP - 21/12/2022</t>
  </si>
  <si>
    <t>INE941D14246</t>
  </si>
  <si>
    <t>** TREASURY BILL 364 DAYS (10/11/2022)</t>
  </si>
  <si>
    <t>IN002021Z335</t>
  </si>
  <si>
    <t>** - MOTILAL OSWAL FINVEST LTD - CP - 22/12/2022</t>
  </si>
  <si>
    <t>INE01WN14652</t>
  </si>
  <si>
    <t>** - TATA STEEL LTD - CP - 18/01/2023</t>
  </si>
  <si>
    <t>INE081A14DP7</t>
  </si>
  <si>
    <t>** TREASURY BILL 91 DAYS (05/01/2023)</t>
  </si>
  <si>
    <t>IN002022X270</t>
  </si>
  <si>
    <t>** - ADITYA BIRLA MONEY LTD - CP - 20/12/2022</t>
  </si>
  <si>
    <t>INE865C14HZ9</t>
  </si>
  <si>
    <t>** TREASURY BILL 91 DAYS (27/01/2023)</t>
  </si>
  <si>
    <t>IN002022X304</t>
  </si>
  <si>
    <t>** TREASURY BILL 364 DAYS (24/11/2022)</t>
  </si>
  <si>
    <t>IN002021Z350</t>
  </si>
  <si>
    <t>** - BIRLA GROUP HOLDINGS PRIVATE LTD - CP - 21/11/2022</t>
  </si>
  <si>
    <t>INE09OL14BF8</t>
  </si>
  <si>
    <t>** - AXIS SECURITIES LTD - CP - 05/12/2022</t>
  </si>
  <si>
    <t>INE110O14724</t>
  </si>
  <si>
    <t>** - AXIS SECURITIES LTD - CP - 14/12/2022</t>
  </si>
  <si>
    <t>INE110O14799</t>
  </si>
  <si>
    <t>** - ICICI SECURITIES LTD - CP - 26/12/2022</t>
  </si>
  <si>
    <t>INE763G14NG5</t>
  </si>
  <si>
    <t>** - BARCLAYS INVESTMENTS &amp; LOANS (INDIA) PVT LTD - CP - 03/11/2022</t>
  </si>
  <si>
    <t>INE704I14FP2</t>
  </si>
  <si>
    <t>** - NABARD - CP - 14/12/2022</t>
  </si>
  <si>
    <t>INE261F14JC9</t>
  </si>
  <si>
    <t>** TREASURY BILL 182 DAYS (22/12/2022)</t>
  </si>
  <si>
    <t>IN002022Y120</t>
  </si>
  <si>
    <t>** - KEC INTERNATIONAL LTD - CP - 22/12/2022</t>
  </si>
  <si>
    <t>INE389H14IP8</t>
  </si>
  <si>
    <t>** - KEC INTERNATIONAL LTD - CP - 26/12/2022</t>
  </si>
  <si>
    <t>INE389H14IQ6</t>
  </si>
  <si>
    <t>** - BANK OF BARODA - CD - 12/01/2023</t>
  </si>
  <si>
    <t>INE028A16CL4</t>
  </si>
  <si>
    <t>** - HSBC INVESTDIRECT FINANCIAL SERVICES (I) LTD - CP - 02/11/2022</t>
  </si>
  <si>
    <t>INE790I14BY2</t>
  </si>
  <si>
    <t>** - TATA TELESERVICES LTD - CP - 29/11/2022</t>
  </si>
  <si>
    <t>INE037E14AE1</t>
  </si>
  <si>
    <t>** - TATA TELESERVICES (MAHARASHTRA) LTD - CP - 29/11/2022</t>
  </si>
  <si>
    <t>INE517B14867</t>
  </si>
  <si>
    <t>NAV AS ON 31-OCT-22: RS.1001.5157 (REGULAR - DAILY IDCW)</t>
  </si>
  <si>
    <t>NAV AS ON 31-OCT-22: RS.3423.8478 (REGULAR - GROWTH)</t>
  </si>
  <si>
    <t>NAV AS ON 31-OCT-22: RS.1001.5187 (DIRECT - DAILY IDCW)</t>
  </si>
  <si>
    <t>NAV AS ON 31-OCT-22: RS.3454.3528 (DIRECT - GROWTH)</t>
  </si>
  <si>
    <t>NAV AS ON 30-APR-22: RS.1001.5157 (REGULAR - DAILY IDCW)</t>
  </si>
  <si>
    <t>NAV AS ON 30-APR-22: RS.3342.6508 (REGULAR - GROWTH)</t>
  </si>
  <si>
    <t>NAV AS ON 30-APR-22: RS.1001.5187 (DIRECT - DAILY IDCW)</t>
  </si>
  <si>
    <t>NAV AS ON 30-APR-22: RS.3370.4327 (DIRECT - GROWTH)</t>
  </si>
  <si>
    <t>AVERAGE MATURITY :   1.34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</si>
  <si>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</si>
  <si>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</si>
  <si>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</si>
  <si>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xml:space="preserve">SDL ANDHRA PRADESH 8.91% (21/11/2022) </t>
  </si>
  <si>
    <t>IN1020120151</t>
  </si>
  <si>
    <t>** 07.55 % HDB FINANCIAL SERVICES LTD - 20/01/2023</t>
  </si>
  <si>
    <t>INE756I07CZ2</t>
  </si>
  <si>
    <t>** 07.05 % SUNDARAM FIN LTD - 14/02/2023</t>
  </si>
  <si>
    <t>INE660A07QG3</t>
  </si>
  <si>
    <t>** 07.20 % HDFC LTD - 13/04/2023</t>
  </si>
  <si>
    <t>INE001A07SJ0</t>
  </si>
  <si>
    <t>** 05.48 % CHOLAMANDALAM INVT &amp; FIN  CO LTD - 30/12/2022</t>
  </si>
  <si>
    <t>** 07.60 % LIC HOUSING FINANCE LTD - 22/11/2022</t>
  </si>
  <si>
    <t>INE115A07OH1</t>
  </si>
  <si>
    <t>** 05.35 % LIC HOUSING FINANCE LTD - 20/03/2023</t>
  </si>
  <si>
    <t>** - CANARA BANK - CD - 08/12/2022</t>
  </si>
  <si>
    <t>INE476A16TG9</t>
  </si>
  <si>
    <t>** - AXIS BANK LTD - CD - 10/02/2023</t>
  </si>
  <si>
    <t>INE238A165Y7</t>
  </si>
  <si>
    <t>** - SMALL INDUST DEVLOP BANK  OF INDIA - CD - 15/02/2023</t>
  </si>
  <si>
    <t>INE556F16929</t>
  </si>
  <si>
    <t>** - CANARA BANK - CD - 20/02/2023</t>
  </si>
  <si>
    <t>INE476A16TN5</t>
  </si>
  <si>
    <t>** - HDFC BANK LTD - CD - 15/06/2023</t>
  </si>
  <si>
    <t>INE040A16DD4</t>
  </si>
  <si>
    <t>** - HDFC LTD - CP - 15/06/2023</t>
  </si>
  <si>
    <t>INE001A14ZC6</t>
  </si>
  <si>
    <t>** - ICICI SECURITIES LTD - CP - 17/03/2023</t>
  </si>
  <si>
    <t>INE763G14NI1</t>
  </si>
  <si>
    <t>** - SMALL INDUST DEVLOP BANK  OF INDIA - CP - 16/12/2022</t>
  </si>
  <si>
    <t>INE556F14IB6</t>
  </si>
  <si>
    <t>** - TATA STEEL LTD - CP - 29/12/2022</t>
  </si>
  <si>
    <t>INE081A14DL6</t>
  </si>
  <si>
    <t>** - MOTILAL OSWAL FINANCIAL SERV. LTD - CP - 28/02/2023</t>
  </si>
  <si>
    <t>INE338I14DP4</t>
  </si>
  <si>
    <t>** - AXIS BANK LTD - CD - 10/10/2023</t>
  </si>
  <si>
    <t>INE238AD6108</t>
  </si>
  <si>
    <t>** - J.M. FINANCIAL PRODUCTS LTD - CP - 10/10/2023</t>
  </si>
  <si>
    <t>INE523H140E9</t>
  </si>
  <si>
    <t>NAV AS ON 31-OCT-22: RS.10.3864 (REGULAR - WEEKLY IDCW)</t>
  </si>
  <si>
    <t>NAV AS ON 31-OCT-22: RS.11.8902 (REGULAR - MONTHLY IDCW)</t>
  </si>
  <si>
    <t>NAV AS ON 31-OCT-22: RS.11.8878 (REGULAR - GROWTH)</t>
  </si>
  <si>
    <t>NAV AS ON 31-OCT-22: RS.10.4143 (DIRECT - WEEKLY IDCW)</t>
  </si>
  <si>
    <t>NAV AS ON 31-OCT-22: RS.12.2928 (DIRECT - MONTHLY IDCW)</t>
  </si>
  <si>
    <t>NAV AS ON 31-OCT-22: RS.12.2174 (DIRECT - GROWTH)</t>
  </si>
  <si>
    <t>NAV AS ON 30-APR-22: RS.10.3778 (REGULAR - WEEKLY IDCW)</t>
  </si>
  <si>
    <t>NAV AS ON 30-APR-22: RS.11.668 (REGULAR - MONTHLY IDCW)</t>
  </si>
  <si>
    <t>NAV AS ON 30-APR-22: RS.11.6658 (REGULAR - GROWTH)</t>
  </si>
  <si>
    <t>NAV AS ON 30-APR-22: RS.10.4052 (DIRECT - WEEKLY IDCW)</t>
  </si>
  <si>
    <t>NAV AS ON 30-APR-22: RS.12.0137 (DIRECT - MONTHLY IDCW)</t>
  </si>
  <si>
    <t>NAV AS ON 30-APR-22: RS.11.9415 (DIRECT - GROWTH)</t>
  </si>
  <si>
    <t>AVERAGE MATURITY : 4.46 MONTHS</t>
  </si>
  <si>
    <t>Tata Balanced Advantage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</si>
  <si>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</si>
  <si>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</si>
  <si>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</si>
  <si>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</si>
  <si>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</si>
  <si>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31-OCT-22: RS.1000 (REGULAR - DAILY IDCW)</t>
  </si>
  <si>
    <t>NAV AS ON 31-OCT-22: RS.1148.6184 (REGULAR - GROWTH)</t>
  </si>
  <si>
    <t>NAV AS ON 31-OCT-22: RS.1000 (DIRECT - DAILY IDCW)</t>
  </si>
  <si>
    <t>NAV AS ON 31-OCT-22: RS.1153.0162 (DIRECT - GROWTH)</t>
  </si>
  <si>
    <t>NAV AS ON 30-APR-22: RS.1000 (REGULAR - DAILY IDCW)</t>
  </si>
  <si>
    <t>NAV AS ON 30-APR-22: RS.1121.0616 (REGULAR - GROWTH)</t>
  </si>
  <si>
    <t>NAV AS ON 30-APR-22: RS.1000 (DIRECT - DAILY IDCW)</t>
  </si>
  <si>
    <t>NAV AS ON 30-APR-22: RS.1124.7051 (DIRECT - GROWTH)</t>
  </si>
  <si>
    <t>AVERAGE MATURITY :   0.03 MONTHS</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</si>
  <si>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</si>
  <si>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</si>
  <si>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</si>
  <si>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</si>
  <si>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GOI - 7.26% (22/08/2032)</t>
  </si>
  <si>
    <t>IN0020220060</t>
  </si>
  <si>
    <t>GOI - 6.10% (12/07/2031) #</t>
  </si>
  <si>
    <t xml:space="preserve">GOI - 6.68% (17/09/2031) </t>
  </si>
  <si>
    <t>IN0020170042</t>
  </si>
  <si>
    <t>SDL TAMILNADU 8.72% (19/09/2026)</t>
  </si>
  <si>
    <t>IN3120180127</t>
  </si>
  <si>
    <t>GOI - 7.69% (17/06/2043)</t>
  </si>
  <si>
    <t>IN0020190040</t>
  </si>
  <si>
    <t>SDL PUNJAB  8.64% (09/01/2023)</t>
  </si>
  <si>
    <t>IN2820120144</t>
  </si>
  <si>
    <t>** 07.55 % REC LTD - 26/09/2023</t>
  </si>
  <si>
    <t>** 05.04 % INDIAN RAILWAYS FINANCE CORPORATION LTD - 05/05/2023</t>
  </si>
  <si>
    <t>INE053F07CU1</t>
  </si>
  <si>
    <t>** 06.75 % POWER FINANCE CORPORATION - 22/05/2023</t>
  </si>
  <si>
    <t>INE134E08KS7</t>
  </si>
  <si>
    <t>** 09.50 % SHRIRAM TRANS. FIN. CO. LTD - 27/02/2023</t>
  </si>
  <si>
    <t>INE721A07PT8</t>
  </si>
  <si>
    <t>** 06.95 % RELIANCE INDUSTRIES LTD - 15/03/2023</t>
  </si>
  <si>
    <t>INE002A08641</t>
  </si>
  <si>
    <t>** 09.75 % JAMNAGAR UTILITIES &amp; POWER PVT. LTD - 02/08/2024</t>
  </si>
  <si>
    <t>** 09.10 % POWER FINANCE CORPORATION - 23/03/2029</t>
  </si>
  <si>
    <t>INE134E08JX9</t>
  </si>
  <si>
    <t>** 08.55 % INDIAN RAILWAYS FINANCE CORPORATION LTD - 21/02/2029</t>
  </si>
  <si>
    <t>INE053F07BA5</t>
  </si>
  <si>
    <t>** 06.27 % SMALL INDUST DEVLOP BANK  OF INDIA - 27/02/2023</t>
  </si>
  <si>
    <t>INE556F08JP6</t>
  </si>
  <si>
    <t>** 07.55 % REC LTD - 11/05/2030</t>
  </si>
  <si>
    <t>INE020B08CU7</t>
  </si>
  <si>
    <t>** 07.75 % NUVOCO VISTAS CORPORATION LTD - 28/08/2025</t>
  </si>
  <si>
    <t>** 07.32 % NTPC LTD - 17/07/2029 #</t>
  </si>
  <si>
    <t>INE733E07KL3</t>
  </si>
  <si>
    <t>** 07.35 % NATIONAL HIGHWAYS AUTHORITY OF INDIA - 28/04/2030</t>
  </si>
  <si>
    <t>INE906B07HP8</t>
  </si>
  <si>
    <t>** 07.75 % TMF HOLDINGS LTD - 30/12/2120</t>
  </si>
  <si>
    <t>CRISIL-AA-</t>
  </si>
  <si>
    <t>INE909H08337</t>
  </si>
  <si>
    <t>** 09.15 % GREEN INFRA WIND ENERGY LTD - 04/08/2023</t>
  </si>
  <si>
    <t>** 08.00 % ONGC PETRO-ADDITIONS LTD - 11/04/2025</t>
  </si>
  <si>
    <t>ICRA-AAA(CE)</t>
  </si>
  <si>
    <t>INE163N08131</t>
  </si>
  <si>
    <t>** 07.25 % NUVOCO VISTAS CORPORATION LTD - 25/09/2023</t>
  </si>
  <si>
    <t>** 08.35 % INDIAN RAILWAYS FINANCE CORPORATION LTD - 13/03/2029</t>
  </si>
  <si>
    <t>INE053F07BC1</t>
  </si>
  <si>
    <t>** 06.49 % SEPSET CONSTRUCTION LTD - 01/07/2024</t>
  </si>
  <si>
    <t>** 08.70 % LIC HOUSING FINANCE LTD - 23/03/2029</t>
  </si>
  <si>
    <t>INE115A07OB4</t>
  </si>
  <si>
    <t>** 06.65 % SAMVARDHANA MOTHERSON INTERNATIONAL LTD - 14/09/2023</t>
  </si>
  <si>
    <t>** 06.49 % MALWA SOLAR POWER GENERATION PVT LTD - 01/07/2024</t>
  </si>
  <si>
    <t>** 07.97 % LIC HOUSING FINANCE LTD - 28/01/2030</t>
  </si>
  <si>
    <t>INE115A07OR0</t>
  </si>
  <si>
    <t>** 06.75 % SIKKA PORTS AND TERMINALS LTD - 22/04/2026</t>
  </si>
  <si>
    <t>** 06.92 % INDIAN RAILWAYS FINANCE CORPORATION LTD - 31/08/2031</t>
  </si>
  <si>
    <t>NAV AS ON 31-OCT-22: RS.10.1179 (REGULAR - MONTHLY IDCW)</t>
  </si>
  <si>
    <t>NAV AS ON 31-OCT-22: RS.10.1179 (REGULAR - QUARTERLY IDCW)</t>
  </si>
  <si>
    <t>NAV AS ON 31-OCT-22: RS.10.1179 (REGULAR - PERIODIC IDCW)</t>
  </si>
  <si>
    <t>NAV AS ON 31-OCT-22: RS.10.1179 (REGULAR - GROWTH)</t>
  </si>
  <si>
    <t>NAV AS ON 31-OCT-22: RS.10.18 (DIRECT - MONTHLY IDCW)</t>
  </si>
  <si>
    <t>NAV AS ON 31-OCT-22: RS.10.18 (DIRECT - QUARTERLY IDCW)</t>
  </si>
  <si>
    <t>NAV AS ON 31-OCT-22: RS.10.18 (DIRECT - PERIODIC IDCW)</t>
  </si>
  <si>
    <t>NAV AS ON 31-OCT-22: RS.10.18 (DIRECT - GROWTH)</t>
  </si>
  <si>
    <t>NAV AS ON 30-APR-22: RS.10.0563 (REGULAR - MONTHLY IDCW)</t>
  </si>
  <si>
    <t>NAV AS ON 30-APR-22: RS.10.0563 (REGULAR - QUARTERLY IDCW)</t>
  </si>
  <si>
    <t>NAV AS ON 30-APR-22: RS.10.0563 (REGULAR - PERIODIC IDCW)</t>
  </si>
  <si>
    <t>NAV AS ON 30-APR-22: RS.10.0563 (REGULAR - GROWTH)</t>
  </si>
  <si>
    <t>NAV AS ON 30-APR-22: RS.10.0863 (DIRECT - MONTHLY IDCW)</t>
  </si>
  <si>
    <t>NAV AS ON 30-APR-22: RS.10.0863 (DIRECT - QUARTERLY IDCW)</t>
  </si>
  <si>
    <t>NAV AS ON 30-APR-22: RS.10.0863 (DIRECT - PERIODIC IDCW)</t>
  </si>
  <si>
    <t>NAV AS ON 30-APR-22: RS.10.0863 (DIRECT - GROWTH)</t>
  </si>
  <si>
    <t>AVERAGE MATURITY :   2.10 YEARS</t>
  </si>
  <si>
    <t>Hedging Position through Interest Rate Swaps as on 31st October 2022 is 2.42% of the net assets. (On Notional Value of IRS to Net Assets Basis)</t>
  </si>
  <si>
    <t>ICICI SEC PRM DEALERSHIP LTD - 21-Oct-25</t>
  </si>
  <si>
    <t xml:space="preserve">Hedging Position through Interest Rate Swaps as on 31st October 2022 : GOI - 6.10% (12/07/2031) of Notional Value Rs. 500.00 Lakhs  Pay Fixed &amp; Receive Floating. </t>
  </si>
  <si>
    <t xml:space="preserve">Hedging Position through Interest Rate Swaps as on 31st October 2022 : 07.32 % NTPC LTD - 17/07/2029 of Notional Value Rs. 500.00 Lakhs  Pay Fixed &amp; Receive Floating. </t>
  </si>
  <si>
    <t>TATA MEDIUM TERM FUND SEGREGATED PORTFOLIO 1</t>
  </si>
  <si>
    <t>(Portfolios  of Tata Dynamic Bond Fund, Tata Income Fund and Tata Medium Term Fund have merged with Tata Corporate Bond Fund w.e.f. 24th September 2022)</t>
  </si>
  <si>
    <t>(The scheme had 1 segregated portfolio which was created under Tata Medium Term Fund ).</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</si>
  <si>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</si>
  <si>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</si>
  <si>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</si>
  <si>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</si>
  <si>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</si>
  <si>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- 5.74% (15/11/2026) #</t>
  </si>
  <si>
    <t>SGS GUJARAT  7.81% (12/10/2032)</t>
  </si>
  <si>
    <t>IN1520220113</t>
  </si>
  <si>
    <t>SDL KERALA 7.99% (28/10/2025)</t>
  </si>
  <si>
    <t>IN2020150099</t>
  </si>
  <si>
    <t>SDL MAHARASHTRA 9.79% (25/09/2023)</t>
  </si>
  <si>
    <t>IN2220130081</t>
  </si>
  <si>
    <t>SDL GOA 9.77 % (26/02/2024)</t>
  </si>
  <si>
    <t>IN1420130065</t>
  </si>
  <si>
    <t>SDL MAHARASHTRA 7.89% (08/06/2032)</t>
  </si>
  <si>
    <t>IN2220220098</t>
  </si>
  <si>
    <t>SDL ANDHRA PRADESH 9.48% (26/03/2024)</t>
  </si>
  <si>
    <t>IN1020130176</t>
  </si>
  <si>
    <t>** TREASURY BILL 182 DAYS (24/11/2022)</t>
  </si>
  <si>
    <t>IN002022Y088</t>
  </si>
  <si>
    <t>** TREASURY BILL 182 DAYS (01/12/2022)</t>
  </si>
  <si>
    <t>IN002022Y096</t>
  </si>
  <si>
    <t>** TREASURY BILL 91 DAYS (03/11/2022)</t>
  </si>
  <si>
    <t>IN002022X189</t>
  </si>
  <si>
    <t>NAV AS ON 31-OCT-22: RS.17.7978 (REGULAR - IDCW)</t>
  </si>
  <si>
    <t>NAV AS ON 31-OCT-22: RS.29.2316 (RP280225 - IDCW)</t>
  </si>
  <si>
    <t>NAV AS ON 31-OCT-22: RS.29.2796 (RP280225 - GROWTH)</t>
  </si>
  <si>
    <t>NAV AS ON 31-OCT-22: RS.19.6984 (DIRECT - IDCW)</t>
  </si>
  <si>
    <t>NAV AS ON 31-OCT-22: RS.69.9673 (DIRECT - GROWTH)</t>
  </si>
  <si>
    <t>NAV AS ON 31-OCT-22: RS.64.2004 (REGULAR - GROWTH)</t>
  </si>
  <si>
    <t>NAV AS ON 30-APR-22: RS.17.3404 (REGULAR - IDCW)</t>
  </si>
  <si>
    <t>NAV AS ON 30-APR-22: RS.28.4728 (RP280225 - IDCW)</t>
  </si>
  <si>
    <t>NAV AS ON 30-APR-22: RS.28.5194 (RP280225 - GROWTH)</t>
  </si>
  <si>
    <t>NAV AS ON 30-APR-22: RS.19.107 (DIRECT - IDCW)</t>
  </si>
  <si>
    <t>NAV AS ON 30-APR-22: RS.67.8676 (DIRECT - GROWTH)</t>
  </si>
  <si>
    <t>NAV AS ON 30-APR-22: RS.62.5385 (REGULAR - GROWTH)</t>
  </si>
  <si>
    <t>AVERAGE MATURITY : 1.93 YEARS</t>
  </si>
  <si>
    <t>Hedging Position through Interest Rate Swaps as on 31st October 2022 is 20.16% of the net assets. (On Notional Value of IRS to Net Assets Basis)</t>
  </si>
  <si>
    <t>ICICI BANK LTD- 13-Oct-2025</t>
  </si>
  <si>
    <t xml:space="preserve">Hedging Position through Interest Rate Swaps as on 31st October 2022 : GOI - 5.74% (15/11/2026) of Notional Value Rs. 2,500.00 Lakhs  Pay Fixed &amp; Receive Floating. </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</si>
  <si>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</si>
  <si>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</si>
  <si>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</si>
  <si>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</si>
  <si>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</si>
  <si>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</si>
  <si>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</si>
  <si>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</si>
  <si>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</si>
  <si>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</si>
  <si>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</si>
  <si>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</si>
  <si>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</si>
  <si>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</si>
  <si>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</si>
  <si>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</si>
  <si>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</si>
  <si>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</si>
  <si>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</si>
  <si>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</si>
  <si>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</si>
  <si>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</si>
  <si>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</si>
  <si>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</si>
  <si>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</si>
  <si>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</si>
  <si>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</si>
  <si>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</si>
  <si>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</si>
  <si>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</si>
  <si>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</si>
  <si>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</si>
  <si>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</si>
  <si>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</si>
  <si>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</si>
  <si>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</si>
  <si>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</si>
  <si>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</si>
  <si>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</si>
  <si>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</si>
  <si>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</si>
  <si>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</si>
  <si>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</si>
  <si>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</si>
  <si>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</si>
  <si>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</si>
  <si>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06.44 % INDIAN OIL CORP LTD - 14/04/2023</t>
  </si>
  <si>
    <t>** 08.49 % NTPC LTD - 25/03/2025</t>
  </si>
  <si>
    <t>INE733E07JP6</t>
  </si>
  <si>
    <t>NAV AS ON 31-OCT-22: RS.11.8346 (REGULAR - IDCW)</t>
  </si>
  <si>
    <t>NAV AS ON 31-OCT-22: RS.11.8346 (REGULAR - GROWTH)</t>
  </si>
  <si>
    <t>NAV AS ON 31-OCT-22: RS.12.0189 (DIRECT - IDCW)</t>
  </si>
  <si>
    <t>NAV AS ON 31-OCT-22: RS.12.0189 (DIRECT - GROWTH)</t>
  </si>
  <si>
    <t>NAV AS ON 30-APR-22: RS.11.7115 (REGULAR - IDCW)</t>
  </si>
  <si>
    <t>NAV AS ON 30-APR-22: RS.11.7115 (REGULAR - GROWTH)</t>
  </si>
  <si>
    <t>NAV AS ON 30-APR-22: RS.11.8643 (DIRECT - IDCW)</t>
  </si>
  <si>
    <t>NAV AS ON 30-APR-22: RS.11.8643 (DIRECT - GROWTH)</t>
  </si>
  <si>
    <t>AVERAGE MATURITY :   1.02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</si>
  <si>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</si>
  <si>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</si>
  <si>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</si>
  <si>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</si>
  <si>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SDL TAMILNADU 8.61% (03/09/2027)</t>
  </si>
  <si>
    <t>IN3120180119</t>
  </si>
  <si>
    <t>SDL GUJARAT  7.75% (13/12/2027)</t>
  </si>
  <si>
    <t>IN1520170136</t>
  </si>
  <si>
    <t>SDL WEST BENGAL 7.72% (20/12/2027)</t>
  </si>
  <si>
    <t>IN3420170158</t>
  </si>
  <si>
    <t>SDL UTTAR PRADESH 7.67% (29/11/2027)</t>
  </si>
  <si>
    <t>IN3320170142</t>
  </si>
  <si>
    <t>SDL KARNATAKA 7.76% (13/12/2027)</t>
  </si>
  <si>
    <t>IN1920170116</t>
  </si>
  <si>
    <t>SDL RAJASTHAN 7.64% (01/11/2027)</t>
  </si>
  <si>
    <t>IN2920170098</t>
  </si>
  <si>
    <t>SDL KARNATAKA 7.82% (27/12/2027)</t>
  </si>
  <si>
    <t>IN1920170132</t>
  </si>
  <si>
    <t>SDL RAJASTHAN 7.65% (29/11/2027)</t>
  </si>
  <si>
    <t>IN2920170106</t>
  </si>
  <si>
    <t>SDL GUJARAT  7.62% (01/11/2027)</t>
  </si>
  <si>
    <t>IN1520170110</t>
  </si>
  <si>
    <t>SDL TAMILNADU 7.65% (06/12/2027)</t>
  </si>
  <si>
    <t>IN3120170094</t>
  </si>
  <si>
    <t>SDL KARNATAKA 7.64% (08/11/2027)</t>
  </si>
  <si>
    <t>IN1920170066</t>
  </si>
  <si>
    <t>SDL GUJARAT  7.69% (20/12/2027)</t>
  </si>
  <si>
    <t>IN1520170144</t>
  </si>
  <si>
    <t>** 07.27 % INDIAN RAILWAYS FINANCE CORPORATION LTD - 15/06/2027</t>
  </si>
  <si>
    <t>INE053F07AB5</t>
  </si>
  <si>
    <t>** 07.70 % REC LTD - 10/12/2027</t>
  </si>
  <si>
    <t>INE020B08AQ9</t>
  </si>
  <si>
    <t>** 07.65 % POWER FINANCE CORPORATION - 22/11/2027</t>
  </si>
  <si>
    <t>INE134E08JG4</t>
  </si>
  <si>
    <t>** 07.20 % POWER GRID CORPORATION OF INDIA LTD - 09/08/2027</t>
  </si>
  <si>
    <t>** 07.30 % POWER GRID CORPORATION OF INDIA LTD - 19/06/2027</t>
  </si>
  <si>
    <t>INE752E07OF7</t>
  </si>
  <si>
    <t>NAV AS ON 31-OCT-22: RS.10.1005 (REGULAR - IDCW)</t>
  </si>
  <si>
    <t>NAV AS ON 31-OCT-22: RS.10.1005 (REGULAR - GROWTH)</t>
  </si>
  <si>
    <t>NAV AS ON 31-OCT-22: RS.10.1196 (DIRECT - IDCW)</t>
  </si>
  <si>
    <t>NAV AS ON 31-OCT-22: RS.10.1196 (DIRECT - GROWTH)</t>
  </si>
  <si>
    <t>NAV AS ON 30-APR-22: RS.9.9673 (REGULAR - IDCW)</t>
  </si>
  <si>
    <t>NAV AS ON 30-APR-22: RS.9.9673 (REGULAR - GROWTH)</t>
  </si>
  <si>
    <t>NAV AS ON 30-APR-22: RS.9.9698 (DIRECT - IDCW)</t>
  </si>
  <si>
    <t>NAV AS ON 30-APR-22: RS.9.9698 (DIRECT - GROWTH)</t>
  </si>
  <si>
    <t>AVERAGE MATURITY :  4.75 YEARS</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</si>
  <si>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</si>
  <si>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</si>
  <si>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</si>
  <si>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GOI - 7.59% (11/01/2026)</t>
  </si>
  <si>
    <t>IN0020150093</t>
  </si>
  <si>
    <t>NAV AS ON 31-OCT-22: RS.10.0449 (REGULAR - IDCW)</t>
  </si>
  <si>
    <t>NAV AS ON 31-OCT-22: RS.10.0449 (REGULAR - GROWTH)</t>
  </si>
  <si>
    <t>NAV AS ON 31-OCT-22: RS.10.0516 (DIRECT - IDCW)</t>
  </si>
  <si>
    <t>NAV AS ON 31-OCT-22: RS.10.0516 (DIRECT - GROWTH)</t>
  </si>
  <si>
    <t>AVERAGE MATURITY :   3.29  YEARS</t>
  </si>
  <si>
    <t>Tata Corporate Bond Fubd</t>
  </si>
  <si>
    <t>Tata Hybrid Equity Fund</t>
  </si>
  <si>
    <t>BARBEQUE NATION HOSPITALITY LTD</t>
  </si>
  <si>
    <t>IDFC FIRST BANK LTD- 21-Oct-2025</t>
  </si>
  <si>
    <t>ADANI PORTS AND SPECIAL ECONOMIC ZONE LTD</t>
  </si>
  <si>
    <t>UPL LTD</t>
  </si>
  <si>
    <t>ADANI ENTERPRISES LTD</t>
  </si>
  <si>
    <t>TATA POWER COMPANY LTD</t>
  </si>
  <si>
    <t>BAJAJ FINANCE LTD</t>
  </si>
  <si>
    <t>INTERGLOBE AVIATION LTD</t>
  </si>
  <si>
    <t>INDUSIND BANK LTD</t>
  </si>
  <si>
    <t>APOLLO HOSPITALS ENTERPRISE LTD</t>
  </si>
  <si>
    <t>SRF LTD</t>
  </si>
  <si>
    <t>ASHOK LEYLAND LTD</t>
  </si>
  <si>
    <t>DLF LTD</t>
  </si>
  <si>
    <t>BHARAT HEAVY ELECTRICALS LTD</t>
  </si>
  <si>
    <t>INDIAN HOTELS CO. LTD</t>
  </si>
  <si>
    <t>TATA CHEMICALS LTD</t>
  </si>
  <si>
    <t>ZYDUS LIFESCIENCES LTD</t>
  </si>
  <si>
    <t>IDFC LTD</t>
  </si>
  <si>
    <t>INDIAN ENERGY EXCHANGE LTD</t>
  </si>
  <si>
    <t>AUROBINDO PHARMA LTD</t>
  </si>
  <si>
    <t>POWER FINANCE CORPORATION  LTD</t>
  </si>
  <si>
    <t>HOUSING DEVELOPMENT FINANCE CORPORATION LTD</t>
  </si>
  <si>
    <t>GODREJ PROPERTIES LTD</t>
  </si>
  <si>
    <t>BIOCON LTD</t>
  </si>
  <si>
    <t>PIRAMAL ENTERPRISES LTD</t>
  </si>
  <si>
    <t>BERGER PAINTS INDIA LTD</t>
  </si>
  <si>
    <t>BOSCH LTD</t>
  </si>
  <si>
    <t>ICICI LOMBARD GENERAL INSURANCE CO. LTD</t>
  </si>
  <si>
    <t>TRENT LTD</t>
  </si>
  <si>
    <t>CONTAINER CORPORATION OF INDIA LTD</t>
  </si>
  <si>
    <t>NTPC LTD</t>
  </si>
  <si>
    <t>INDIABULLS HOUSING FINANCE LTD</t>
  </si>
  <si>
    <t>MULTI COMMODITY EXCHANGE OF IND LTD</t>
  </si>
  <si>
    <t>EXIDE INDUSTRIES LTD</t>
  </si>
  <si>
    <t>RBL BANK LTD</t>
  </si>
  <si>
    <t>REC LTD</t>
  </si>
  <si>
    <t>INDIAN OIL CORPORATION LTD</t>
  </si>
  <si>
    <t>GLENMARK PHARMACEUTICALS LTD</t>
  </si>
  <si>
    <t>APOLLO TYRES LTD</t>
  </si>
  <si>
    <t>HINDUSTAN AERONAUTICS LTD</t>
  </si>
  <si>
    <t>LAURUS LABS LTD</t>
  </si>
  <si>
    <t>NESTLE INDIA LTD</t>
  </si>
  <si>
    <t>BALRAMPUR CHINI MILLS LTD</t>
  </si>
  <si>
    <t>BANDHAN BANK LTD</t>
  </si>
  <si>
    <t>SUN TV NETWORK LTD</t>
  </si>
  <si>
    <t>SAMVARDHANA MOTHERSON INTERNATIONAL LTD</t>
  </si>
  <si>
    <t>DABUR INDIA LTD</t>
  </si>
  <si>
    <t>VEDANTA LTD</t>
  </si>
  <si>
    <t>GRANULES INDIA LTD</t>
  </si>
  <si>
    <t>COROMANDEL INTERNATIONAL LTD</t>
  </si>
  <si>
    <t>L&amp;T FINANCE HOLDINGS LTD</t>
  </si>
  <si>
    <t>SIEMENS LTD</t>
  </si>
  <si>
    <t>DELTA CORP LTD</t>
  </si>
  <si>
    <t>NATIONAL ALUMINIUM CO. LTD</t>
  </si>
  <si>
    <t>ORACLE FINANCIALS SERVICES SOFT LTD</t>
  </si>
  <si>
    <t>GODREJ CONSUMER PRODUCTS LTD</t>
  </si>
  <si>
    <t>CHAMBAL FERTILISER &amp; CHEMICALS LTD</t>
  </si>
  <si>
    <t>GUJARAT STATE PETRONET LTD</t>
  </si>
  <si>
    <t>INDRAPRASTHA GAS LTD</t>
  </si>
  <si>
    <t>TATA STEEL LTD</t>
  </si>
  <si>
    <t>MINDTREE LTD</t>
  </si>
  <si>
    <t>TORRENT POWER LTD</t>
  </si>
  <si>
    <t>GUJ NARMADA VALLEY FER. &amp; CHEM. LTD</t>
  </si>
  <si>
    <t>LARSEN &amp; TOUBRO LTD</t>
  </si>
  <si>
    <t>HINDUSTAN PETROLEUM CORPORATION LTD</t>
  </si>
  <si>
    <t>TATA COMMUNICATIONS LTD</t>
  </si>
  <si>
    <t>COLGATE-PALMOLIVE INDIA LTD</t>
  </si>
  <si>
    <t>DIVI LABORATORIES LTD</t>
  </si>
  <si>
    <t>CUMMINS INDIA LTD</t>
  </si>
  <si>
    <t>INDIA CEMENTS LTD</t>
  </si>
  <si>
    <t>HINDUSTAN COPPER LTD</t>
  </si>
  <si>
    <t>MANAPPURAM FINANCE LTD</t>
  </si>
  <si>
    <t>MARICO LTD</t>
  </si>
  <si>
    <t>ULTRATECH CEMENT LTD</t>
  </si>
  <si>
    <t>BIRLASOFT LTD</t>
  </si>
  <si>
    <t>LIC HOUSING FINANCE LTD</t>
  </si>
  <si>
    <t>ABBOTT INDIA LTD</t>
  </si>
  <si>
    <t>PETRONET LNG LTD</t>
  </si>
  <si>
    <t>BHARAT PETROLEUM CORPORATION LTD</t>
  </si>
  <si>
    <t>PI INDUSTRIES LTD</t>
  </si>
  <si>
    <t>CAN FIN HOMES LTD</t>
  </si>
  <si>
    <t>MARUTI SUZUKI INDIA LTD</t>
  </si>
  <si>
    <t>TORRENT PHARMACEUTICALS LTD</t>
  </si>
  <si>
    <t>MAX FINANCIAL SERVICES LTD</t>
  </si>
  <si>
    <t>MAHANAGAR GAS LTD</t>
  </si>
  <si>
    <t>PIDILITE INDUSTRIES  LTD</t>
  </si>
  <si>
    <t>MPHASIS LTD</t>
  </si>
  <si>
    <t>TECH MAHINDRA LTD</t>
  </si>
  <si>
    <t>INTELLECT DESIGN ARENA LTD</t>
  </si>
  <si>
    <t>AMARA RAJA BATTERIES LTD</t>
  </si>
  <si>
    <t>ADITYA BIRLA FASHION &amp; RETAIL LTD</t>
  </si>
  <si>
    <t>JSW STEEL LTD</t>
  </si>
  <si>
    <t>NMDC LTD</t>
  </si>
  <si>
    <t>BATA INDIA LTD</t>
  </si>
  <si>
    <t>GRASIM INDUSTRIES LTD</t>
  </si>
  <si>
    <t>MAHINDRA &amp; MAHINDRA LTD</t>
  </si>
  <si>
    <t>NAVIN FLUORINE INTERNATIONAL LTD</t>
  </si>
  <si>
    <t>JINDAL STEEL &amp; POWER LTD</t>
  </si>
  <si>
    <t>HINDUSTAN UNILEVER LTD</t>
  </si>
  <si>
    <t>SUN PHARMACEUTICAL INDUSTRIES LTD</t>
  </si>
  <si>
    <t>GAIL ( INDIA ) LTD</t>
  </si>
  <si>
    <t>DALMIA BHARAT LTD</t>
  </si>
  <si>
    <t>DR REDDYs LABORATORIES LTD</t>
  </si>
  <si>
    <t>TATA MOTORS LTD</t>
  </si>
  <si>
    <t>WHIRLPOOL OF INDIA LTD</t>
  </si>
  <si>
    <t>ATUL LTD</t>
  </si>
  <si>
    <t>HONEYWELL AUTOMATION INDIA LTD</t>
  </si>
  <si>
    <t>HONEYWELL AUTOMATION INDIA LTD^</t>
  </si>
  <si>
    <t>ATUL LTD^</t>
  </si>
  <si>
    <t>WHIRLPOOL OF INDIA LTD^</t>
  </si>
  <si>
    <t>TATA MOTORS LTD^</t>
  </si>
  <si>
    <t>DR REDDYs LABORATORIES LTD^</t>
  </si>
  <si>
    <t>DALMIA BHARAT LTD^</t>
  </si>
  <si>
    <t>GAIL ( INDIA ) LTD^</t>
  </si>
  <si>
    <t>SUN PHARMACEUTICAL INDUSTRIES LTD^</t>
  </si>
  <si>
    <t>HINDUSTAN UNILEVER LTD^</t>
  </si>
  <si>
    <t>JINDAL STEEL &amp; POWER LTD^</t>
  </si>
  <si>
    <t>NAVIN FLUORINE INTERNATIONAL LTD^</t>
  </si>
  <si>
    <t>MAHINDRA &amp; MAHINDRA LTD^</t>
  </si>
  <si>
    <t>GRASIM INDUSTRIES LTD^</t>
  </si>
  <si>
    <t>BATA INDIA LTD^</t>
  </si>
  <si>
    <t>NMDC LTD^</t>
  </si>
  <si>
    <t>INFO EDGE (INDIA) LTD^</t>
  </si>
  <si>
    <t>JSW STEEL LTD^</t>
  </si>
  <si>
    <t>ADITYA BIRLA FASHION &amp; RETAIL LTD^</t>
  </si>
  <si>
    <t>AMARA RAJA BATTERIES LTD^</t>
  </si>
  <si>
    <t>INTELLECT DESIGN ARENA LTD^</t>
  </si>
  <si>
    <t>TECH MAHINDRA LTD^</t>
  </si>
  <si>
    <t>MPHASIS LTD^</t>
  </si>
  <si>
    <t>PIDILITE INDUSTRIES  LTD^</t>
  </si>
  <si>
    <t>MAHANAGAR GAS LTD^</t>
  </si>
  <si>
    <t>MAX FINANCIAL SERVICES LTD^</t>
  </si>
  <si>
    <t>AXIS BANK LTD^</t>
  </si>
  <si>
    <t>TORRENT PHARMACEUTICALS LTD^</t>
  </si>
  <si>
    <t>MARUTI SUZUKI INDIA LTD^</t>
  </si>
  <si>
    <t>TATA CONSUMER PRODUCTS LTD^</t>
  </si>
  <si>
    <t>CAN FIN HOMES LTD^</t>
  </si>
  <si>
    <t>PI INDUSTRIES LTD^</t>
  </si>
  <si>
    <t>BHARAT PETROLEUM CORPORATION LTD^</t>
  </si>
  <si>
    <t>PETRONET LNG LTD^</t>
  </si>
  <si>
    <t>ABBOTT INDIA LTD^</t>
  </si>
  <si>
    <t>LIC HOUSING FINANCE LTD^</t>
  </si>
  <si>
    <t>BIRLASOFT LTD^</t>
  </si>
  <si>
    <t>ULTRATECH CEMENT LTD^</t>
  </si>
  <si>
    <t>MARICO LTD^</t>
  </si>
  <si>
    <t>MANAPPURAM FINANCE LTD^</t>
  </si>
  <si>
    <t>HINDUSTAN COPPER LTD^</t>
  </si>
  <si>
    <t>INDIA CEMENTS LTD^</t>
  </si>
  <si>
    <t>CUMMINS INDIA LTD^</t>
  </si>
  <si>
    <t>TATA CONSULTANCY SERVICES LTD^</t>
  </si>
  <si>
    <t>DIVI LABORATORIES LTD^</t>
  </si>
  <si>
    <t>COLGATE-PALMOLIVE INDIA LTD^</t>
  </si>
  <si>
    <t>TATA COMMUNICATIONS LTD^</t>
  </si>
  <si>
    <t>HINDUSTAN PETROLEUM CORPORATION LTD^</t>
  </si>
  <si>
    <t>ICICI PRUDENTIAL LIFE INSURANCE COMPANY LTD^</t>
  </si>
  <si>
    <t>LARSEN &amp; TOUBRO LTD^</t>
  </si>
  <si>
    <t>GUJ NARMADA VALLEY FER. &amp; CHEM. LTD^</t>
  </si>
  <si>
    <t>TORRENT POWER LTD^</t>
  </si>
  <si>
    <t>MINDTREE LTD^</t>
  </si>
  <si>
    <t>TATA STEEL LTD^</t>
  </si>
  <si>
    <t>INDRAPRASTHA GAS LTD^</t>
  </si>
  <si>
    <t>GUJARAT STATE PETRONET LTD^</t>
  </si>
  <si>
    <t>ITC LTD^</t>
  </si>
  <si>
    <t>CHAMBAL FERTILISER &amp; CHEMICALS LTD^</t>
  </si>
  <si>
    <t>GODREJ CONSUMER PRODUCTS LTD^</t>
  </si>
  <si>
    <t>ORACLE FINANCIALS SERVICES SOFT LTD^</t>
  </si>
  <si>
    <t>NATIONAL ALUMINIUM CO. LTD^</t>
  </si>
  <si>
    <t>DELTA CORP LTD^</t>
  </si>
  <si>
    <t>SIEMENS LTD^</t>
  </si>
  <si>
    <t>ASTRAL LTD (ERSTWHILE ASTRAL POLY TECHNIK LTD)^</t>
  </si>
  <si>
    <t>L&amp;T FINANCE HOLDINGS LTD^</t>
  </si>
  <si>
    <t>COROMANDEL INTERNATIONAL LTD^</t>
  </si>
  <si>
    <t>GRANULES INDIA LTD^</t>
  </si>
  <si>
    <t>VEDANTA LTD^</t>
  </si>
  <si>
    <t>DABUR INDIA LTD^</t>
  </si>
  <si>
    <t>TITAN COMPANY LTD^</t>
  </si>
  <si>
    <t>SAMVARDHANA MOTHERSON INTERNATIONAL LTD^</t>
  </si>
  <si>
    <t>SUN TV NETWORK LTD^</t>
  </si>
  <si>
    <t>BANDHAN BANK LTD^</t>
  </si>
  <si>
    <t>NESTLE INDIA LTD^</t>
  </si>
  <si>
    <t>BALRAMPUR CHINI MILLS LTD^</t>
  </si>
  <si>
    <t>LAURUS LABS LTD^</t>
  </si>
  <si>
    <t>HINDUSTAN AERONAUTICS LTD^</t>
  </si>
  <si>
    <t>APOLLO TYRES LTD^</t>
  </si>
  <si>
    <t>GLENMARK PHARMACEUTICALS LTD^</t>
  </si>
  <si>
    <t>INDIAN OIL CORPORATION LTD^</t>
  </si>
  <si>
    <t>REC LTD^</t>
  </si>
  <si>
    <t>RBL BANK LTD^</t>
  </si>
  <si>
    <t>RELIANCE INDUSTRIES LTD^</t>
  </si>
  <si>
    <t>EXIDE INDUSTRIES LTD^</t>
  </si>
  <si>
    <t>BHARAT ELECTRONICS LTD^</t>
  </si>
  <si>
    <t>MULTI COMMODITY EXCHANGE OF IND LTD^</t>
  </si>
  <si>
    <t>INDIABULLS HOUSING FINANCE LTD^</t>
  </si>
  <si>
    <t>NTPC LTD^</t>
  </si>
  <si>
    <t>CONTAINER CORPORATION OF INDIA LTD^</t>
  </si>
  <si>
    <t>TRENT LTD^</t>
  </si>
  <si>
    <t>ICICI LOMBARD GENERAL INSURANCE CO. LTD^</t>
  </si>
  <si>
    <t>BOSCH LTD^</t>
  </si>
  <si>
    <t>BERGER PAINTS INDIA LTD^</t>
  </si>
  <si>
    <t>PIRAMAL ENTERPRISES LTD^</t>
  </si>
  <si>
    <t>BIOCON LTD^</t>
  </si>
  <si>
    <t>GODREJ PROPERTIES LTD^</t>
  </si>
  <si>
    <t>OBEROI REALTY LTD^</t>
  </si>
  <si>
    <t>POWER FINANCE CORPORATION  LTD^</t>
  </si>
  <si>
    <t>HOUSING DEVELOPMENT FINANCE CORPORATION LTD^</t>
  </si>
  <si>
    <t>HCL TECHNOLOGIES LTD^</t>
  </si>
  <si>
    <t>AUROBINDO PHARMA LTD^</t>
  </si>
  <si>
    <t>INDIAN ENERGY EXCHANGE LTD^</t>
  </si>
  <si>
    <t>IDFC LTD^</t>
  </si>
  <si>
    <t>ZYDUS LIFESCIENCES LTD^</t>
  </si>
  <si>
    <t>INFOSYS LTD^</t>
  </si>
  <si>
    <t>TATA CHEMICALS LTD^</t>
  </si>
  <si>
    <t>INDIAN HOTELS CO. LTD^</t>
  </si>
  <si>
    <t>BHARAT HEAVY ELECTRICALS LTD^</t>
  </si>
  <si>
    <t>DLF LTD^</t>
  </si>
  <si>
    <t>ASHOK LEYLAND LTD^</t>
  </si>
  <si>
    <t>ASIAN PAINTS (INDIA) LTD^</t>
  </si>
  <si>
    <t>SRF LTD^</t>
  </si>
  <si>
    <t>HDFC LIFE INSURANCE CO. LTD^</t>
  </si>
  <si>
    <t>APOLLO HOSPITALS ENTERPRISE LTD^</t>
  </si>
  <si>
    <t>INDUSIND BANK LTD^</t>
  </si>
  <si>
    <t>INTERGLOBE AVIATION LTD^</t>
  </si>
  <si>
    <t>ACC LTD^</t>
  </si>
  <si>
    <t>UNITED SPIRITS LTD^</t>
  </si>
  <si>
    <t>BAJAJ FINANCE LTD^</t>
  </si>
  <si>
    <t>TATA POWER COMPANY LTD^</t>
  </si>
  <si>
    <t>ADANI ENTERPRISES LTD^</t>
  </si>
  <si>
    <t>HDFC BANK LTD^</t>
  </si>
  <si>
    <t>UPL LTD^</t>
  </si>
  <si>
    <t>KOTAK MAHINDRA BANK LTD^</t>
  </si>
  <si>
    <t>ZEE ENTERTAINMENT ENTERPRISES LTD^</t>
  </si>
  <si>
    <t>ICICI BANK LTD^</t>
  </si>
  <si>
    <t>ADANI PORTS AND SPECIAL ECONOMIC ZONE LTD^</t>
  </si>
  <si>
    <t>AMBUJA CEMENTS LTD^</t>
  </si>
  <si>
    <t>** 07.17 % RELIANCE INDUSTRIES LTD - 08/11/2022</t>
  </si>
  <si>
    <t>** 04.50 % HDFC LTD - 14/12/2022</t>
  </si>
  <si>
    <t>** 08.45 % SIKKA PORTS AND TERMINALS LTD - 12/06/2023</t>
  </si>
  <si>
    <t>** - HDFC BANK LTD - CD - 10/11/2022</t>
  </si>
  <si>
    <t>** - ICICI SECURITIES LTD - CP - 25/11/2022</t>
  </si>
  <si>
    <t>** - ICICI SECURITIES LTD - CP - 24/11/2022</t>
  </si>
  <si>
    <t>BHARTI AIRTEL LTD</t>
  </si>
  <si>
    <t>CIPLA LTD</t>
  </si>
  <si>
    <t>HINDALCO INDUSTRIES LTD</t>
  </si>
  <si>
    <t>LUPIN LTD</t>
  </si>
  <si>
    <t>KEC INTERNATIONAL LTD</t>
  </si>
  <si>
    <t>SUPREME INDUSTRIES LTD</t>
  </si>
  <si>
    <t>ABB INDIA LTD</t>
  </si>
  <si>
    <t>LINDE INDIA LTD</t>
  </si>
  <si>
    <t>CROMPTON GREAVES CONSUMER ELECTRICALS LTD</t>
  </si>
  <si>
    <t>VARUN BEVERAGES LTD</t>
  </si>
  <si>
    <t>AMBER ENTERPRISES INDIA LTD</t>
  </si>
  <si>
    <t>FEDERAL BANK LTD</t>
  </si>
  <si>
    <t>CESC LTD</t>
  </si>
  <si>
    <t>BHARTI AIRTEL LTD (RIGHT 14/10/2021) (PARTLY PAID)</t>
  </si>
  <si>
    <t>ABB INDIA LTD^</t>
  </si>
  <si>
    <t>LUPIN LTD^</t>
  </si>
  <si>
    <t>** 07.40 % HDFC LTD - 02/06/2025</t>
  </si>
  <si>
    <t>** 05.75 % BAJAJ FINANCE LTD - 16/02/2024</t>
  </si>
  <si>
    <t>** 07.99 % HDFC LTD - 11/07/2024</t>
  </si>
  <si>
    <t>** 07.45 % LIC HOUSING FINANCE LTD - 10/02/2023</t>
  </si>
  <si>
    <t>** 06.92 % REC LTD - 21/04/2023</t>
  </si>
  <si>
    <t>** 06.88 % REC LTD - 20/03/2025</t>
  </si>
  <si>
    <t>** 09.25 % TATA CAPITAL FINANCIAL SERVICES LTD - 19/12/2023</t>
  </si>
  <si>
    <t>** 07.70 % BAJAJ FINANCE LTD - 28/12/2022</t>
  </si>
  <si>
    <t>** 06.43 % HDFC LTD - 29/09/2025</t>
  </si>
  <si>
    <t>** 07.13 % NHPC LTD - 11/02/2028</t>
  </si>
  <si>
    <t>** 05.74 % REC LTD - 20/06/2024</t>
  </si>
  <si>
    <t>** 08.30 % REC LTD - 10/04/2025</t>
  </si>
  <si>
    <t>** 06.49 % CITRA REAL ESTATE LTD - 01/07/2024</t>
  </si>
  <si>
    <t>BAJAJ AUTO LTD</t>
  </si>
  <si>
    <t>BRIGADE ENTERPRISES LTD</t>
  </si>
  <si>
    <t>THERMAX LTD</t>
  </si>
  <si>
    <t>BHARAT FORGE LTD</t>
  </si>
  <si>
    <t>GANESHA ECOSPHERE LTD</t>
  </si>
  <si>
    <t>MASTEK LTD</t>
  </si>
  <si>
    <t>PNB HOUSING FINANCE LTD</t>
  </si>
  <si>
    <t>HINDALCO INDUSTRIES LTD^</t>
  </si>
  <si>
    <t>BASF INDIA LTD</t>
  </si>
  <si>
    <t>REDINGTON (INDIA) LTD</t>
  </si>
  <si>
    <t xml:space="preserve">QUESS CORP LTD </t>
  </si>
  <si>
    <t>SUNDRAM FASTENERS LTD</t>
  </si>
  <si>
    <t>IDFC FIRST BANK LTD</t>
  </si>
  <si>
    <t>TUBE INVESTMENTS OF INDIA LTD</t>
  </si>
  <si>
    <t>AJANTA PHARMA LTD</t>
  </si>
  <si>
    <t>AGRO TECH FOODS LTD</t>
  </si>
  <si>
    <t>GUJARAT PIPAVAV PORT LTD</t>
  </si>
  <si>
    <t>AKZO NOBEL INDIA LTD</t>
  </si>
  <si>
    <t>** 07.80 % HDFC LTD - 06/09/2032</t>
  </si>
  <si>
    <t>** 07.95 % SIKKA PORTS AND TERMINALS LTD - 28/10/2026</t>
  </si>
  <si>
    <t>** 07.70 % JAMNAGAR UTILITIES &amp; POWER PVT. LTD - 29/06/2023</t>
  </si>
  <si>
    <t>** 07.13 % NHPC LTD - 09/02/2029</t>
  </si>
  <si>
    <t>WIPRO LTD</t>
  </si>
  <si>
    <t>J.B.CHEMICALS &amp; PHARMACEUTICALS LTD</t>
  </si>
  <si>
    <t>ENDURANCE TECHNOLOGIES LTD</t>
  </si>
  <si>
    <t>CYIENT LTD</t>
  </si>
  <si>
    <t>IPCA LABORATORIES LTD</t>
  </si>
  <si>
    <t>FINO PAYMENTS BANK LTD</t>
  </si>
  <si>
    <t>AIA ENGINEERING LTD</t>
  </si>
  <si>
    <t>FORTIS HEALTHCARE LTD</t>
  </si>
  <si>
    <t>DEVYANI INTERNATIONAL LTD</t>
  </si>
  <si>
    <t>ELANTAS BECK INDIA LTD</t>
  </si>
  <si>
    <t>SYNGENE INTERNATIONAL LTD</t>
  </si>
  <si>
    <t>THE PHOENIX MILLS LTD</t>
  </si>
  <si>
    <t>ALKEM LABORATORIES LTD</t>
  </si>
  <si>
    <t>PERSISTENT SYSTEMS LTD</t>
  </si>
  <si>
    <t>PAGE INDUSTRIES LTD</t>
  </si>
  <si>
    <t>UNO MINDA LTD</t>
  </si>
  <si>
    <t>CARBORUNDUM UNIVERSAL LTD</t>
  </si>
  <si>
    <t>SKF INDIA LTD</t>
  </si>
  <si>
    <t>LARSEN &amp; TOUBRO INFOTECH LTD</t>
  </si>
  <si>
    <t>VESUVIUS INDIA LTD</t>
  </si>
  <si>
    <t>THE RAMCO CEMENTS LTD</t>
  </si>
  <si>
    <t>KNR CONSTRUCTIONS LTD</t>
  </si>
  <si>
    <t>SHOPPERS STOP LTD</t>
  </si>
  <si>
    <t>AETHER INDUSTRIES LTD</t>
  </si>
  <si>
    <t>SCHAEFFLER (I) LTD</t>
  </si>
  <si>
    <t>ALLCARGO GLOBAL LOGISTICS LTD</t>
  </si>
  <si>
    <t>DCB BANK LTD</t>
  </si>
  <si>
    <t>GREENPLY INDUSTRIES LTD</t>
  </si>
  <si>
    <t>HONDA INDIA POWER PRODUCTS LTD</t>
  </si>
  <si>
    <t>KRSNAA DIAGNOSTICS LTD</t>
  </si>
  <si>
    <t>HEALTHCARE GLOBAL ENTERPRISES LTD</t>
  </si>
  <si>
    <t>KSB  LTD</t>
  </si>
  <si>
    <t>MAHINDRA CIE AUTOMOTIVE LTD</t>
  </si>
  <si>
    <t>GOKALDAS EXPORTS  LTD</t>
  </si>
  <si>
    <t>HIKAL LTD</t>
  </si>
  <si>
    <t>FINOLEX CABLES LTD</t>
  </si>
  <si>
    <t>TD POWER SYSTEMS LTD</t>
  </si>
  <si>
    <t>RALLIS INDIA LTD</t>
  </si>
  <si>
    <t>TRANSPORT CORPORATION OF INDIA LTD</t>
  </si>
  <si>
    <t>FINE ORGANIC INDUSTRIES LTD</t>
  </si>
  <si>
    <t>NCC LTD</t>
  </si>
  <si>
    <t>RAMCO INDUSTRIES LTD</t>
  </si>
  <si>
    <t>EVEREADY INDUSTRIES INDIA LTD</t>
  </si>
  <si>
    <t>S H KELKAR AND COMPANY LTD</t>
  </si>
  <si>
    <t>FINOLEX INDUSTRIES LTD</t>
  </si>
  <si>
    <t>VST INDUSTRIES LTD</t>
  </si>
  <si>
    <t>MM FORGINGS LTD</t>
  </si>
  <si>
    <t>ENTERTAINMENT NETWORK ( I ) LTD</t>
  </si>
  <si>
    <t>C.E. INFO SYSTEMS LTD</t>
  </si>
  <si>
    <t>COAL INDIA LTD</t>
  </si>
  <si>
    <t>GREENPANEL INDUSTRIES LTD</t>
  </si>
  <si>
    <t>ICICI SECURITIES LTD</t>
  </si>
  <si>
    <t>ESCORTS KUBOTA LTD</t>
  </si>
  <si>
    <t>CHOLAMANDALAM FINANCIAL HOLDINGS LTD</t>
  </si>
  <si>
    <t>DCM SHRIRAM LTD</t>
  </si>
  <si>
    <t>ENGINEERS INDIA LTD</t>
  </si>
  <si>
    <t>SOLAR INDUSTRIES INDIA LTD</t>
  </si>
  <si>
    <t>BHARAT DYNAMICS LTD</t>
  </si>
  <si>
    <t>CENTURY PLYBOARDS (INDIA) LTD</t>
  </si>
  <si>
    <t>GRINDWELL NORTON LTD</t>
  </si>
  <si>
    <t>PB FINTECH LTD</t>
  </si>
  <si>
    <t>SOMANY CERAMICS LTD</t>
  </si>
  <si>
    <t>KEI INDUSTRIES  LTD</t>
  </si>
  <si>
    <t>INOX LEISURE LTD</t>
  </si>
  <si>
    <t>GLAND PHARMA LTD</t>
  </si>
  <si>
    <t>CITY UNION BANK LTD</t>
  </si>
  <si>
    <t>V-MART RETAIL LTD</t>
  </si>
  <si>
    <t>ERIS LIFESCIENCES LTD</t>
  </si>
  <si>
    <t>GRAPHITE INDIA LTD</t>
  </si>
  <si>
    <t>BAJAJ FINSERV LTD</t>
  </si>
  <si>
    <t>WELSPUN INDIA LTD</t>
  </si>
  <si>
    <t>K.P.R. MILL LTD</t>
  </si>
  <si>
    <t>CENTRAL DEPOSITORY SERVICES (INDIA) LTD</t>
  </si>
  <si>
    <t>BALKRISHNA INDUSTRIES LTD</t>
  </si>
  <si>
    <t>CHOLAMANDALAM INVESTMENT &amp; FINANCE CO LTD</t>
  </si>
  <si>
    <t>** 05.50 % BRITANNIA INDUSTRIES LTD - 03/06/2024</t>
  </si>
  <si>
    <t>KARUR VYSA BANK LTD</t>
  </si>
  <si>
    <t>IIFL WEALTH MANAGEMENT LTD</t>
  </si>
  <si>
    <t>EQUITAS SMALL FINANCE BANK LTD</t>
  </si>
  <si>
    <t>SPANDANA SPHOORTY FINANCIAL LTD</t>
  </si>
  <si>
    <t>FIRSTSOURCE SOLUTIONS LTD</t>
  </si>
  <si>
    <t>COFORGE LTD</t>
  </si>
  <si>
    <t>RAILTEL CORPORATION OF INDIA LTD</t>
  </si>
  <si>
    <t>ECLERX SERVICES LTD</t>
  </si>
  <si>
    <t>ZENSAR TECHNOLOGIES LTD</t>
  </si>
  <si>
    <t>ZOMATO LTD</t>
  </si>
  <si>
    <t>BRITANNIA INDUSTRIES LTD</t>
  </si>
  <si>
    <t>ZYDUS WELLNESS LTD</t>
  </si>
  <si>
    <t>BAJAJ ELECTRICALS LTD</t>
  </si>
  <si>
    <t>FDC LTD</t>
  </si>
  <si>
    <t>KRISHNA INSTITUTE OF MEDICAL SCIENCES LTD</t>
  </si>
  <si>
    <t>NARAYANA HRUDAYALAYA LTD</t>
  </si>
  <si>
    <t>INDOCO REMEDIES LTD</t>
  </si>
  <si>
    <t>GLAXOSMITHKLINE PHARMACEUTICALS LTD</t>
  </si>
  <si>
    <t>SANOFI INDIA LTD</t>
  </si>
  <si>
    <t>ASTEC LIFESCIENCES LTD</t>
  </si>
  <si>
    <t>JINDAL STAINLESS LTD</t>
  </si>
  <si>
    <t>DEEPAK NITRITE LTD</t>
  </si>
  <si>
    <t>CHEMCON SPECIALITY CHEMICALS LTD</t>
  </si>
  <si>
    <t>BIRLA CORPORATION LTD</t>
  </si>
  <si>
    <t>SHARDA CROPCHEM LTD</t>
  </si>
  <si>
    <t>TIMKEN INDIA LTD</t>
  </si>
  <si>
    <t>CENTURY TEXTILES &amp; INDUSTRIES LTD</t>
  </si>
  <si>
    <t>GUJARAT GAS LTD</t>
  </si>
  <si>
    <t>VOLTAMP TRANSFORMERS LTD</t>
  </si>
  <si>
    <t>INGERSOLL RAND (INDIA) LTD</t>
  </si>
  <si>
    <t>INDUS TOWERS LTD</t>
  </si>
  <si>
    <t>PNC INFRATECH LTD</t>
  </si>
  <si>
    <t>PTC INDIA LTD</t>
  </si>
  <si>
    <t>YES BANK LTD (LOCKED-IN)</t>
  </si>
  <si>
    <t>INDIAN RAILWAY CATERING AND TOURISM CORPORATION LTD</t>
  </si>
  <si>
    <t>INDIAMART INTERMESH LTD</t>
  </si>
  <si>
    <t>VODAFONE IDEA LTD</t>
  </si>
  <si>
    <t>TATA ELXSI LTD</t>
  </si>
  <si>
    <t>ONE 97 COMMUNICATIONS LTD</t>
  </si>
  <si>
    <t>KPIT TECHNOLOGIES LTD</t>
  </si>
  <si>
    <t>L&amp;T TECHNOLOGY SERVICES LTD</t>
  </si>
  <si>
    <t>HAPPIEST MINDS TECHNOLOGIES LTD</t>
  </si>
  <si>
    <t>TANLA PLATFORMS LTD</t>
  </si>
  <si>
    <t>SONATA SOFTWARE LTD</t>
  </si>
  <si>
    <t>MRF LTD</t>
  </si>
  <si>
    <t>PFIZER LTD</t>
  </si>
  <si>
    <t>MOTHERSON SUMI WIRING INDIA LTD</t>
  </si>
  <si>
    <t>CREDITACCESS GRAMEEN LTD</t>
  </si>
  <si>
    <t>VIP INDUSTRIES LTD</t>
  </si>
  <si>
    <t>MACROTECH DEVELOPERS LTD</t>
  </si>
  <si>
    <t>ARVIND  LTD</t>
  </si>
  <si>
    <t>TVS MOTOR COMPANY LTD</t>
  </si>
  <si>
    <t>YES BANK LTD</t>
  </si>
  <si>
    <t>BAYER CROPSCIENCE LTD</t>
  </si>
  <si>
    <t>PRESTIGE ESTATES PROJECTS LTD</t>
  </si>
  <si>
    <t>BLUE STAR LTD</t>
  </si>
  <si>
    <t>VOLTAS LTD^</t>
  </si>
  <si>
    <t>GUJARAT FLUOROCHEMICALS LTD</t>
  </si>
  <si>
    <t>MAX HEALTHCARE INSTITUTE LTD</t>
  </si>
  <si>
    <t>JSW ENERGY LTD</t>
  </si>
  <si>
    <t>NHPC LTD</t>
  </si>
  <si>
    <t>OIL INDIA LTD</t>
  </si>
  <si>
    <t>UNITED BREWERIES LTD</t>
  </si>
  <si>
    <t>SUMITOMO CHEMICAL INDIA LTD</t>
  </si>
  <si>
    <t>BLUE DART EXPRESS LTD</t>
  </si>
  <si>
    <t>RAJESH EXPORTS LTD</t>
  </si>
  <si>
    <t>HATSUN AGRO PRODUCT LTD</t>
  </si>
  <si>
    <t>** 05.90 % BHARTI HEXACOM LTD - 30/04/2024</t>
  </si>
  <si>
    <t>** 07.13 % NHPC LTD - 11/02/2026</t>
  </si>
  <si>
    <t>** 06.49 % PRIAPUS INFRASTRUCTURE LTD - 01/07/2024</t>
  </si>
  <si>
    <t>Tata Equity Savings Fund Regular Plan - IDCW Monthly</t>
  </si>
  <si>
    <t>RECORD_DATE</t>
  </si>
  <si>
    <t>NAV As on Record Date</t>
  </si>
  <si>
    <t>DIVIDEND PER UNIT(HUF &amp; INDIVIDUALS)</t>
  </si>
  <si>
    <t>DIVIDEND PER UNIT(OTHERS)</t>
  </si>
  <si>
    <t>Tata Equity Savings Fund Direct Plan - IDCW Monthly</t>
  </si>
  <si>
    <t>Tata Hybrid Equity Fund Regular Plan - IDCW Monthly</t>
  </si>
  <si>
    <t>Tata Hybrid Equity Fund Direct Plan - IDCW Monthly</t>
  </si>
  <si>
    <t>Tata Liquid Fund Regular Plan - Daily IDCW</t>
  </si>
  <si>
    <t>May'22</t>
  </si>
  <si>
    <t>Jun'22</t>
  </si>
  <si>
    <t>Jul'22</t>
  </si>
  <si>
    <t>Aug'22</t>
  </si>
  <si>
    <t>Sep'22</t>
  </si>
  <si>
    <t>Oct'22</t>
  </si>
  <si>
    <t>Tata Liquid Fund Direct Plan - Daily IDCW</t>
  </si>
  <si>
    <t>Tata Money Market Fund  Regular Plan - Daily IDCW</t>
  </si>
  <si>
    <t>Tata Money Market Fund Direct Plan - Daily IDCW</t>
  </si>
  <si>
    <t>Tata Overnight Fund - Regular Plan - IDCW</t>
  </si>
  <si>
    <t>.</t>
  </si>
  <si>
    <t>Tata Overnight Fund - Direct Plan- IDCW</t>
  </si>
  <si>
    <t>Tata Treasury Advantage Fund  Regular Plan - Daily IDCW</t>
  </si>
  <si>
    <t>MAY'22</t>
  </si>
  <si>
    <t>Tata Treasury Advantage Fund Direct Plan - Daily IDCW</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</si>
  <si>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</si>
  <si>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</si>
  <si>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</si>
  <si>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</si>
  <si>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</si>
  <si>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</si>
  <si>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 - This Security has been kept as Margin for Derivatives</t>
  </si>
  <si>
    <t>Name Of The Bank</t>
  </si>
  <si>
    <t>Amount of Margins
( Rs. in Lakhs )</t>
  </si>
  <si>
    <t>Cash as Margin</t>
  </si>
  <si>
    <t>Fixed Deposits</t>
  </si>
  <si>
    <t>Government Securities (Face Value)</t>
  </si>
  <si>
    <t>T-Bills (Face Value)</t>
  </si>
  <si>
    <t>Mutual Fund Units(Amt)</t>
  </si>
  <si>
    <t>Equity Margin</t>
  </si>
  <si>
    <t>Total Gross Margin</t>
  </si>
  <si>
    <t>Disclosure of Margins as of 31st October,2022 is as given below   :</t>
  </si>
  <si>
    <t>GOI - 4.48% (02/11/2023) $$</t>
  </si>
  <si>
    <t>GOI 6.30% 9/4/2023 $$</t>
  </si>
  <si>
    <t>GOI - 7.16% (20/05/2023) $$</t>
  </si>
  <si>
    <t>GOI - 7.32% (28/01/2024) $$</t>
  </si>
  <si>
    <t>GOI - 7.37% (16/04/2023) $$</t>
  </si>
  <si>
    <t>GOI - 7.68% (15/12/2023) $$</t>
  </si>
  <si>
    <t>GOI - 8.83% (25/11/2023) $$</t>
  </si>
  <si>
    <t>GOI - 3.96% (09/11/2022) $$</t>
  </si>
  <si>
    <t>GOI - 5.15% (09/11/2025) $$</t>
  </si>
  <si>
    <t>GOI - 5.22% (15/06/2025) $$</t>
  </si>
  <si>
    <t>GOI - 5.63% (12/04/2026) $$</t>
  </si>
  <si>
    <t>GOI - 5.74% (15/11/2026) $$</t>
  </si>
  <si>
    <t>GOI - 6.69% (27/06/2024) $$</t>
  </si>
  <si>
    <t>GOI - 6.84% (19/12/2022) $$</t>
  </si>
  <si>
    <t>GOI - 6.97% (06/09/2026) $$</t>
  </si>
  <si>
    <t>GOI - 7.38% (20/06/2027) $$</t>
  </si>
  <si>
    <t>AVERAGE MATURITY :   0.50 MONTHS</t>
  </si>
  <si>
    <t>AVERAGE MATURITY :   1.88 YEARS</t>
  </si>
  <si>
    <t>AVERAGE MATURITY :   1.89 YEARS</t>
  </si>
  <si>
    <t>AVERAGE MATURITY :   1.06 YEARS</t>
  </si>
  <si>
    <t>AVERAGE MATURITY :   2.27 YEARS</t>
  </si>
  <si>
    <t>PORTFOLIO TURNOVER RATIO: 0.04 TIMES</t>
  </si>
  <si>
    <t>PORTFOLIO TURNOVER RATIO: 0.07 TIMES</t>
  </si>
  <si>
    <t>PORTFOLIO TURNOVER RATIO: 8.22 TIMES</t>
  </si>
  <si>
    <t>PORTFOLIO TURNOVER RATIO: 2.32 TIMES</t>
  </si>
  <si>
    <t>PORTFOLIO TURNOVER RATIO: 3.82 TIMES</t>
  </si>
  <si>
    <t>PORTFOLIO TURNOVER RATIO: 0.24 TIMES</t>
  </si>
  <si>
    <t>PORTFOLIO TURNOVER RATIO: 0.08 TIMES</t>
  </si>
  <si>
    <t>PORTFOLIO TURNOVER RATIO: 0.49 TIMES</t>
  </si>
  <si>
    <t>PORTFOLIO TURNOVER RATIO: 0.03 TIMES</t>
  </si>
  <si>
    <t>PORTFOLIO TURNOVER RATIO: 0.29 TIMES</t>
  </si>
  <si>
    <t>PORTFOLIO TURNOVER RATIO: 0.41 TIMES</t>
  </si>
  <si>
    <t>PORTFOLIO TURNOVER RATIO: 0.16 TIMES</t>
  </si>
  <si>
    <t>PORTFOLIO TURNOVER RATIO: 0.11 TIMES</t>
  </si>
  <si>
    <t>PORTFOLIO TURNOVER RATIO: 0.62 TIMES</t>
  </si>
  <si>
    <t>PORTFOLIO TURNOVER RATIO: 0.05 TIMES</t>
  </si>
  <si>
    <t>PORTFOLIO TURNOVER RATIO: 0.14 TIMES</t>
  </si>
  <si>
    <t>PORTFOLIO TURNOVER RATIO: 0.34 TIMES</t>
  </si>
  <si>
    <t>PORTFOLIO TURNOVER RATIO: 0.13 TIMES</t>
  </si>
  <si>
    <t>PORTFOLIO TURNOVER RATIO: 0.26 TIMES</t>
  </si>
  <si>
    <t>PORTFOLIO TURNOVER RATIO: 0.12 TIMES</t>
  </si>
  <si>
    <t>PORTFOLIO TURNOVER RATIO: 0.01 TIMES</t>
  </si>
  <si>
    <t>PORTFOLIO TURNOVER RATIO: 0.00 TIMES</t>
  </si>
  <si>
    <t>PORTFOLIO TURNOVER RATIO: 0.27 TIMES</t>
  </si>
  <si>
    <t>PORTFOLIO TURNOVER RATIO: 1.68 TIMES</t>
  </si>
  <si>
    <t>PORTFOLIO TURNOVER RATIO: 0.39 TIMES</t>
  </si>
  <si>
    <t>PORTFOLIO TURNOVER RATIO: 0.40 TIMES</t>
  </si>
  <si>
    <t>PORTFOLIO TURNOVER RATIO: 0.38 TIMES</t>
  </si>
  <si>
    <t>AVERAGE MATURITY :   2.53 YEARS</t>
  </si>
  <si>
    <t>TATA NIFTY 50 EXCHANGE TRADED FUND ( erstwhile known as TATA NIFTY EXCHANGE TRADED FUND )</t>
  </si>
  <si>
    <t>TATA NIFTY 50 INDEX FUND ( erstwhile known as TATA INDEX FUND - NIFTY )</t>
  </si>
  <si>
    <t>TATA S&amp;P BSE SENSEX INDEX FUND ( erstwhile known as TATA INDEX FUND - SENSEX )</t>
  </si>
  <si>
    <t>TATA TREASURY ADVANTAGE FUND ( Scheme had 1 Segregrated Portfolio )</t>
  </si>
  <si>
    <t>Dividend History</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</si>
  <si>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</si>
  <si>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</si>
  <si>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</si>
  <si>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October 2022 to 31st October 2022.</t>
  </si>
  <si>
    <t>There were no Repo Transactions in Corporate Debt Securities from 1st October 2022 to 31st October 2022.</t>
  </si>
  <si>
    <t>There were No transactions in Interest Rate Futures (IRFs) from 1st October 2022 to 31st October 2022.</t>
  </si>
  <si>
    <t>There were No Fresh Intra - Scheme Investments from from 1st October 2022 to 31st October 2022,but the previous Intra scheme Investments still continue.</t>
  </si>
  <si>
    <t>There were no Covered Call Transactions from 1st October 2022 to 31st October 2022.</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</si>
  <si>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</si>
  <si>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2.91 TIMES</t>
  </si>
  <si>
    <t>TOTAL BELOW INVESTMENT GRADE OR DEFAULT PROVIDED FOR:</t>
  </si>
  <si>
    <t>TOTAL VALUE AND PERCENTAGE OF ILLIQUID EQUITY SHARES:</t>
  </si>
  <si>
    <t>•Long Term Capital Growth.</t>
  </si>
  <si>
    <t>(An open-ended scheme replicating/tracking NIFTY Midcap 150 Momentum 50 Index)</t>
  </si>
  <si>
    <t>•Investment in equity and equity related instruments comprised in Nifty Midcap 150 Momentum 50 Index.</t>
  </si>
  <si>
    <t xml:space="preserve">TOTAL INVESTMENTS IN FOREIGN SECURITIES / ADRS / GDRS: </t>
  </si>
  <si>
    <t>TOTAL INVESTMENTS IN FOREIGN SECURITIES : RS.21,198.14 LACS and 3.32% OF AUM</t>
  </si>
  <si>
    <t>TOTAL INVESTMENTS IN FOREIGN SECURITIES - ETF RS: RS.7,498.33 LACS and 1.18% OF AUM</t>
  </si>
  <si>
    <t xml:space="preserve">^ Hedging positions through futures as on </t>
  </si>
  <si>
    <t>Underlying</t>
  </si>
  <si>
    <t>Long/(Short)</t>
  </si>
  <si>
    <t>Future price when purchased</t>
  </si>
  <si>
    <t>Current Price of the contract  </t>
  </si>
  <si>
    <t>Margin maintained in Rs.lakhs</t>
  </si>
  <si>
    <t>ABBOTT INDIA LTD.-FUT-24-NOV-22</t>
  </si>
  <si>
    <t>ACC LTD.-FUT-24-NOV-22</t>
  </si>
  <si>
    <t>ADANI ENTERPRISES LTD.-FUT-24-NOV-22</t>
  </si>
  <si>
    <t>ADANI PORTS AND SPECIAL ECONOMIC ZONE LTD.-FUT-24-NOV-22</t>
  </si>
  <si>
    <t>ADITYA BIRLA FASHION &amp; RETAIL LTD.-FUT-24-NOV-22</t>
  </si>
  <si>
    <t>AMARA RAJA BATTERIES LTD.-FUT-24-NOV-22</t>
  </si>
  <si>
    <t>AMBUJA CEMENTS LTD.-FUT-24-NOV-22</t>
  </si>
  <si>
    <t>APOLLO HOSPITALS ENTERPRISE LTD.-FUT-24-NOV-22</t>
  </si>
  <si>
    <t>APOLLO TYRES LTD.-FUT-24-NOV-22</t>
  </si>
  <si>
    <t>ASHOK LEYLAND LTD.-FUT-24-NOV-22</t>
  </si>
  <si>
    <t>ASIAN PAINTS (INDIA) LTD.-FUT-24-NOV-22</t>
  </si>
  <si>
    <t>ASTRAL LTD. (ERSTWHILE ASTRAL POLY TECHNIK LTD.)-FUT-24-NOV-22</t>
  </si>
  <si>
    <t>ATUL LTD.-FUT-24-NOV-22</t>
  </si>
  <si>
    <t>AUROBINDO PHARMA LTD.-FUT-24-NOV-22</t>
  </si>
  <si>
    <t>AXIS BANK LTD.-FUT-24-NOV-22</t>
  </si>
  <si>
    <t>BAJAJ FINANCE LTD.-FUT-24-NOV-22</t>
  </si>
  <si>
    <t>BALRAMPUR CHINI MILLS LTD.-FUT-24-NOV-22</t>
  </si>
  <si>
    <t>BANDHAN BANK LTD.-FUT-24-NOV-22</t>
  </si>
  <si>
    <t>BANK OF BARODA-FUT-24-NOV-22</t>
  </si>
  <si>
    <t>BATA INDIA LTD.-FUT-24-NOV-22</t>
  </si>
  <si>
    <t>BERGER PAINTS INDIA LTD.-FUT-24-NOV-22</t>
  </si>
  <si>
    <t>BHARAT ELECTRONICS LTD.-FUT-24-NOV-22</t>
  </si>
  <si>
    <t>BHARAT HEAVY ELECTRICALS LTD.-FUT-24-NOV-22</t>
  </si>
  <si>
    <t>BHARAT PETROLEUM CORPORATION LTD.-FUT-24-NOV-22</t>
  </si>
  <si>
    <t>BIOCON LTD.-FUT-24-NOV-22</t>
  </si>
  <si>
    <t>BIRLASOFT LTD.-FUT-24-NOV-22</t>
  </si>
  <si>
    <t>BOSCH LTD.-FUT-24-NOV-22</t>
  </si>
  <si>
    <t>CAN FIN HOMES LTD.-FUT-24-NOV-22</t>
  </si>
  <si>
    <t>CANARA BANK-FUT-24-NOV-22</t>
  </si>
  <si>
    <t>CHAMBAL FERTILISER &amp; CHEMICALS LTD.-FUT-24-NOV-22</t>
  </si>
  <si>
    <t>COLGATE-PALMOLIVE INDIA LTD.-FUT-24-NOV-22</t>
  </si>
  <si>
    <t>CONTAINER CORPORATION OF INDIA LTD.-FUT-24-NOV-22</t>
  </si>
  <si>
    <t>COROMANDEL INTERNATIONAL LTD.-FUT-24-NOV-22</t>
  </si>
  <si>
    <t>CUMMINS INDIA LTD.-FUT-24-NOV-22</t>
  </si>
  <si>
    <t>DABUR INDIA LTD.-FUT-24-NOV-22</t>
  </si>
  <si>
    <t>DALMIA BHARAT LTD.-FUT-24-NOV-22</t>
  </si>
  <si>
    <t>DELTA CORP LTD.-FUT-24-NOV-22</t>
  </si>
  <si>
    <t>DIVI LABORATORIES LTD.-FUT-24-NOV-22</t>
  </si>
  <si>
    <t>DLF LTD.-FUT-24-NOV-22</t>
  </si>
  <si>
    <t>DR REDDYs LABORATORIES LTD.-FUT-24-NOV-22</t>
  </si>
  <si>
    <t>EXIDE INDUSTRIES LTD.-FUT-24-NOV-22</t>
  </si>
  <si>
    <t>GAIL ( INDIA ) LTD.-FUT-24-NOV-22</t>
  </si>
  <si>
    <t>GLENMARK PHARMACEUTICALS LTD.-FUT-24-NOV-22</t>
  </si>
  <si>
    <t>GODREJ CONSUMER PRODUCTS LTD.-FUT-24-NOV-22</t>
  </si>
  <si>
    <t>GODREJ PROPERTIES LTD.-FUT-24-NOV-22</t>
  </si>
  <si>
    <t>GRANULES INDIA LTD.-FUT-24-NOV-22</t>
  </si>
  <si>
    <t>GRASIM INDUSTRIES LTD.-FUT-24-NOV-22</t>
  </si>
  <si>
    <t>GUJ NARMADA VALLEY FER. &amp; CHEM. LTD.-FUT-24-NOV-22</t>
  </si>
  <si>
    <t>GUJARAT STATE PETRONET LTD.-FUT-24-NOV-22</t>
  </si>
  <si>
    <t>HCL TECHNOLOGIES LTD.-FUT-24-NOV-22</t>
  </si>
  <si>
    <t>HDFC BANK LTD.-FUT-24-NOV-22</t>
  </si>
  <si>
    <t>HDFC LIFE INSURANCE CO. LTD.-FUT-24-NOV-22</t>
  </si>
  <si>
    <t>HINDUSTAN AERONAUTICS LTD.-FUT-24-NOV-22</t>
  </si>
  <si>
    <t>HINDUSTAN COPPER LTD.-FUT-24-NOV-22</t>
  </si>
  <si>
    <t>HINDUSTAN PETROLEUM CORPORATION LTD.-FUT-24-NOV-22</t>
  </si>
  <si>
    <t>HINDUSTAN UNILEVER LTD.-FUT-24-NOV-22</t>
  </si>
  <si>
    <t>HONEYWELL AUTOMATION INDIA LTD.-FUT-24-NOV-22</t>
  </si>
  <si>
    <t>HOUSING DEVELOPMENT FINANCE CORPORATION LTD.-FUT-24-NOV-22</t>
  </si>
  <si>
    <t>ICICI BANK LTD.-FUT-24-NOV-22</t>
  </si>
  <si>
    <t>ICICI LOMBARD GENERAL INSURANCE CO. LTD.-FUT-24-NOV-22</t>
  </si>
  <si>
    <t>ICICI PRUDENTIAL LIFE INSURANCE COMPANY LTD.-FUT-24-NOV-22</t>
  </si>
  <si>
    <t>IDFC LTD.-FUT-24-NOV-22</t>
  </si>
  <si>
    <t>INDIA CEMENTS LTD.-FUT-24-NOV-22</t>
  </si>
  <si>
    <t>INDIABULLS HOUSING FINANCE LTD.-FUT-24-NOV-22</t>
  </si>
  <si>
    <t>INDIAN ENERGY EXCHANGE LTD.-FUT-24-NOV-22</t>
  </si>
  <si>
    <t>INDIAN HOTELS CO. LTD.-FUT-24-NOV-22</t>
  </si>
  <si>
    <t>INDIAN OIL CORPORATION LTD.-FUT-24-NOV-22</t>
  </si>
  <si>
    <t>INDRAPRASTHA GAS LTD.-FUT-24-NOV-22</t>
  </si>
  <si>
    <t>INDUSIND BANK LTD.-FUT-24-NOV-22</t>
  </si>
  <si>
    <t>INFO EDGE (INDIA) LTD.-FUT-24-NOV-22</t>
  </si>
  <si>
    <t>INFOSYS LTD.-FUT-24-NOV-22</t>
  </si>
  <si>
    <t>INTELLECT DESIGN ARENA LTD.-FUT-24-NOV-22</t>
  </si>
  <si>
    <t>INTERGLOBE AVIATION LTD.-FUT-24-NOV-22</t>
  </si>
  <si>
    <t>ITC LTD.-FUT-24-NOV-22</t>
  </si>
  <si>
    <t>JINDAL STEEL &amp; POWER LTD.-FUT-24-NOV-22</t>
  </si>
  <si>
    <t>JSW STEEL LTD.-FUT-24-NOV-22</t>
  </si>
  <si>
    <t>KOTAK MAHINDRA BANK LTD.-FUT-24-NOV-22</t>
  </si>
  <si>
    <t>L&amp;T FINANCE HOLDINGS LTD.-FUT-24-NOV-22</t>
  </si>
  <si>
    <t>LARSEN &amp; TOUBRO LTD.-FUT-24-NOV-22</t>
  </si>
  <si>
    <t>LAURUS LABS LTD.-FUT-24-NOV-22</t>
  </si>
  <si>
    <t>LIC HOUSING FINANCE LTD.-FUT-24-NOV-22</t>
  </si>
  <si>
    <t>MAHANAGAR GAS LTD.-FUT-24-NOV-22</t>
  </si>
  <si>
    <t>MAHINDRA &amp; MAHINDRA LTD.-FUT-24-NOV-22</t>
  </si>
  <si>
    <t>MANAPPURAM FINANCE LTD.-FUT-24-NOV-22</t>
  </si>
  <si>
    <t>MARICO LTD.-FUT-24-NOV-22</t>
  </si>
  <si>
    <t>MARUTI SUZUKI INDIA LTD.-FUT-24-NOV-22</t>
  </si>
  <si>
    <t>MAX FINANCIAL SERVICES LTD.-FUT-24-NOV-22</t>
  </si>
  <si>
    <t>MINDTREE LTD.-FUT-24-NOV-22</t>
  </si>
  <si>
    <t>MPHASIS LTD.-FUT-24-NOV-22</t>
  </si>
  <si>
    <t>MULTI COMMODITY EXCHANGE OF IND LTD.-FUT-24-NOV-22</t>
  </si>
  <si>
    <t>NATIONAL ALUMINIUM CO. LTD.-FUT-24-NOV-22</t>
  </si>
  <si>
    <t>NAVIN FLUORINE INTERNATIONAL LTD.-FUT-24-NOV-22</t>
  </si>
  <si>
    <t>NESTLE INDIA LTD.-FUT-24-NOV-22</t>
  </si>
  <si>
    <t>NMDC LTD.-FUT-24-NOV-22</t>
  </si>
  <si>
    <t>NTPC Ltd.-FUT-24-NOV-22</t>
  </si>
  <si>
    <t>OBEROI REALTY LTD.-FUT-24-NOV-22</t>
  </si>
  <si>
    <t>OIL &amp; NATURAL GAS CO.-FUT-24-NOV-22</t>
  </si>
  <si>
    <t>ORACLE FINANCIALS SERVICES SOFT LTD.-FUT-24-NOV-22</t>
  </si>
  <si>
    <t>PETRONET LNG LTD.-FUT-24-NOV-22</t>
  </si>
  <si>
    <t>PI INDUSTRIES LTD.-FUT-24-NOV-22</t>
  </si>
  <si>
    <t>PIDILITE INDUSTRIES  LTD.-FUT-24-NOV-22</t>
  </si>
  <si>
    <t>PIRAMAL ENTERPRISES LTD.-FUT-24-NOV-22</t>
  </si>
  <si>
    <t>POWER FINANCE CORPORATION  LTD.-FUT-24-NOV-22</t>
  </si>
  <si>
    <t>PUNJAB NATIONAL BANK-FUT-24-NOV-22</t>
  </si>
  <si>
    <t>RBL BANK LTD.-FUT-24-NOV-22</t>
  </si>
  <si>
    <t>REC LTD.-FUT-24-NOV-22</t>
  </si>
  <si>
    <t>RELIANCE INDUSTRIES LTD.-FUT-24-NOV-22</t>
  </si>
  <si>
    <t>SAMVARDHANA MOTHERSON INTERNATIONAL LTD.-FUT-24-NOV-22</t>
  </si>
  <si>
    <t>SIEMENS LTD.-FUT-24-NOV-22</t>
  </si>
  <si>
    <t>SRF LTD.-FUT-24-NOV-22</t>
  </si>
  <si>
    <t>STATE BANK OF INDIA-FUT-24-NOV-22</t>
  </si>
  <si>
    <t>SUN PHARMACEUTICAL INDUSTRIES LTD.-FUT-24-NOV-22</t>
  </si>
  <si>
    <t>SUN TV NETWORK LTD.-FUT-24-NOV-22</t>
  </si>
  <si>
    <t>TATA CHEMICALS LTD.-FUT-24-NOV-22</t>
  </si>
  <si>
    <t>TATA COMMUNICATIONS LTD.-FUT-24-NOV-22</t>
  </si>
  <si>
    <t>TATA CONSULTANCY SERVICES LTD.-FUT-24-NOV-22</t>
  </si>
  <si>
    <t>TATA CONSUMER PRODUCTS LTD.-FUT-24-NOV-22</t>
  </si>
  <si>
    <t>TATA MOTORS LTD.-FUT-24-NOV-22</t>
  </si>
  <si>
    <t>TATA POWER COMPANY LTD.-FUT-24-NOV-22</t>
  </si>
  <si>
    <t>TATA STEEL LTD.-FUT-24-NOV-22</t>
  </si>
  <si>
    <t>TECH MAHINDRA LTD.-FUT-24-NOV-22</t>
  </si>
  <si>
    <t>TITAN COMPANY LTD.-FUT-24-NOV-22</t>
  </si>
  <si>
    <t>TORRENT PHARMACEUTICALS LTD.-FUT-24-NOV-22</t>
  </si>
  <si>
    <t>TORRENT POWER LTD.-FUT-24-NOV-22</t>
  </si>
  <si>
    <t>TRENT LTD.-FUT-24-NOV-22</t>
  </si>
  <si>
    <t>ULTRATECH CEMENT LTD.-FUT-24-NOV-22</t>
  </si>
  <si>
    <t>UNITED SPIRITS LTD.-FUT-24-NOV-22</t>
  </si>
  <si>
    <t>UPL LTD.-FUT-24-NOV-22</t>
  </si>
  <si>
    <t>VEDANTA LTD.-FUT-24-NOV-22</t>
  </si>
  <si>
    <t>WHIRLPOOL OF INDIA LTD.-FUT-24-NOV-22</t>
  </si>
  <si>
    <t>ZEE ENTERTAINMENT ENTERPRISES LTD.-FUT-24-NOV-22</t>
  </si>
  <si>
    <t>ZYDUS LIFESCIENCES LTD.-FUT-24-NOV-22</t>
  </si>
  <si>
    <t>Total exposure due to futures ( hedging positions) as a % age of net assets:</t>
  </si>
  <si>
    <t>Total Number of Contracts where stock futures were Bought :</t>
  </si>
  <si>
    <t xml:space="preserve"> Nos. </t>
  </si>
  <si>
    <t xml:space="preserve">For the period ended 31st October 2022 the following for hedging transactions through futures which have been squared off/expired </t>
  </si>
  <si>
    <t>DLF LTD.OCT2022FUT</t>
  </si>
  <si>
    <t>ICICI BANK LTD.OCT2022FUT</t>
  </si>
  <si>
    <t>ADITYA BIRLA FASHION &amp; RETAIL LTD.OCT2022FUT</t>
  </si>
  <si>
    <t>INDIAN HOTELS CO. LTD.OCT2022FUT</t>
  </si>
  <si>
    <t>JINDAL STEEL &amp; POWER LTD.OCT2022FUT</t>
  </si>
  <si>
    <t>LIC HOUSING FINANCE LTD.OCT2022FUT</t>
  </si>
  <si>
    <t>MULTI COMMODITY EXCHANGE OF IND LTD.OCT2022FUT</t>
  </si>
  <si>
    <t>VEDANTA LTD.OCT2022FUT</t>
  </si>
  <si>
    <t>MARUTI SUZUKI INDIA LTD.OCT2022FUT</t>
  </si>
  <si>
    <t>TECH MAHINDRA LTD.OCT2022FUT</t>
  </si>
  <si>
    <t>GAIL ( INDIA ) LTD.OCT2022FUT</t>
  </si>
  <si>
    <t>POWER GRID CORPORATION OF INDIA LTD.OCT2022FUT</t>
  </si>
  <si>
    <t>ATUL LTD.OCT2022FUT</t>
  </si>
  <si>
    <t>AU SMALL FINANCE BANK LTD.OCT2022FUT</t>
  </si>
  <si>
    <t>CANARA BANKOCT2022FUT</t>
  </si>
  <si>
    <t>ADANI PORTS AND SPECIAL ECONOMIC ZONE LTD.OCT2022FUT</t>
  </si>
  <si>
    <t>BOSCH LTD.OCT2022FUT</t>
  </si>
  <si>
    <t>INDIAN OIL CORPORATION LTD.OCT2022FUT</t>
  </si>
  <si>
    <t>AXIS BANK LTD.OCT2022FUT</t>
  </si>
  <si>
    <t>L&amp;T FINANCE HOLDINGS LTD.OCT2022FUT</t>
  </si>
  <si>
    <t>MANAPPURAM FINANCE LTD.OCT2022FUT</t>
  </si>
  <si>
    <t>MAHANAGAR GAS LTD.OCT2022FUT</t>
  </si>
  <si>
    <t>MPHASIS LTD.OCT2022FUT</t>
  </si>
  <si>
    <t>NTPC Ltd.OCT2022FUT</t>
  </si>
  <si>
    <t>PERSISTENT SYSTEMS LTD.OCT2022FUT</t>
  </si>
  <si>
    <t>PUNJAB NATIONAL BANKOCT2022FUT</t>
  </si>
  <si>
    <t>PVR LTD.OCT2022FUT</t>
  </si>
  <si>
    <t>TATA STEEL LTD.OCT2022FUT</t>
  </si>
  <si>
    <t>TITAN COMPANY LTD.OCT2022FUT</t>
  </si>
  <si>
    <t>ULTRATECH CEMENT LTD.OCT2022FUT</t>
  </si>
  <si>
    <t>WIPRO LTD.OCT2022FUT</t>
  </si>
  <si>
    <t>ABBOTT INDIA LTD.OCT2022FUT</t>
  </si>
  <si>
    <t>CONTAINER CORPORATION OF INDIA LTD.OCT2022FUT</t>
  </si>
  <si>
    <t>DELTA CORP LTD.OCT2022FUT</t>
  </si>
  <si>
    <t>HINDUSTAN AERONAUTICS LTD.OCT2022FUT</t>
  </si>
  <si>
    <t>HINDALCO INDUSTRIES LTD.OCT2022FUT</t>
  </si>
  <si>
    <t>ADANI ENTERPRISES LTD.OCT2022FUT</t>
  </si>
  <si>
    <t>COROMANDEL INTERNATIONAL LTD.OCT2022FUT</t>
  </si>
  <si>
    <t>GRASIM INDUSTRIES LTD.OCT2022FUT</t>
  </si>
  <si>
    <t>SUN PHARMACEUTICAL INDUSTRIES LTD.OCT2022FUT</t>
  </si>
  <si>
    <t>COLGATE-PALMOLIVE INDIA LTD.OCT2022FUT</t>
  </si>
  <si>
    <t>DALMIA BHARAT LTD.OCT2022FUT</t>
  </si>
  <si>
    <t>DIVI LABORATORIES LTD.OCT2022FUT</t>
  </si>
  <si>
    <t>FEDERAL BANK LTD.OCT2022FUT</t>
  </si>
  <si>
    <t>INDRAPRASTHA GAS LTD.OCT2022FUT</t>
  </si>
  <si>
    <t>GUJARAT STATE PETRONET LTD.OCT2022FUT</t>
  </si>
  <si>
    <t>BANDHAN BANK LTD.OCT2022FUT</t>
  </si>
  <si>
    <t>CHOLAMANDALAM INVESTMENT &amp; FINANCE CO LTD.OCT2022FUT</t>
  </si>
  <si>
    <t>GUJ NARMADA VALLEY FER. &amp; CHEM. LTD.OCT2022FUT</t>
  </si>
  <si>
    <t>ITC LTD.OCT2022FUT</t>
  </si>
  <si>
    <t>KOTAK MAHINDRA BANK LTD.OCT2022FUT</t>
  </si>
  <si>
    <t>LARSEN &amp; TOUBRO LTD.OCT2022FUT</t>
  </si>
  <si>
    <t>PIDILITE INDUSTRIES  LTD.OCT2022FUT</t>
  </si>
  <si>
    <t>RELIANCE INDUSTRIES LTD.OCT2022FUT</t>
  </si>
  <si>
    <t>SBI CARDS AND PAYMENT SERVICES LTD.OCT2022FUT</t>
  </si>
  <si>
    <t>SBI LIFE INSURANCE COMPANY LTD.OCT2022FUT</t>
  </si>
  <si>
    <t>SIEMENS LTD.OCT2022FUT</t>
  </si>
  <si>
    <t>SRF LTD.OCT2022FUT</t>
  </si>
  <si>
    <t>TATA CHEMICALS LTD.OCT2022FUT</t>
  </si>
  <si>
    <t>TORRENT POWER LTD.OCT2022FUT</t>
  </si>
  <si>
    <t>NATIONAL ALUMINIUM CO. LTD.OCT2022FUT</t>
  </si>
  <si>
    <t>VOLTAS LTD.OCT2022FUT</t>
  </si>
  <si>
    <t>DABUR INDIA LTD.OCT2022FUT</t>
  </si>
  <si>
    <t>NMDC LTD.OCT2022FUT</t>
  </si>
  <si>
    <t>HERO MOTOCORP LTD.OCT2022FUT</t>
  </si>
  <si>
    <t>BALKRISHNA INDUSTRIES LTD.OCT2022FUT</t>
  </si>
  <si>
    <t>BHARAT HEAVY ELECTRICALS LTD.OCT2022FUT</t>
  </si>
  <si>
    <t>CUMMINS INDIA LTD.OCT2022FUT</t>
  </si>
  <si>
    <t>GODREJ PROPERTIES LTD.OCT2022FUT</t>
  </si>
  <si>
    <t>HDFC BANK LTD.OCT2022FUT</t>
  </si>
  <si>
    <t>IDFC LTD.OCT2022FUT</t>
  </si>
  <si>
    <t>IDFC FIRST BANK LTD.OCT2022FUT</t>
  </si>
  <si>
    <t>INDIAN ENERGY EXCHANGE LTD.OCT2022FUT</t>
  </si>
  <si>
    <t>PAGE INDUSTRIES LTD.OCT2022FUT</t>
  </si>
  <si>
    <t>POWER FINANCE CORPORATION  LTD.OCT2022FUT</t>
  </si>
  <si>
    <t>ASHOK LEYLAND LTD.OCT2022FUT</t>
  </si>
  <si>
    <t>STEEL AUTHORITY INDIA LTD.OCT2022FUT</t>
  </si>
  <si>
    <t>TATA COMMUNICATIONS LTD.OCT2022FUT</t>
  </si>
  <si>
    <t>TATA CONSUMER PRODUCTS LTD.OCT2022FUT</t>
  </si>
  <si>
    <t>WHIRLPOOL OF INDIA LTD.OCT2022FUT</t>
  </si>
  <si>
    <t>HOUSING DEVELOPMENT FINANCE CORPORATION LTD.OCT2022FUT</t>
  </si>
  <si>
    <t>ASIAN PAINTS (INDIA) LTD.OCT2022FUT</t>
  </si>
  <si>
    <t>BAJAJ FINANCE LTD.OCT2022FUT</t>
  </si>
  <si>
    <t>MARICO LTD.OCT2022FUT</t>
  </si>
  <si>
    <t>INTERGLOBE AVIATION LTD.OCT2022FUT</t>
  </si>
  <si>
    <t>AARTI INDUSTRIES LTD.OCT2022FUT</t>
  </si>
  <si>
    <t>BATA INDIA LTD.OCT2022FUT</t>
  </si>
  <si>
    <t>ABB INDIA LTD.OCT2022FUT</t>
  </si>
  <si>
    <t>EXIDE INDUSTRIES LTD.OCT2022FUT</t>
  </si>
  <si>
    <t>HDFC LIFE INSURANCE CO. LTD.OCT2022FUT</t>
  </si>
  <si>
    <t>LUPIN LTD.OCT2022FUT</t>
  </si>
  <si>
    <t>MAHINDRA &amp; MAHINDRA LTD.OCT2022FUT</t>
  </si>
  <si>
    <t>APOLLO HOSPITALS ENTERPRISE LTD.OCT2022FUT</t>
  </si>
  <si>
    <t>TATA POWER COMPANY LTD.OCT2022FUT</t>
  </si>
  <si>
    <t>RBL BANK LTD.OCT2022FUT</t>
  </si>
  <si>
    <t>UPL LTD.OCT2022FUT</t>
  </si>
  <si>
    <t>BANK OF BARODAOCT2022FUT</t>
  </si>
  <si>
    <t>COAL INDIA LTD.OCT2022FUT</t>
  </si>
  <si>
    <t>GODREJ CONSUMER PRODUCTS LTD.OCT2022FUT</t>
  </si>
  <si>
    <t>INDUSIND BANK LTD.OCT2022FUT</t>
  </si>
  <si>
    <t>ZYDUS LIFESCIENCES LTD.OCT2022FUT</t>
  </si>
  <si>
    <t>BIRLASOFT LTD.OCT2022FUT</t>
  </si>
  <si>
    <t>INDIA CEMENTS LTD.OCT2022FUT</t>
  </si>
  <si>
    <t>PETRONET LNG LTD.OCT2022FUT</t>
  </si>
  <si>
    <t>AUROBINDO PHARMA LTD.OCT2022FUT</t>
  </si>
  <si>
    <t>HINDUSTAN PETROLEUM CORPORATION LTD.OCT2022FUT</t>
  </si>
  <si>
    <t>LAURUS LABS LTD.OCT2022FUT</t>
  </si>
  <si>
    <t>OBEROI REALTY LTD.OCT2022FUT</t>
  </si>
  <si>
    <t>REC LTD.OCT2022FUT</t>
  </si>
  <si>
    <t>ACC LTD.OCT2022FUT</t>
  </si>
  <si>
    <t>STATE BANK OF INDIAOCT2022FUT</t>
  </si>
  <si>
    <t>ZEE ENTERTAINMENT ENTERPRISES LTD.OCT2022FUT</t>
  </si>
  <si>
    <t>JSW STEEL LTD.OCT2022FUT</t>
  </si>
  <si>
    <t>GLENMARK PHARMACEUTICALS LTD.OCT2022FUT</t>
  </si>
  <si>
    <t>PI INDUSTRIES LTD.OCT2022FUT</t>
  </si>
  <si>
    <t>BHARAT ELECTRONICS LTD.OCT2022FUT</t>
  </si>
  <si>
    <t>CHAMBAL FERTILISER &amp; CHEMICALS LTD.OCT2022FUT</t>
  </si>
  <si>
    <t>TRENT LTD.OCT2022FUT</t>
  </si>
  <si>
    <t>INDIABULLS HOUSING FINANCE LTD.OCT2022FUT</t>
  </si>
  <si>
    <t>INFOSYS LTD.OCT2022FUT</t>
  </si>
  <si>
    <t>TORRENT PHARMACEUTICALS LTD.OCT2022FUT</t>
  </si>
  <si>
    <t>PIRAMAL ENTERPRISES LTD.OCT2022FUT</t>
  </si>
  <si>
    <t>AMBUJA CEMENTS LTD.OCT2022FUT</t>
  </si>
  <si>
    <t>NAVIN FLUORINE INTERNATIONAL LTD.OCT2022FUT</t>
  </si>
  <si>
    <t>UNITED SPIRITS LTD.OCT2022FUT</t>
  </si>
  <si>
    <t>ORACLE FINANCIALS SERVICES SOFT LTD.OCT2022FUT</t>
  </si>
  <si>
    <t>OIL &amp; NATURAL GAS CO.OCT2022FUT</t>
  </si>
  <si>
    <t>SHREE CEMENT LTD.OCT2022FUT</t>
  </si>
  <si>
    <t>SUN TV NETWORK LTD.OCT2022FUT</t>
  </si>
  <si>
    <t>BIOCON LTD.OCT2022FUT</t>
  </si>
  <si>
    <t>HCL TECHNOLOGIES LTD.OCT2022FUT</t>
  </si>
  <si>
    <t>TATA CONSULTANCY SERVICES LTD.OCT2022FUT</t>
  </si>
  <si>
    <t>CAN FIN HOMES LTD.OCT2022FUT</t>
  </si>
  <si>
    <t>BHARAT PETROLEUM CORPORATION LTD.OCT2022FUT</t>
  </si>
  <si>
    <t>HINDUSTAN UNILEVER LTD.OCT2022FUT</t>
  </si>
  <si>
    <t>BERGER PAINTS INDIA LTD.OCT2022FUT</t>
  </si>
  <si>
    <t>NESTLE INDIA LTD.OCT2022FUT</t>
  </si>
  <si>
    <t>BALRAMPUR CHINI MILLS LTD.OCT2022FUT</t>
  </si>
  <si>
    <t>APOLLO TYRES LTD.OCT2022FUT</t>
  </si>
  <si>
    <t>HINDUSTAN COPPER LTD.OCT2022FUT</t>
  </si>
  <si>
    <t>ICICI LOMBARD GENERAL INSURANCE CO. LTD.OCT2022FUT</t>
  </si>
  <si>
    <t>SAMVARDHANA MOTHERSON INTERNATIONAL LTD.OCT2022FUT</t>
  </si>
  <si>
    <t>MINDTREE LTD.OCT2022FUT</t>
  </si>
  <si>
    <t>HDFC BANK LTD.NOV2022FUT</t>
  </si>
  <si>
    <t>ASTRAL LTD. (ERSTWHILE ASTRAL POLY TECHNIK LTD.)OCT2022FUT</t>
  </si>
  <si>
    <t>ITC LTD.NOV2022FUT</t>
  </si>
  <si>
    <t>INDIAN HOTELS CO. LTD.NOV2022FUT</t>
  </si>
  <si>
    <t>HCL TECHNOLOGIES LTD.NOV2022FUT</t>
  </si>
  <si>
    <t>IDFC FIRST BANK LTD.NOV2022FUT</t>
  </si>
  <si>
    <t>MAHINDRA &amp; MAHINDRA LTD.NOV2022FUT</t>
  </si>
  <si>
    <t>MARUTI SUZUKI INDIA LTD.NOV2022FUT</t>
  </si>
  <si>
    <t>SBI LIFE INSURANCE COMPANY LTD.NOV2022FUT</t>
  </si>
  <si>
    <t>BANK OF BARODANOV2022FUT</t>
  </si>
  <si>
    <t>SBI CARDS AND PAYMENT SERVICES LTD.NOV2022FUT</t>
  </si>
  <si>
    <t>INTELLECT DESIGN ARENA LTD.OCT2022FUT</t>
  </si>
  <si>
    <t>ADITYA BIRLA FASHION &amp; RETAIL LTD.NOV2022FUT</t>
  </si>
  <si>
    <t>TORRENT PHARMACEUTICALS LTD.NOV2022FUT</t>
  </si>
  <si>
    <t>HINDUSTAN UNILEVER LTD.NOV2022FUT</t>
  </si>
  <si>
    <t>MAX FINANCIAL SERVICES LTD.OCT2022FUT</t>
  </si>
  <si>
    <t>HOUSING DEVELOPMENT FINANCE CORPORATION LTD.NOV2022FUT</t>
  </si>
  <si>
    <t>RELIANCE INDUSTRIES LTD.NOV2022FUT</t>
  </si>
  <si>
    <t>TATA CONSULTANCY SERVICES LTD.NOV2022FUT</t>
  </si>
  <si>
    <t>NMDC LTD.NOV2022FUT</t>
  </si>
  <si>
    <t>CANARA BANKNOV2022FUT</t>
  </si>
  <si>
    <t>COLGATE-PALMOLIVE INDIA LTD.NOV2022FUT</t>
  </si>
  <si>
    <t>INFOSYS LTD.NOV2022FUT</t>
  </si>
  <si>
    <t>KOTAK MAHINDRA BANK LTD.NOV2022FUT</t>
  </si>
  <si>
    <t>LIC HOUSING FINANCE LTD.NOV2022FUT</t>
  </si>
  <si>
    <t>RBL BANK LTD.NOV2022FUT</t>
  </si>
  <si>
    <t>TATA CHEMICALS LTD.NOV2022FUT</t>
  </si>
  <si>
    <t>ORACLE FINANCIALS SERVICES SOFT LTD.NOV2022FUT</t>
  </si>
  <si>
    <t>SIEMENS LTD.NOV2022FUT</t>
  </si>
  <si>
    <t>UPL LTD.NOV2022FUT</t>
  </si>
  <si>
    <t>BANDHAN BANK LTD.NOV2022FUT</t>
  </si>
  <si>
    <t>COROMANDEL INTERNATIONAL LTD.NOV2022FUT</t>
  </si>
  <si>
    <t>HINDALCO INDUSTRIES LTD.NOV2022FUT</t>
  </si>
  <si>
    <t>ADANI ENTERPRISES LTD.NOV2022FUT</t>
  </si>
  <si>
    <t>GLENMARK PHARMACEUTICALS LTD.NOV2022FUT</t>
  </si>
  <si>
    <t>MAHANAGAR GAS LTD.NOV2022FUT</t>
  </si>
  <si>
    <t>PI INDUSTRIES LTD.NOV2022FUT</t>
  </si>
  <si>
    <t>TORRENT POWER LTD.NOV2022FUT</t>
  </si>
  <si>
    <t>TRENT LTD.NOV2022FUT</t>
  </si>
  <si>
    <t>CHOLAMANDALAM INVESTMENT &amp; FINANCE CO LTD.NOV2022FUT</t>
  </si>
  <si>
    <t>CUMMINS INDIA LTD.NOV2022FUT</t>
  </si>
  <si>
    <t>TITAN COMPANY LTD.NOV2022FUT</t>
  </si>
  <si>
    <t>ICICI PRUDENTIAL LIFE INSURANCE COMPANY LTD.OCT2022FUT</t>
  </si>
  <si>
    <t>INFO EDGE (INDIA) LTD.OCT2022FUT</t>
  </si>
  <si>
    <t>GRANULES INDIA LTD.OCT2022FUT</t>
  </si>
  <si>
    <t>HONEYWELL AUTOMATION INDIA LTD.OCT2022FUT</t>
  </si>
  <si>
    <t>HINDUSTAN COPPER LTD.NOV2022FUT</t>
  </si>
  <si>
    <t>INDIAN ENERGY EXCHANGE LTD.NOV2022FUT</t>
  </si>
  <si>
    <t>ACC LTD.NOV2022FUT</t>
  </si>
  <si>
    <t>GODREJ PROPERTIES LTD.NOV2022FUT</t>
  </si>
  <si>
    <t>INDRAPRASTHA GAS LTD.NOV2022FUT</t>
  </si>
  <si>
    <t>INTELLECT DESIGN ARENA LTD.NOV2022FUT</t>
  </si>
  <si>
    <t>JINDAL STEEL &amp; POWER LTD.NOV2022FUT</t>
  </si>
  <si>
    <t>LAURUS LABS LTD.NOV2022FUT</t>
  </si>
  <si>
    <t>AMBUJA CEMENTS LTD.NOV2022FUT</t>
  </si>
  <si>
    <t>LARSEN &amp; TOUBRO LTD.NOV2022FUT</t>
  </si>
  <si>
    <t>INFO EDGE (INDIA) LTD.NOV2022FUT</t>
  </si>
  <si>
    <t>OBEROI REALTY LTD.NOV2022FUT</t>
  </si>
  <si>
    <t>SRF LTD.NOV2022FUT</t>
  </si>
  <si>
    <t>APOLLO TYRES LTD.NOV2022FUT</t>
  </si>
  <si>
    <t>TATA COMMUNICATIONS LTD.NOV2022FUT</t>
  </si>
  <si>
    <t>TATA STEEL LTD.NOV2022FUT</t>
  </si>
  <si>
    <t>VEDANTA LTD.NOV2022FUT</t>
  </si>
  <si>
    <t>WHIRLPOOL OF INDIA LTD.NOV2022FUT</t>
  </si>
  <si>
    <t>ZYDUS LIFESCIENCES LTD.NOV2022FUT</t>
  </si>
  <si>
    <t>BOSCH LTD.NOV2022FUT</t>
  </si>
  <si>
    <t>BIRLASOFT LTD.NOV2022FUT</t>
  </si>
  <si>
    <t>JSW STEEL LTD.NOV2022FUT</t>
  </si>
  <si>
    <t>REC LTD.NOV2022FUT</t>
  </si>
  <si>
    <t>MPHASIS LTD.NOV2022FUT</t>
  </si>
  <si>
    <t>GRASIM INDUSTRIES LTD.NOV2022FUT</t>
  </si>
  <si>
    <t>NTPC Ltd.NOV2022FUT</t>
  </si>
  <si>
    <t>APOLLO HOSPITALS ENTERPRISE LTD.NOV2022FUT</t>
  </si>
  <si>
    <t>NESTLE INDIA LTD.NOV2022FUT</t>
  </si>
  <si>
    <t>ASHOK LEYLAND LTD.NOV2022FUT</t>
  </si>
  <si>
    <t>GRANULES INDIA LTD.NOV2022FUT</t>
  </si>
  <si>
    <t>PERSISTENT SYSTEMS LTD.NOV2022FUT</t>
  </si>
  <si>
    <t>TATA POWER COMPANY LTD.NOV2022FUT</t>
  </si>
  <si>
    <t>VOLTAS LTD.NOV2022FUT</t>
  </si>
  <si>
    <t>AXIS BANK LTD.NOV2022FUT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</si>
  <si>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</si>
  <si>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</si>
  <si>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</si>
  <si>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</si>
  <si>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</si>
  <si>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</si>
  <si>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</si>
  <si>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</si>
  <si>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</si>
  <si>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</si>
  <si>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</si>
  <si>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</si>
  <si>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</si>
  <si>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</si>
  <si>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</si>
  <si>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ABB INDIA LTD.-FUT-24-NOV-22</t>
  </si>
  <si>
    <t>LUPIN LTD.-FUT-24-NOV-22</t>
  </si>
  <si>
    <t>Total % of Existing assets hedged through equity futures :</t>
  </si>
  <si>
    <t>POLYCAB INDIA LTD.OCT2022FUT</t>
  </si>
  <si>
    <t>TATA MOTORS LTD.OCT2022FUT</t>
  </si>
  <si>
    <t>HDFC ASSET MANAGEMENT COMPANY LTD.OCT2022FUT</t>
  </si>
  <si>
    <t>CROMPTON GREAVES CONSUMER ELECTRICALS LTD.OCT2022FUT</t>
  </si>
  <si>
    <t>SHRIRAM TRANSPORT FINANCE CO LTD.OCT2022FUT</t>
  </si>
  <si>
    <t>ABB INDIA LTD.NOV2022FUT</t>
  </si>
  <si>
    <t>SUN PHARMACEUTICAL INDUSTRIES LTD.NOV2022FUT</t>
  </si>
  <si>
    <t>STEEL AUTHORITY INDIA LTD.NOV2022FUT</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</si>
  <si>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</si>
  <si>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</si>
  <si>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</si>
  <si>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</si>
  <si>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</si>
  <si>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</si>
  <si>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</si>
  <si>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31st October 2022.</t>
  </si>
  <si>
    <t>INDEX NIFTY -FUT-NOV-22</t>
  </si>
  <si>
    <t>BANK NIFTY -FUT-NOV-22</t>
  </si>
  <si>
    <t xml:space="preserve">For the period ended 31st October 2022 the following for non hedging transactions through futures which have been squared off/expired </t>
  </si>
  <si>
    <t>INDEX NIFTY OCT2022FUT</t>
  </si>
  <si>
    <t>INDEX NIFTY NOV2022FUT</t>
  </si>
  <si>
    <t>BANK NIFTY OCT2022FUT</t>
  </si>
  <si>
    <t>MUTHOOT FINANCE LTD.OCT2022FUT</t>
  </si>
  <si>
    <t xml:space="preserve">^ Hedging positions through Commodity futures (ETCDs) as on </t>
  </si>
  <si>
    <t>Total exposure due to commodity futures (ETCDs) (Hedging Positions)  as a % age of net assets:</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</si>
  <si>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</si>
  <si>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</si>
  <si>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</si>
  <si>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</si>
  <si>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</si>
  <si>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Commodity futures (ETCD) as on </t>
  </si>
  <si>
    <t>Long/Short (Lots)</t>
  </si>
  <si>
    <t xml:space="preserve">Total exposure due to Commodity futures (non hedging positions) as a %age of net assets </t>
  </si>
  <si>
    <t>HINDALCO INDUSTRIES LTD.-FUT-24-NOV-22</t>
  </si>
  <si>
    <t>GOLD (1 KG-1000 GMS) COMMODITYOCT2022CFUT</t>
  </si>
  <si>
    <t>SILVER (30 KG) COMMODITYDEC2022CFUT</t>
  </si>
  <si>
    <t>SILVER MINI (5 KGS) COMMODITYFEB2023CFUT</t>
  </si>
  <si>
    <t>CRUDE OIL (100 BARRELS) COMMODITYNOV2022CFUT</t>
  </si>
  <si>
    <t>COPPER (2500 KGS) COMMODITYOCT2022CFUT</t>
  </si>
  <si>
    <t>SILVER (30 KG) COMMODITYMAR2023CFUT</t>
  </si>
  <si>
    <t>NATURAL GAS (1250 mmBtu) COMMODITYOCT2022CFUT</t>
  </si>
  <si>
    <t>SILVER MINI (5 KGS) COMMODITYAPR2023CFUT</t>
  </si>
  <si>
    <t>MCXBULLDEXOCT2022CFUT</t>
  </si>
  <si>
    <t>MCXBULLDEXNOV2022CFUT</t>
  </si>
  <si>
    <t>GOLD (1 KG-1000 GMS) COMMODITYDEC2022CFUT</t>
  </si>
  <si>
    <t>CRUDE OIL (100 BARRELS) COMMODITYOCT2022CFUT</t>
  </si>
  <si>
    <t>NATURAL GAS (1250 mmBtu) COMMODITYNOV2022CFUT</t>
  </si>
  <si>
    <t>ICICI BANK LTD.NOV2022FUT</t>
  </si>
  <si>
    <t>GOLD MINI (100 GRAMS) COMMODITYDEC2022CFUT</t>
  </si>
  <si>
    <t>COPPER (2500 KGS) COMMODITYNOV2022CFUT</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</si>
  <si>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</si>
  <si>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</si>
  <si>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</si>
  <si>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</si>
  <si>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</si>
  <si>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</si>
  <si>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</si>
  <si>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Gross Notional Value of Contracts where stock Options were bought:</t>
  </si>
  <si>
    <t>Gross Notional Value of Contracts where stock Options were sold:</t>
  </si>
  <si>
    <t>Net Profit/Loss on all contracts Combined (Rs)</t>
  </si>
  <si>
    <t>Disclosure for Call Option as on 31st October 2022</t>
  </si>
  <si>
    <t>For the period ended 31st October 2022 the following for call options written which have already been exercised/expired</t>
  </si>
  <si>
    <t>BANK NIFTY FUTUREOCT2022FUT</t>
  </si>
  <si>
    <t>BANK NIFTY FUTURENOV2022FUT</t>
  </si>
  <si>
    <t xml:space="preserve"> </t>
  </si>
  <si>
    <t>Total % of Existing assets hedged through futures :</t>
  </si>
  <si>
    <t>VOLTAS LTD.-FUT-24-NOV-22</t>
  </si>
  <si>
    <t>COFORGE LTD.OCT2022FUT</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</si>
  <si>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</si>
  <si>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</si>
  <si>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</si>
  <si>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</si>
  <si>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</si>
  <si>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</si>
  <si>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</si>
  <si>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</si>
  <si>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</si>
  <si>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</si>
  <si>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</si>
  <si>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</si>
  <si>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</si>
  <si>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</si>
  <si>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</si>
  <si>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</si>
  <si>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</si>
  <si>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</si>
  <si>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</si>
  <si>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</si>
  <si>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</si>
  <si>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</si>
  <si>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</si>
  <si>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</si>
  <si>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</si>
  <si>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</si>
  <si>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</si>
  <si>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</si>
  <si>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</si>
  <si>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</si>
  <si>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</si>
  <si>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</si>
  <si>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</si>
  <si>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</si>
  <si>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</si>
  <si>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</si>
  <si>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</si>
  <si>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</si>
  <si>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</si>
  <si>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</si>
  <si>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</si>
  <si>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</si>
  <si>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</si>
  <si>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</si>
  <si>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</si>
  <si>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</si>
  <si>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</si>
  <si>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</si>
  <si>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</si>
  <si>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</si>
  <si>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</si>
  <si>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</si>
  <si>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</si>
  <si>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</si>
  <si>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</si>
  <si>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</si>
  <si>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</si>
  <si>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</si>
  <si>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</si>
  <si>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</si>
  <si>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</si>
  <si>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</si>
  <si>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 xml:space="preserve">Tata  S&amp;P BSE Sensex Index Fund </t>
  </si>
  <si>
    <t>(An open-ended equity scheme tracking S&amp;P BSE Sensex)</t>
  </si>
  <si>
    <t>•To reflect / mirror the S&amp;P BSE Sensex returns by investing in the same stocks which comprises of S&amp;PBSE Sensex.</t>
  </si>
  <si>
    <t>Tata Nifty 50 Index Fund</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</si>
  <si>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</si>
  <si>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</si>
  <si>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</si>
  <si>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</si>
  <si>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</si>
  <si>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Nifty 50 Exchange Traded Fund</t>
  </si>
  <si>
    <t>(An Open Ended Exchange Traded Fund)</t>
  </si>
  <si>
    <t>•Investments in Equity &amp; Equity related instruments covered by Nifty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</si>
  <si>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</si>
  <si>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</si>
  <si>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</si>
  <si>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</si>
  <si>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</si>
  <si>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</si>
  <si>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</si>
  <si>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</si>
  <si>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</si>
  <si>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</si>
  <si>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</si>
  <si>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</si>
  <si>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</si>
  <si>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</si>
  <si>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</si>
  <si>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</si>
  <si>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</si>
  <si>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</si>
  <si>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</si>
  <si>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Housing Opportunities Fund</t>
  </si>
  <si>
    <t>(An open-ended equity scheme following housing theme)</t>
  </si>
  <si>
    <t>•Investment in equity &amp; equity related instruments in housing theme.</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</si>
  <si>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</si>
  <si>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</si>
  <si>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COPPER COMMODITY</t>
  </si>
  <si>
    <t xml:space="preserve">GOLD COMMODITY </t>
  </si>
  <si>
    <t>SILVER COMMODITY INDUSTRY</t>
  </si>
  <si>
    <t xml:space="preserve">GOLD </t>
  </si>
  <si>
    <t>CRUDE OIL COMMODITY</t>
  </si>
  <si>
    <t>CRUDE OIL</t>
  </si>
  <si>
    <t>GOLD MINI</t>
  </si>
  <si>
    <t>ZINC COMMODITY</t>
  </si>
  <si>
    <t>CRUDEOILJMMCXNOV2022COPT C 7500.000</t>
  </si>
  <si>
    <t>CRUDEOILJMMCXNOV2022COPT C 8000.000</t>
  </si>
  <si>
    <t>CRUDEOILJMMCXNOV2022COPT P 6000.000</t>
  </si>
  <si>
    <t>CRUDEOILJMMCXNOV2022COPT P 6500.000</t>
  </si>
  <si>
    <t>NATURALGASJMMCXNOV2022COPT C 650.000</t>
  </si>
  <si>
    <t>NATURALGASJMMCXNOV2022COPT C 700.000</t>
  </si>
  <si>
    <t>NATURALGASJMMCXNOV2022COPT P 350.000</t>
  </si>
  <si>
    <t>NATURALGASJMMCXNOV2022COPT P 400.000</t>
  </si>
  <si>
    <t>NATURAL GAS COMMODITY</t>
  </si>
  <si>
    <t>NATURAL GAS</t>
  </si>
  <si>
    <t>TATA CORPORATE BOND FUND (The scheme had 1 segregated portfolio which was created under Tata Medium Term Fund ).</t>
  </si>
  <si>
    <t>Scheme Risk-O-Meter and Scheme Benchmark Risk-O-Meter as of 31 st October 2022</t>
  </si>
  <si>
    <t>Serial No.</t>
  </si>
  <si>
    <t>Scheme Name</t>
  </si>
  <si>
    <t>Scheme             Risk- O-Meter</t>
  </si>
  <si>
    <t>Scheme Bench Mark</t>
  </si>
  <si>
    <t>Benchmark     Risk-O-Meter</t>
  </si>
  <si>
    <t>1</t>
  </si>
  <si>
    <t>Low</t>
  </si>
  <si>
    <t>NIFTY 50 Arbitrage</t>
  </si>
  <si>
    <t>High</t>
  </si>
  <si>
    <t>CRISIL Hybrid 50+50 - Moderate Index</t>
  </si>
  <si>
    <t>Moderately High</t>
  </si>
  <si>
    <t>Very High</t>
  </si>
  <si>
    <t>Nifty Financial Services</t>
  </si>
  <si>
    <t>Low to Moderate</t>
  </si>
  <si>
    <t>CRISIL Banking and PSU Debt Index</t>
  </si>
  <si>
    <t>Moderate</t>
  </si>
  <si>
    <t>Nifty 500</t>
  </si>
  <si>
    <t>CRISIL Corporate Bond Fund BII Index</t>
  </si>
  <si>
    <t>TATA CRISIL-IBX GILT INDEX – APRIL 2026 INDEX FUND</t>
  </si>
  <si>
    <t>CRISIL IBX Gilt Index - April 2026</t>
  </si>
  <si>
    <t>Nifty IT</t>
  </si>
  <si>
    <t>NIFTY Equity Savings Index</t>
  </si>
  <si>
    <t>Nifty500 Shariah</t>
  </si>
  <si>
    <t>CRISIL Short Term Bond Fund Index</t>
  </si>
  <si>
    <t>CRISIL Dynamic Gilt Index</t>
  </si>
  <si>
    <t>NIFTY Housing</t>
  </si>
  <si>
    <t>CRISIL Hybrid 35+65 - Aggressive Index</t>
  </si>
  <si>
    <t>Nifty India Consumption</t>
  </si>
  <si>
    <t>Nifty Pharma</t>
  </si>
  <si>
    <t>S&amp;P BSE India Infrastructure Index</t>
  </si>
  <si>
    <t>NIFTY LargeMidcap 250</t>
  </si>
  <si>
    <t>Nifty 100</t>
  </si>
  <si>
    <t>CRISIL Liquid Fund AI Index</t>
  </si>
  <si>
    <t>Nifty Midcap 150</t>
  </si>
  <si>
    <t>CRISIL Money Market Fund BI Index</t>
  </si>
  <si>
    <t>Composite Benchmark of 65% S&amp;P BSE 200 + 15% CRISIL Short Term Bond Fund Index + 20% iComdex Composite Index (Total Return variant of the index (TRI) will be used for performance comparison).</t>
  </si>
  <si>
    <t>Nifty 50</t>
  </si>
  <si>
    <t>Nifty India Digital</t>
  </si>
  <si>
    <t>Nifty Private Bank</t>
  </si>
  <si>
    <t>Nifty Midcap150 Momentum 50</t>
  </si>
  <si>
    <t>Nifty SDL Plus AAA PSU Bond Dec 2027 60:40 Index</t>
  </si>
  <si>
    <t>CRISIL Overnight Fund AI Index</t>
  </si>
  <si>
    <t>S&amp;P BSE 200</t>
  </si>
  <si>
    <t>Nifty Commodities</t>
  </si>
  <si>
    <t>CRISIL Short Term Debt Hybrid 75+25 Fund Index</t>
  </si>
  <si>
    <t>CRISIL Hybrid 25+75 - Aggressive Index</t>
  </si>
  <si>
    <t>S&amp;P BSE Sensex</t>
  </si>
  <si>
    <t>CRISIL Short Duration Fund AII Index</t>
  </si>
  <si>
    <t>Nifty Smallcap 250</t>
  </si>
  <si>
    <t>CRISIL Low Duration Fund AI Index</t>
  </si>
  <si>
    <t>CRISIL Ultra Short Duration Fund BI Index</t>
  </si>
  <si>
    <t>PRC Matrix is as on 31st October 2022</t>
  </si>
  <si>
    <t>CRUDE OIL (100 BARRELS) COMMODITY CALL OPTION OCT 2022 -STRIKE PRICE 7000</t>
  </si>
  <si>
    <t>CRUDE OIL (100 BARRELS) COMMODITY CALL OPTION OCT 2022 -STRIKE PRICE 7500</t>
  </si>
  <si>
    <t>CRUDE OIL (100 BARRELS) COMMODITY PUT OPTION OCT 2022 -STRIKE PRICE 6000</t>
  </si>
  <si>
    <t>CRUDE OIL (100 BARRELS) COMMODITY PUT OPTION OCT 2022 -STRIKE PRICE 5500</t>
  </si>
  <si>
    <t>CRUDE OIL (100 BARRELS) COMMODITY CALL OPTION OCT 2022 -STRIKE PRICE 8000</t>
  </si>
  <si>
    <t>CRUDE OIL (100 BARRELS) COMMODITY CALL OPTION OCT 2022 -STRIKE PRICE 8500</t>
  </si>
  <si>
    <t>NATURAL GAS (1250 mmBtu) COMMODITY PUT OPTION OCT 2022 -STRIKE PRICE 450</t>
  </si>
  <si>
    <t>NATURAL GAS (1250 mmBtu) COMMODITY CALL OPTION OCT 2022 -STRIKE PRICE 600</t>
  </si>
  <si>
    <t>NATURAL GAS (1250 mmBtu) COMMODITY PUT OPTION OCT 2022 -STRIKE PRICE 500</t>
  </si>
  <si>
    <t>NATURAL GAS (1250 mmBtu) COMMODITY CALL OPTION OCT 2022 -STRIKE PRICE 650</t>
  </si>
  <si>
    <t>CRUDE OIL (100 BARRELS) COMMODITY CALL OPTION NOV 2022 -STRIKE PRICE 7700</t>
  </si>
  <si>
    <t>CRUDE OIL (100 BARRELS) COMMODITY CALL OPTION NOV 2022 -STRIKE PRICE 7200</t>
  </si>
  <si>
    <t>TATA Nifty India Digital ETF Fund of Fund</t>
  </si>
  <si>
    <t>** 05.90 % HDFC LTD - 25/02/2025 #</t>
  </si>
  <si>
    <t>** 06.39 % INDIAN OIL CORP LTD - 06/03/2025 #</t>
  </si>
  <si>
    <t>** 08.20 % POWER GRID CORPORATION OF INDIA LTD - 23/01/2025 #</t>
  </si>
  <si>
    <t>** 05.23 % NABARD - 31/01/2025 #</t>
  </si>
  <si>
    <t>** 07.38 % LIC HOUSING FINANCE LTD - 18/08/2025 #</t>
  </si>
  <si>
    <t xml:space="preserve">Hedging Position through Interest Rate Swaps as on 31st October 2022 : HOUSING DEVELOPMENT FINANCE CORPORATION LTD 5.90%  SR AA-003 NCD (25/02/2025) of Notional Value Rs. 2,500.00 Lakhs  Pay Fixed &amp; Receive Floating. </t>
  </si>
  <si>
    <t>Hedging Position through Interest Rate Swaps as on 31st October 2022 : INDIAN OIL CORPORATION LTD 6.39% (SR XVI) NCD (06/03/2025) of Notional Value Rs. 2,500.00 Lakhs Pay Fixed &amp; Receive Floating.</t>
  </si>
  <si>
    <t xml:space="preserve">Hedging Position through Interest Rate Swaps as on 31st October 2022 : POWER GRID CORPORATION OF INDIA LTD(XLVIII-STRPP-C) 8.20% NCD (23/01/2025) of Notional Value Rs. 5,000.00 Lakhs  Pay Fixed &amp; Receive Floating. </t>
  </si>
  <si>
    <t xml:space="preserve">Hedging Position through Interest Rate Swaps as on 31st October 2022 : NABARD 5.23% NCD (SR-22C) (31/01/2025) of Notional Value Rs. 1,500.00 Lakhs  Pay Fixed &amp; Receive Floating. </t>
  </si>
  <si>
    <t xml:space="preserve">Hedging Position through Interest Rate Swaps as on 31st October 2022 : LIC HOUSING FINANCE LTD  7.38% (TR-424) OPTION - II  NCD (18/08/2025) of Notional Value Rs. 3,500.00 Lakhs  Pay Fixed &amp; Receive Floating. </t>
  </si>
  <si>
    <t>Tata Retirement Savings Fund - MODERATE PLAN</t>
  </si>
  <si>
    <t>Tata Retirement Savings Fund -PROGRESSIVE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</si>
</sst>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
    <numFmt numFmtId="165" formatCode="[$-409]dd\-mmm\-yy;@"/>
    <numFmt numFmtId="166" formatCode="#,##0.00000"/>
    <numFmt numFmtId="167" formatCode="0.00000"/>
    <numFmt numFmtId="168" formatCode="0.0000"/>
    <numFmt numFmtId="169" formatCode="######0.00000"/>
    <numFmt numFmtId="170" formatCode="#,##0.0000"/>
    <numFmt numFmtId="171" formatCode="[$-409]d\-mmm\-yyyy;@"/>
  </numFmts>
  <fonts count="43">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Rupee Foradian"/>
      <family val="2"/>
    </font>
    <font>
      <sz val="10"/>
      <name val="Arial"/>
      <family val="2"/>
    </font>
    <font>
      <b/>
      <sz val="10"/>
      <name val="Rupee Foradian"/>
      <family val="2"/>
    </font>
    <font>
      <b/>
      <sz val="11"/>
      <color theme="1"/>
      <name val="Calibri"/>
      <family val="2"/>
      <scheme val="minor"/>
    </font>
    <font>
      <sz val="11"/>
      <name val="Calibri"/>
      <family val="2"/>
    </font>
    <font>
      <b/>
      <sz val="11"/>
      <name val="Calibri"/>
      <family val="2"/>
    </font>
    <font>
      <b/>
      <sz val="10"/>
      <name val="Arial"/>
      <family val="2"/>
    </font>
    <font>
      <b/>
      <sz val="11"/>
      <name val="Times New Roman"/>
      <family val="1"/>
    </font>
    <font>
      <sz val="11"/>
      <name val="Calibri"/>
      <family val="2"/>
      <scheme val="minor"/>
    </font>
    <font>
      <b/>
      <sz val="12"/>
      <name val="Calibri"/>
      <family val="2"/>
    </font>
    <font>
      <b/>
      <sz val="11"/>
      <color rgb="FF000000"/>
      <name val="Calibri"/>
      <family val="2"/>
      <scheme val="minor"/>
    </font>
    <font>
      <sz val="11"/>
      <color rgb="FF000000"/>
      <name val="Calibri"/>
      <family val="2"/>
      <scheme val="minor"/>
    </font>
    <font>
      <sz val="10"/>
      <color indexed="8"/>
      <name val="Arial"/>
      <family val="2"/>
    </font>
    <font>
      <b/>
      <sz val="12"/>
      <color indexed="8"/>
      <name val="Calibri"/>
      <family val="2"/>
      <scheme val="minor"/>
    </font>
    <font>
      <b/>
      <sz val="10"/>
      <color indexed="8"/>
      <name val="Calibri"/>
      <family val="2"/>
      <scheme val="minor"/>
    </font>
    <font>
      <sz val="11"/>
      <color indexed="8"/>
      <name val="Calibri"/>
      <family val="2"/>
      <scheme val="minor"/>
    </font>
    <font>
      <sz val="8"/>
      <color indexed="8"/>
      <name val="Calibri"/>
      <family val="2"/>
      <scheme val="minor"/>
    </font>
    <font>
      <sz val="10"/>
      <color indexed="8"/>
      <name val="Calibri"/>
      <family val="2"/>
      <scheme val="minor"/>
    </font>
    <font>
      <b/>
      <sz val="14"/>
      <color theme="1"/>
      <name val="Calibri"/>
      <family val="2"/>
      <scheme val="minor"/>
    </font>
    <font>
      <b/>
      <sz val="11"/>
      <name val="Rupee Foradian"/>
      <family val="2"/>
    </font>
    <font>
      <b/>
      <sz val="11"/>
      <color indexed="8"/>
      <name val="Calibri"/>
      <family val="2"/>
    </font>
    <font>
      <b/>
      <sz val="11"/>
      <name val="Calibri"/>
      <family val="2"/>
      <scheme val="minor"/>
    </font>
    <font>
      <b/>
      <sz val="11"/>
      <color indexed="8"/>
      <name val="Calibri"/>
      <family val="2"/>
      <scheme val="minor"/>
    </font>
    <font>
      <sz val="11"/>
      <color indexed="8"/>
      <name val="Calibri"/>
      <family val="2"/>
    </font>
    <font>
      <b/>
      <sz val="12"/>
      <name val="Calibri"/>
      <family val="2"/>
      <scheme val="minor"/>
    </font>
    <font>
      <sz val="10"/>
      <color theme="1"/>
      <name val="Times New Roman"/>
      <family val="1"/>
    </font>
    <font>
      <b/>
      <sz val="11"/>
      <color indexed="8"/>
      <name val="Times New Roman"/>
      <family val="1"/>
    </font>
    <font>
      <i/>
      <sz val="11"/>
      <name val="Calibri"/>
      <family val="2"/>
    </font>
    <font>
      <b/>
      <sz val="10"/>
      <name val="Calibri"/>
      <family val="2"/>
      <scheme val="minor"/>
    </font>
    <font>
      <b/>
      <sz val="14"/>
      <name val="Calibri"/>
      <family val="2"/>
      <scheme val="minor"/>
    </font>
    <font>
      <b/>
      <sz val="10"/>
      <color theme="1"/>
      <name val="Rupee Foradian"/>
    </font>
    <font>
      <b/>
      <sz val="11"/>
      <color theme="1"/>
      <name val="Calibri"/>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rgb="FF000000"/>
      </top>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0" fillId="0" borderId="0" applyNumberFormat="0" applyFill="0" applyBorder="0" applyAlignment="0" applyProtection="0">
      <alignment vertical="top"/>
      <protection locked="0"/>
    </xf>
    <xf numFmtId="0" fontId="12" fillId="0" borderId="0"/>
    <xf numFmtId="0" fontId="12" fillId="0" borderId="0"/>
    <xf numFmtId="0" fontId="12" fillId="0" borderId="0"/>
    <xf numFmtId="0" fontId="23" fillId="0" borderId="0"/>
    <xf numFmtId="0" fontId="5" fillId="0" borderId="0"/>
    <xf numFmtId="0" fontId="5" fillId="0" borderId="0"/>
    <xf numFmtId="0" fontId="5" fillId="0" borderId="0"/>
    <xf numFmtId="0" fontId="4" fillId="0" borderId="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cellStyleXfs>
  <cellXfs count="479">
    <xf numFmtId="0" fontId="0" fillId="0" borderId="0" xfId="0"/>
    <xf numFmtId="0" fontId="9" fillId="0" borderId="0" xfId="0" applyFont="1"/>
    <xf numFmtId="0" fontId="8" fillId="0" borderId="0" xfId="0" applyFont="1"/>
    <xf numFmtId="0" fontId="10" fillId="0" borderId="0" xfId="1" applyAlignment="1" applyProtection="1"/>
    <xf numFmtId="2" fontId="9" fillId="0" borderId="0" xfId="0" applyNumberFormat="1" applyFont="1" applyAlignment="1">
      <alignment horizontal="right"/>
    </xf>
    <xf numFmtId="2" fontId="9" fillId="0" borderId="0" xfId="0" applyNumberFormat="1" applyFont="1"/>
    <xf numFmtId="0" fontId="8" fillId="0" borderId="2" xfId="0" applyFont="1" applyBorder="1"/>
    <xf numFmtId="2" fontId="8" fillId="0" borderId="2" xfId="0" applyNumberFormat="1" applyFont="1" applyBorder="1"/>
    <xf numFmtId="2" fontId="8" fillId="0" borderId="2" xfId="0" applyNumberFormat="1" applyFont="1" applyBorder="1" applyAlignment="1">
      <alignment horizontal="right"/>
    </xf>
    <xf numFmtId="2" fontId="8" fillId="0" borderId="0" xfId="0" applyNumberFormat="1" applyFont="1"/>
    <xf numFmtId="2" fontId="8" fillId="0" borderId="0" xfId="0" applyNumberFormat="1" applyFont="1" applyAlignment="1">
      <alignment horizontal="right"/>
    </xf>
    <xf numFmtId="0" fontId="8" fillId="0" borderId="0" xfId="0" applyFont="1" applyAlignment="1">
      <alignment wrapText="1"/>
    </xf>
    <xf numFmtId="0" fontId="11" fillId="0" borderId="0" xfId="0" applyFont="1"/>
    <xf numFmtId="0" fontId="13" fillId="0" borderId="0" xfId="0" applyFont="1"/>
    <xf numFmtId="2" fontId="13" fillId="0" borderId="0" xfId="0" applyNumberFormat="1" applyFont="1" applyAlignment="1">
      <alignment horizontal="center"/>
    </xf>
    <xf numFmtId="2" fontId="9" fillId="0" borderId="0" xfId="0" applyNumberFormat="1" applyFont="1" applyAlignment="1">
      <alignment horizontal="center"/>
    </xf>
    <xf numFmtId="0" fontId="13" fillId="0" borderId="0" xfId="2" applyFont="1"/>
    <xf numFmtId="2" fontId="11" fillId="0" borderId="0" xfId="0" applyNumberFormat="1" applyFont="1" applyAlignment="1">
      <alignment horizontal="center"/>
    </xf>
    <xf numFmtId="2" fontId="11" fillId="0" borderId="0" xfId="0" applyNumberFormat="1" applyFont="1" applyAlignment="1">
      <alignment horizontal="right"/>
    </xf>
    <xf numFmtId="164" fontId="9" fillId="0" borderId="0" xfId="0" applyNumberFormat="1" applyFont="1"/>
    <xf numFmtId="0" fontId="0" fillId="0" borderId="0" xfId="0" applyFill="1" applyBorder="1"/>
    <xf numFmtId="0" fontId="9" fillId="0" borderId="0" xfId="0" applyFont="1" applyFill="1"/>
    <xf numFmtId="2" fontId="9" fillId="0" borderId="0" xfId="0" applyNumberFormat="1" applyFont="1" applyFill="1" applyAlignment="1">
      <alignment horizontal="right"/>
    </xf>
    <xf numFmtId="0" fontId="8" fillId="0" borderId="0" xfId="0" applyFont="1" applyAlignment="1">
      <alignment vertical="center"/>
    </xf>
    <xf numFmtId="0" fontId="8" fillId="0" borderId="3" xfId="0" applyFont="1" applyBorder="1"/>
    <xf numFmtId="0" fontId="15" fillId="0" borderId="3" xfId="0" applyFont="1" applyBorder="1" applyAlignment="1">
      <alignment horizontal="justify" vertical="center" wrapText="1"/>
    </xf>
    <xf numFmtId="0" fontId="15" fillId="0" borderId="6" xfId="0" applyFont="1" applyBorder="1" applyAlignment="1">
      <alignment horizontal="justify" vertical="center" wrapText="1"/>
    </xf>
    <xf numFmtId="2" fontId="13" fillId="0" borderId="0" xfId="0" applyNumberFormat="1" applyFont="1" applyAlignment="1">
      <alignment horizontal="left"/>
    </xf>
    <xf numFmtId="2" fontId="8" fillId="0" borderId="0" xfId="0" applyNumberFormat="1" applyFont="1" applyAlignment="1">
      <alignment horizontal="center"/>
    </xf>
    <xf numFmtId="165" fontId="8" fillId="0" borderId="0" xfId="0" applyNumberFormat="1" applyFont="1" applyAlignment="1">
      <alignment horizontal="center"/>
    </xf>
    <xf numFmtId="0" fontId="16" fillId="0" borderId="8" xfId="0" applyFont="1" applyBorder="1" applyAlignment="1">
      <alignment vertical="center" wrapText="1"/>
    </xf>
    <xf numFmtId="0" fontId="15" fillId="0" borderId="11" xfId="0" applyFont="1" applyBorder="1" applyAlignment="1">
      <alignment horizontal="justify" vertical="center" wrapText="1"/>
    </xf>
    <xf numFmtId="0" fontId="15" fillId="0" borderId="14" xfId="0" applyFont="1" applyBorder="1" applyAlignment="1">
      <alignment horizontal="justify" vertical="center" wrapText="1"/>
    </xf>
    <xf numFmtId="0" fontId="15" fillId="0" borderId="1" xfId="0" applyFont="1" applyBorder="1" applyAlignment="1">
      <alignment horizontal="justify"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xf numFmtId="0" fontId="9" fillId="0" borderId="0" xfId="0" applyFont="1" applyAlignment="1">
      <alignment vertical="center" wrapText="1"/>
    </xf>
    <xf numFmtId="2" fontId="9" fillId="0" borderId="0" xfId="0" applyNumberFormat="1" applyFont="1" applyAlignment="1">
      <alignment horizontal="center" vertical="center" wrapText="1"/>
    </xf>
    <xf numFmtId="2" fontId="9" fillId="0" borderId="0" xfId="0" applyNumberFormat="1" applyFont="1" applyAlignment="1">
      <alignment horizontal="right" vertical="center" wrapText="1"/>
    </xf>
    <xf numFmtId="2" fontId="8" fillId="0" borderId="0" xfId="0" applyNumberFormat="1" applyFont="1" applyAlignment="1">
      <alignment horizontal="center" vertical="center" wrapText="1"/>
    </xf>
    <xf numFmtId="2" fontId="8" fillId="0" borderId="0" xfId="0" applyNumberFormat="1" applyFont="1" applyAlignment="1">
      <alignment horizontal="right" vertical="center" wrapText="1"/>
    </xf>
    <xf numFmtId="0" fontId="8" fillId="0" borderId="0" xfId="0" applyFont="1" applyAlignment="1">
      <alignment vertical="center" wrapText="1"/>
    </xf>
    <xf numFmtId="4" fontId="9" fillId="0" borderId="0" xfId="0" applyNumberFormat="1" applyFont="1" applyAlignment="1">
      <alignment horizontal="center" vertical="center"/>
    </xf>
    <xf numFmtId="0" fontId="9" fillId="0" borderId="0" xfId="0" applyFont="1" applyAlignment="1">
      <alignment vertical="center"/>
    </xf>
    <xf numFmtId="2" fontId="9" fillId="0" borderId="0" xfId="0" applyNumberFormat="1" applyFont="1" applyAlignment="1">
      <alignment horizontal="right" vertical="center"/>
    </xf>
    <xf numFmtId="0" fontId="8" fillId="0" borderId="1" xfId="0" applyFont="1" applyBorder="1" applyAlignment="1">
      <alignment horizontal="center" vertical="center" wrapText="1"/>
    </xf>
    <xf numFmtId="4" fontId="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9" fillId="0" borderId="1" xfId="0" applyFont="1" applyBorder="1" applyAlignment="1">
      <alignment vertical="center"/>
    </xf>
    <xf numFmtId="4" fontId="9" fillId="0" borderId="1" xfId="0" applyNumberFormat="1" applyFont="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right" vertical="center"/>
    </xf>
    <xf numFmtId="0" fontId="14" fillId="0" borderId="0" xfId="0" applyFont="1" applyAlignment="1">
      <alignment vertical="center"/>
    </xf>
    <xf numFmtId="4" fontId="7" fillId="0" borderId="0" xfId="0" applyNumberFormat="1" applyFont="1" applyAlignment="1">
      <alignment horizontal="center"/>
    </xf>
    <xf numFmtId="0" fontId="7" fillId="0" borderId="0" xfId="0" applyFont="1"/>
    <xf numFmtId="0" fontId="14" fillId="0" borderId="1" xfId="0" applyFont="1" applyBorder="1" applyAlignment="1">
      <alignment horizontal="center" vertical="center" wrapText="1"/>
    </xf>
    <xf numFmtId="4" fontId="14" fillId="0" borderId="1" xfId="0" applyNumberFormat="1" applyFont="1" applyBorder="1" applyAlignment="1">
      <alignment horizontal="center" vertical="center" wrapText="1"/>
    </xf>
    <xf numFmtId="0" fontId="19" fillId="0" borderId="1" xfId="0" applyFont="1" applyBorder="1"/>
    <xf numFmtId="2" fontId="19" fillId="0" borderId="1" xfId="0" applyNumberFormat="1" applyFont="1" applyBorder="1" applyAlignment="1">
      <alignment horizontal="center"/>
    </xf>
    <xf numFmtId="4" fontId="19" fillId="0" borderId="1" xfId="0" applyNumberFormat="1" applyFont="1" applyBorder="1" applyAlignment="1">
      <alignment horizontal="center" wrapText="1"/>
    </xf>
    <xf numFmtId="2" fontId="0" fillId="0" borderId="0" xfId="0" applyNumberFormat="1"/>
    <xf numFmtId="4" fontId="9" fillId="0" borderId="1" xfId="0" applyNumberFormat="1" applyFont="1" applyBorder="1" applyAlignment="1">
      <alignment horizontal="right" vertical="center"/>
    </xf>
    <xf numFmtId="0" fontId="12" fillId="0" borderId="0" xfId="0" applyFont="1"/>
    <xf numFmtId="2" fontId="0" fillId="0" borderId="0" xfId="0" applyNumberFormat="1" applyAlignment="1">
      <alignment horizontal="center"/>
    </xf>
    <xf numFmtId="4" fontId="0" fillId="0" borderId="0" xfId="0" applyNumberFormat="1" applyAlignment="1">
      <alignment horizontal="center" wrapText="1"/>
    </xf>
    <xf numFmtId="0" fontId="20" fillId="0" borderId="0" xfId="0" applyFont="1" applyAlignment="1">
      <alignment vertical="center"/>
    </xf>
    <xf numFmtId="0" fontId="9" fillId="0" borderId="0" xfId="3" applyFont="1"/>
    <xf numFmtId="2" fontId="9" fillId="0" borderId="0" xfId="3" applyNumberFormat="1" applyFont="1"/>
    <xf numFmtId="2" fontId="9" fillId="0" borderId="0" xfId="3" applyNumberFormat="1" applyFont="1" applyAlignment="1">
      <alignment horizontal="right"/>
    </xf>
    <xf numFmtId="0" fontId="17" fillId="0" borderId="0" xfId="0" applyFont="1"/>
    <xf numFmtId="2" fontId="8" fillId="0" borderId="0" xfId="4" applyNumberFormat="1" applyFont="1" applyAlignment="1">
      <alignment horizontal="center"/>
    </xf>
    <xf numFmtId="4" fontId="0" fillId="0" borderId="0" xfId="0" applyNumberFormat="1" applyAlignment="1">
      <alignment horizontal="center" vertical="center"/>
    </xf>
    <xf numFmtId="4" fontId="9" fillId="0" borderId="0" xfId="3" applyNumberFormat="1" applyFont="1" applyAlignment="1">
      <alignment horizontal="right"/>
    </xf>
    <xf numFmtId="4" fontId="0" fillId="0" borderId="0" xfId="0" applyNumberFormat="1" applyAlignment="1">
      <alignment horizontal="center"/>
    </xf>
    <xf numFmtId="4" fontId="17" fillId="0" borderId="0" xfId="0" applyNumberFormat="1" applyFont="1" applyAlignment="1">
      <alignment horizontal="center"/>
    </xf>
    <xf numFmtId="0" fontId="0" fillId="0" borderId="0" xfId="0" applyAlignment="1">
      <alignment wrapText="1"/>
    </xf>
    <xf numFmtId="0" fontId="13" fillId="0" borderId="0" xfId="4" applyFont="1"/>
    <xf numFmtId="165" fontId="0" fillId="0" borderId="0" xfId="0" applyNumberFormat="1"/>
    <xf numFmtId="0" fontId="22" fillId="0" borderId="1" xfId="0" applyFont="1" applyBorder="1" applyAlignment="1">
      <alignment vertical="center" wrapText="1"/>
    </xf>
    <xf numFmtId="3" fontId="19" fillId="0" borderId="1" xfId="0" applyNumberFormat="1" applyFont="1" applyBorder="1" applyAlignment="1" applyProtection="1">
      <alignment horizontal="center"/>
      <protection locked="0"/>
    </xf>
    <xf numFmtId="4" fontId="19" fillId="0" borderId="1" xfId="0" applyNumberFormat="1" applyFont="1" applyBorder="1" applyAlignment="1">
      <alignment horizontal="center"/>
    </xf>
    <xf numFmtId="4" fontId="19" fillId="0" borderId="0" xfId="0" applyNumberFormat="1" applyFont="1" applyAlignment="1">
      <alignment horizontal="center"/>
    </xf>
    <xf numFmtId="4" fontId="11" fillId="0" borderId="0" xfId="4" applyNumberFormat="1" applyFont="1" applyAlignment="1">
      <alignment horizontal="center"/>
    </xf>
    <xf numFmtId="4" fontId="13" fillId="0" borderId="0" xfId="4" applyNumberFormat="1" applyFont="1" applyAlignment="1">
      <alignment horizontal="center"/>
    </xf>
    <xf numFmtId="0" fontId="16" fillId="0" borderId="19" xfId="0" applyFont="1" applyBorder="1" applyAlignment="1">
      <alignment vertical="center" wrapText="1"/>
    </xf>
    <xf numFmtId="0" fontId="15" fillId="0" borderId="21" xfId="0" applyFont="1" applyBorder="1" applyAlignment="1">
      <alignment horizontal="justify" vertical="center" wrapText="1"/>
    </xf>
    <xf numFmtId="0" fontId="15" fillId="0" borderId="23" xfId="0" applyFont="1" applyBorder="1" applyAlignment="1">
      <alignment horizontal="justify" vertical="center" wrapText="1"/>
    </xf>
    <xf numFmtId="0" fontId="15" fillId="0" borderId="11" xfId="0" applyFont="1" applyBorder="1" applyAlignment="1">
      <alignment vertical="center" wrapText="1"/>
    </xf>
    <xf numFmtId="0" fontId="15" fillId="0" borderId="14" xfId="0" applyFont="1" applyBorder="1" applyAlignment="1">
      <alignment vertical="center" wrapText="1"/>
    </xf>
    <xf numFmtId="0" fontId="11" fillId="0" borderId="0" xfId="0" applyFont="1" applyAlignment="1">
      <alignment vertical="center" wrapText="1"/>
    </xf>
    <xf numFmtId="0" fontId="16" fillId="0" borderId="10" xfId="0" applyFont="1" applyBorder="1" applyAlignment="1">
      <alignment vertical="center" wrapText="1"/>
    </xf>
    <xf numFmtId="0" fontId="0" fillId="0" borderId="13" xfId="0" applyBorder="1" applyAlignment="1">
      <alignment wrapText="1"/>
    </xf>
    <xf numFmtId="0" fontId="11" fillId="0" borderId="0" xfId="0" applyFont="1" applyAlignment="1">
      <alignment wrapText="1"/>
    </xf>
    <xf numFmtId="0" fontId="15" fillId="0" borderId="13" xfId="0" applyFont="1" applyBorder="1" applyAlignment="1">
      <alignment horizontal="justify" vertical="center" wrapText="1"/>
    </xf>
    <xf numFmtId="0" fontId="15" fillId="0" borderId="16" xfId="0" applyFont="1" applyBorder="1" applyAlignment="1">
      <alignment horizontal="justify" vertical="center" wrapText="1"/>
    </xf>
    <xf numFmtId="2" fontId="9" fillId="0" borderId="1" xfId="0" applyNumberFormat="1" applyFont="1" applyBorder="1"/>
    <xf numFmtId="0" fontId="9" fillId="0" borderId="1" xfId="0" applyFont="1" applyBorder="1"/>
    <xf numFmtId="0" fontId="6" fillId="0" borderId="0" xfId="0" applyFont="1"/>
    <xf numFmtId="0" fontId="6" fillId="0" borderId="1" xfId="0" applyFont="1" applyBorder="1" applyProtection="1">
      <protection locked="0"/>
    </xf>
    <xf numFmtId="4" fontId="0" fillId="0" borderId="0" xfId="0" applyNumberFormat="1" applyAlignment="1">
      <alignment vertical="center"/>
    </xf>
    <xf numFmtId="4" fontId="0" fillId="0" borderId="0" xfId="0" applyNumberFormat="1"/>
    <xf numFmtId="4" fontId="17" fillId="0" borderId="0" xfId="0" applyNumberFormat="1" applyFont="1"/>
    <xf numFmtId="2" fontId="9" fillId="0" borderId="0" xfId="0" applyNumberFormat="1" applyFont="1" applyAlignment="1">
      <alignment vertical="center" wrapText="1"/>
    </xf>
    <xf numFmtId="0" fontId="16" fillId="0" borderId="1" xfId="0" applyFont="1" applyBorder="1" applyAlignment="1">
      <alignment vertical="center" wrapText="1"/>
    </xf>
    <xf numFmtId="0" fontId="5" fillId="0" borderId="0" xfId="6"/>
    <xf numFmtId="0" fontId="5" fillId="0" borderId="0" xfId="6" applyAlignment="1">
      <alignment vertical="center" wrapText="1"/>
    </xf>
    <xf numFmtId="15" fontId="25" fillId="3" borderId="1" xfId="6" applyNumberFormat="1" applyFont="1" applyFill="1" applyBorder="1" applyAlignment="1">
      <alignment horizontal="center" vertical="center" wrapText="1"/>
    </xf>
    <xf numFmtId="166" fontId="25" fillId="3" borderId="1" xfId="6" applyNumberFormat="1" applyFont="1" applyFill="1" applyBorder="1" applyAlignment="1">
      <alignment horizontal="center" vertical="center" wrapText="1"/>
    </xf>
    <xf numFmtId="167" fontId="25" fillId="3" borderId="1" xfId="6" applyNumberFormat="1" applyFont="1" applyFill="1" applyBorder="1" applyAlignment="1">
      <alignment horizontal="center" vertical="center" wrapText="1"/>
    </xf>
    <xf numFmtId="0" fontId="5" fillId="0" borderId="0" xfId="7"/>
    <xf numFmtId="15" fontId="26" fillId="0" borderId="1" xfId="7" applyNumberFormat="1" applyFont="1" applyBorder="1" applyAlignment="1">
      <alignment horizontal="center"/>
    </xf>
    <xf numFmtId="168" fontId="26" fillId="0" borderId="1" xfId="7" applyNumberFormat="1" applyFont="1" applyBorder="1"/>
    <xf numFmtId="15" fontId="27" fillId="0" borderId="0" xfId="0" applyNumberFormat="1" applyFont="1" applyAlignment="1">
      <alignment horizontal="center"/>
    </xf>
    <xf numFmtId="168" fontId="27" fillId="0" borderId="0" xfId="0" applyNumberFormat="1" applyFont="1"/>
    <xf numFmtId="0" fontId="5" fillId="0" borderId="0" xfId="6" applyAlignment="1">
      <alignment horizontal="center"/>
    </xf>
    <xf numFmtId="15" fontId="5" fillId="0" borderId="0" xfId="6" quotePrefix="1" applyNumberFormat="1" applyAlignment="1">
      <alignment horizontal="center"/>
    </xf>
    <xf numFmtId="168" fontId="28" fillId="0" borderId="0" xfId="6" applyNumberFormat="1" applyFont="1"/>
    <xf numFmtId="15" fontId="28" fillId="0" borderId="0" xfId="6" quotePrefix="1" applyNumberFormat="1" applyFont="1" applyAlignment="1">
      <alignment horizontal="center"/>
    </xf>
    <xf numFmtId="15" fontId="28" fillId="0" borderId="0" xfId="6" applyNumberFormat="1" applyFont="1" applyAlignment="1">
      <alignment horizontal="center"/>
    </xf>
    <xf numFmtId="169" fontId="27" fillId="0" borderId="0" xfId="6" applyNumberFormat="1" applyFont="1"/>
    <xf numFmtId="170" fontId="28" fillId="0" borderId="0" xfId="6" applyNumberFormat="1" applyFont="1"/>
    <xf numFmtId="15" fontId="27" fillId="0" borderId="1" xfId="0" applyNumberFormat="1" applyFont="1" applyBorder="1" applyAlignment="1">
      <alignment horizontal="center"/>
    </xf>
    <xf numFmtId="168" fontId="27" fillId="0" borderId="1" xfId="0" applyNumberFormat="1" applyFont="1" applyBorder="1"/>
    <xf numFmtId="0" fontId="5" fillId="0" borderId="0" xfId="8"/>
    <xf numFmtId="0" fontId="29" fillId="0" borderId="1" xfId="8" applyFont="1" applyBorder="1" applyAlignment="1">
      <alignment horizontal="center"/>
    </xf>
    <xf numFmtId="2" fontId="8" fillId="0" borderId="0" xfId="0" applyNumberFormat="1" applyFont="1" applyFill="1" applyAlignment="1">
      <alignment horizontal="right"/>
    </xf>
    <xf numFmtId="2" fontId="13" fillId="0" borderId="0" xfId="0" applyNumberFormat="1" applyFont="1" applyFill="1" applyAlignment="1">
      <alignment horizontal="right"/>
    </xf>
    <xf numFmtId="0" fontId="11" fillId="0" borderId="0" xfId="0" applyFont="1" applyFill="1"/>
    <xf numFmtId="2" fontId="8" fillId="0" borderId="2" xfId="0" applyNumberFormat="1" applyFont="1" applyFill="1" applyBorder="1" applyAlignment="1">
      <alignment horizontal="right"/>
    </xf>
    <xf numFmtId="0" fontId="8" fillId="0" borderId="0" xfId="2" applyFont="1"/>
    <xf numFmtId="0" fontId="10" fillId="0" borderId="0" xfId="1" applyFill="1" applyAlignment="1" applyProtection="1"/>
    <xf numFmtId="0" fontId="30" fillId="0" borderId="0" xfId="0" applyFont="1" applyAlignment="1">
      <alignment vertical="center" wrapText="1"/>
    </xf>
    <xf numFmtId="0" fontId="9" fillId="0" borderId="0" xfId="0" applyFont="1" applyAlignment="1">
      <alignment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9" fillId="0" borderId="1" xfId="0" applyFont="1" applyBorder="1" applyAlignment="1">
      <alignment vertical="center" wrapText="1"/>
    </xf>
    <xf numFmtId="2" fontId="9" fillId="0" borderId="0" xfId="0" applyNumberFormat="1" applyFont="1" applyFill="1" applyAlignment="1">
      <alignment horizontal="center"/>
    </xf>
    <xf numFmtId="43" fontId="33" fillId="0" borderId="1" xfId="12" applyFont="1" applyFill="1" applyBorder="1" applyAlignment="1">
      <alignment horizontal="center" vertical="center" wrapText="1"/>
    </xf>
    <xf numFmtId="43" fontId="19" fillId="0" borderId="1" xfId="13" applyFont="1" applyFill="1" applyBorder="1" applyAlignment="1">
      <alignment vertical="top" wrapText="1"/>
    </xf>
    <xf numFmtId="43" fontId="34" fillId="0" borderId="0" xfId="12" applyFont="1" applyFill="1"/>
    <xf numFmtId="4" fontId="31" fillId="0" borderId="1" xfId="12" applyNumberFormat="1" applyFont="1" applyFill="1" applyBorder="1" applyAlignment="1">
      <alignment horizontal="center" vertical="center" wrapText="1"/>
    </xf>
    <xf numFmtId="43" fontId="36" fillId="0" borderId="1" xfId="12" applyFont="1" applyFill="1" applyBorder="1" applyAlignment="1">
      <alignment horizontal="center" vertical="top" wrapText="1"/>
    </xf>
    <xf numFmtId="43" fontId="31" fillId="0" borderId="0" xfId="12" applyFont="1" applyFill="1" applyAlignment="1">
      <alignment horizontal="center"/>
    </xf>
    <xf numFmtId="37" fontId="3" fillId="0" borderId="0" xfId="12" applyNumberFormat="1" applyFont="1" applyFill="1" applyBorder="1"/>
    <xf numFmtId="43" fontId="31" fillId="0" borderId="1" xfId="12" applyFont="1" applyFill="1" applyBorder="1" applyAlignment="1">
      <alignment horizontal="center" vertical="center"/>
    </xf>
    <xf numFmtId="43" fontId="31" fillId="0" borderId="1" xfId="12" applyFont="1" applyFill="1" applyBorder="1" applyAlignment="1">
      <alignment horizontal="center"/>
    </xf>
    <xf numFmtId="4" fontId="24" fillId="0" borderId="1" xfId="12" applyNumberFormat="1" applyFont="1" applyFill="1" applyBorder="1" applyAlignment="1">
      <alignment horizontal="center" vertical="center"/>
    </xf>
    <xf numFmtId="0" fontId="19" fillId="0" borderId="0" xfId="0" applyFont="1"/>
    <xf numFmtId="43" fontId="31" fillId="0" borderId="1" xfId="12" applyFont="1" applyFill="1" applyBorder="1" applyAlignment="1">
      <alignment horizontal="left"/>
    </xf>
    <xf numFmtId="3" fontId="33" fillId="0" borderId="1" xfId="12" applyNumberFormat="1" applyFont="1" applyFill="1" applyBorder="1" applyAlignment="1">
      <alignment horizontal="center" vertical="center"/>
    </xf>
    <xf numFmtId="43" fontId="33" fillId="0" borderId="1" xfId="12" applyFont="1" applyFill="1" applyBorder="1" applyAlignment="1">
      <alignment horizontal="center"/>
    </xf>
    <xf numFmtId="4" fontId="26" fillId="0" borderId="1" xfId="12" applyNumberFormat="1" applyFont="1" applyFill="1" applyBorder="1" applyAlignment="1">
      <alignment horizontal="right"/>
    </xf>
    <xf numFmtId="4" fontId="26" fillId="0" borderId="1" xfId="12" applyNumberFormat="1" applyFont="1" applyFill="1" applyBorder="1" applyAlignment="1">
      <alignment horizontal="right" vertical="center" wrapText="1"/>
    </xf>
    <xf numFmtId="43" fontId="26" fillId="0" borderId="1" xfId="13" applyFont="1" applyFill="1" applyBorder="1" applyAlignment="1">
      <alignment horizontal="right" vertical="top" wrapText="1"/>
    </xf>
    <xf numFmtId="43" fontId="26" fillId="0" borderId="1" xfId="12" applyFont="1" applyFill="1" applyBorder="1" applyAlignment="1">
      <alignment horizontal="center"/>
    </xf>
    <xf numFmtId="3" fontId="26" fillId="0" borderId="1" xfId="12" applyNumberFormat="1" applyFont="1" applyFill="1" applyBorder="1" applyAlignment="1">
      <alignment horizontal="center"/>
    </xf>
    <xf numFmtId="43" fontId="31" fillId="0" borderId="1" xfId="12" applyFont="1" applyFill="1" applyBorder="1" applyAlignment="1">
      <alignment horizontal="center" vertical="center" wrapText="1"/>
    </xf>
    <xf numFmtId="43" fontId="31" fillId="0" borderId="0" xfId="12" applyFont="1" applyFill="1" applyAlignment="1">
      <alignment vertical="center"/>
    </xf>
    <xf numFmtId="0" fontId="19" fillId="0" borderId="0" xfId="0" applyFont="1" applyFill="1"/>
    <xf numFmtId="0" fontId="19" fillId="0" borderId="1" xfId="0" applyFont="1" applyFill="1" applyBorder="1"/>
    <xf numFmtId="0" fontId="19" fillId="0" borderId="1" xfId="0" applyFont="1" applyFill="1" applyBorder="1" applyAlignment="1">
      <alignment horizontal="center"/>
    </xf>
    <xf numFmtId="4" fontId="19" fillId="0" borderId="1" xfId="0" applyNumberFormat="1" applyFont="1" applyFill="1" applyBorder="1"/>
    <xf numFmtId="0" fontId="3" fillId="0" borderId="1" xfId="0" applyFont="1" applyFill="1" applyBorder="1" applyAlignment="1">
      <alignment horizontal="center"/>
    </xf>
    <xf numFmtId="40" fontId="3" fillId="0" borderId="1" xfId="0" applyNumberFormat="1" applyFont="1" applyFill="1" applyBorder="1" applyAlignment="1">
      <alignment horizontal="center" vertical="top" wrapText="1"/>
    </xf>
    <xf numFmtId="43" fontId="26" fillId="0" borderId="1" xfId="13" applyFont="1" applyFill="1" applyBorder="1" applyAlignment="1">
      <alignment horizontal="center" vertical="top" wrapText="1"/>
    </xf>
    <xf numFmtId="3" fontId="26" fillId="0" borderId="1" xfId="12" applyNumberFormat="1" applyFont="1" applyFill="1" applyBorder="1" applyAlignment="1">
      <alignment horizontal="center" vertical="center"/>
    </xf>
    <xf numFmtId="4" fontId="26" fillId="0" borderId="1" xfId="12" applyNumberFormat="1" applyFont="1" applyFill="1" applyBorder="1" applyAlignment="1">
      <alignment horizontal="right" vertical="center"/>
    </xf>
    <xf numFmtId="2" fontId="13" fillId="0" borderId="0" xfId="0" applyNumberFormat="1" applyFont="1"/>
    <xf numFmtId="4" fontId="11" fillId="0" borderId="0" xfId="0" applyNumberFormat="1" applyFont="1"/>
    <xf numFmtId="0" fontId="15" fillId="0" borderId="13" xfId="0" applyFont="1" applyBorder="1" applyAlignment="1">
      <alignment vertical="center" wrapText="1"/>
    </xf>
    <xf numFmtId="0" fontId="15" fillId="0" borderId="16" xfId="0" applyFont="1" applyBorder="1" applyAlignment="1">
      <alignment vertical="center" wrapText="1"/>
    </xf>
    <xf numFmtId="0" fontId="15" fillId="0" borderId="6" xfId="0" applyFont="1" applyBorder="1" applyAlignment="1">
      <alignment vertical="center" wrapText="1"/>
    </xf>
    <xf numFmtId="2" fontId="11" fillId="0" borderId="0" xfId="0" applyNumberFormat="1" applyFont="1" applyAlignment="1">
      <alignment horizontal="right" vertical="center" wrapText="1"/>
    </xf>
    <xf numFmtId="0" fontId="16" fillId="0" borderId="11" xfId="0" applyFont="1" applyBorder="1" applyAlignment="1">
      <alignment vertical="center" wrapText="1"/>
    </xf>
    <xf numFmtId="0" fontId="19" fillId="0" borderId="0" xfId="0" applyFont="1" applyAlignment="1">
      <alignment horizontal="left" vertical="center"/>
    </xf>
    <xf numFmtId="0" fontId="32" fillId="3" borderId="1" xfId="0" applyFont="1" applyFill="1" applyBorder="1" applyAlignment="1">
      <alignment horizontal="center" vertical="center" wrapText="1"/>
    </xf>
    <xf numFmtId="0" fontId="32" fillId="0" borderId="0" xfId="0" applyFont="1" applyAlignment="1">
      <alignment horizontal="center" vertical="center" wrapText="1"/>
    </xf>
    <xf numFmtId="0" fontId="19" fillId="0" borderId="0" xfId="0" applyFont="1" applyAlignment="1">
      <alignment horizontal="left"/>
    </xf>
    <xf numFmtId="0" fontId="19" fillId="0" borderId="1" xfId="0" applyFont="1" applyFill="1" applyBorder="1" applyAlignment="1">
      <alignment horizontal="center" vertical="center"/>
    </xf>
    <xf numFmtId="0" fontId="19" fillId="0" borderId="1" xfId="0" applyFont="1" applyFill="1" applyBorder="1" applyAlignment="1">
      <alignment horizontal="left" vertical="center"/>
    </xf>
    <xf numFmtId="0" fontId="19" fillId="0" borderId="1" xfId="0" applyFont="1" applyFill="1" applyBorder="1" applyAlignment="1">
      <alignment wrapText="1"/>
    </xf>
    <xf numFmtId="0" fontId="19" fillId="0" borderId="43" xfId="0" applyFont="1" applyFill="1" applyBorder="1" applyAlignment="1">
      <alignment wrapText="1"/>
    </xf>
    <xf numFmtId="0" fontId="19" fillId="0" borderId="1" xfId="0" applyFont="1" applyFill="1" applyBorder="1" applyAlignment="1">
      <alignment vertical="top"/>
    </xf>
    <xf numFmtId="0" fontId="19" fillId="0" borderId="1" xfId="0" applyFont="1" applyFill="1" applyBorder="1" applyAlignment="1">
      <alignment horizontal="left"/>
    </xf>
    <xf numFmtId="0" fontId="19" fillId="0" borderId="0" xfId="0" applyFont="1" applyFill="1" applyAlignment="1">
      <alignment wrapText="1"/>
    </xf>
    <xf numFmtId="0" fontId="32" fillId="0" borderId="0" xfId="0" applyFont="1" applyFill="1"/>
    <xf numFmtId="0" fontId="15" fillId="0" borderId="1" xfId="0" applyFont="1" applyBorder="1" applyAlignment="1">
      <alignment horizontal="justify" wrapText="1"/>
    </xf>
    <xf numFmtId="2" fontId="9" fillId="0" borderId="0" xfId="0" applyNumberFormat="1" applyFont="1" applyAlignment="1">
      <alignment horizontal="right" wrapText="1"/>
    </xf>
    <xf numFmtId="0" fontId="8" fillId="0" borderId="0" xfId="0" applyFont="1" applyAlignment="1">
      <alignment horizontal="center"/>
    </xf>
    <xf numFmtId="0" fontId="31" fillId="0" borderId="0" xfId="0" applyFont="1" applyFill="1" applyAlignment="1">
      <alignment vertical="center"/>
    </xf>
    <xf numFmtId="171" fontId="31" fillId="0" borderId="0" xfId="0" applyNumberFormat="1" applyFont="1" applyFill="1" applyAlignment="1">
      <alignment horizontal="center" vertical="center"/>
    </xf>
    <xf numFmtId="2" fontId="11" fillId="0" borderId="0" xfId="0" applyNumberFormat="1" applyFont="1" applyFill="1" applyAlignment="1">
      <alignment horizontal="right"/>
    </xf>
    <xf numFmtId="0" fontId="32" fillId="0" borderId="1" xfId="0" applyFont="1" applyFill="1" applyBorder="1" applyAlignment="1">
      <alignment horizontal="center" vertical="center" wrapText="1"/>
    </xf>
    <xf numFmtId="0" fontId="32" fillId="0" borderId="1" xfId="0" applyFont="1" applyFill="1" applyBorder="1" applyAlignment="1">
      <alignment horizontal="center" vertical="top" wrapText="1"/>
    </xf>
    <xf numFmtId="39" fontId="19" fillId="0" borderId="1" xfId="0" applyNumberFormat="1" applyFont="1" applyFill="1" applyBorder="1" applyAlignment="1">
      <alignment horizontal="center" vertical="top" wrapText="1"/>
    </xf>
    <xf numFmtId="43" fontId="32" fillId="0" borderId="32" xfId="10" applyFont="1" applyFill="1" applyBorder="1" applyAlignment="1">
      <alignment horizontal="right" vertical="top" wrapText="1"/>
    </xf>
    <xf numFmtId="2" fontId="9" fillId="0" borderId="32" xfId="0" applyNumberFormat="1" applyFont="1" applyFill="1" applyBorder="1" applyAlignment="1">
      <alignment horizontal="right" vertical="top" wrapText="1"/>
    </xf>
    <xf numFmtId="2" fontId="9" fillId="0" borderId="18" xfId="0" applyNumberFormat="1" applyFont="1" applyFill="1" applyBorder="1" applyAlignment="1">
      <alignment horizontal="right" vertical="top" wrapText="1"/>
    </xf>
    <xf numFmtId="0" fontId="14" fillId="0" borderId="1" xfId="0" applyFont="1" applyFill="1" applyBorder="1"/>
    <xf numFmtId="10" fontId="14" fillId="0" borderId="1" xfId="0" applyNumberFormat="1" applyFont="1" applyFill="1" applyBorder="1" applyAlignment="1">
      <alignment horizontal="center"/>
    </xf>
    <xf numFmtId="0" fontId="14" fillId="0" borderId="0" xfId="0" applyFont="1" applyFill="1"/>
    <xf numFmtId="10" fontId="14" fillId="0" borderId="0" xfId="0" applyNumberFormat="1" applyFont="1" applyFill="1" applyAlignment="1">
      <alignment horizontal="center"/>
    </xf>
    <xf numFmtId="0" fontId="35" fillId="0" borderId="1" xfId="0" applyFont="1" applyFill="1" applyBorder="1"/>
    <xf numFmtId="2" fontId="35" fillId="0" borderId="1" xfId="0" applyNumberFormat="1" applyFont="1" applyFill="1" applyBorder="1" applyAlignment="1">
      <alignment horizontal="center"/>
    </xf>
    <xf numFmtId="3" fontId="19" fillId="0" borderId="1" xfId="0" applyNumberFormat="1" applyFont="1" applyFill="1" applyBorder="1" applyAlignment="1">
      <alignment horizontal="center"/>
    </xf>
    <xf numFmtId="4" fontId="35" fillId="0" borderId="1" xfId="0" applyNumberFormat="1" applyFont="1" applyFill="1" applyBorder="1" applyAlignment="1">
      <alignment horizontal="right"/>
    </xf>
    <xf numFmtId="0" fontId="13" fillId="0" borderId="0" xfId="0" applyFont="1" applyFill="1"/>
    <xf numFmtId="2" fontId="9" fillId="0" borderId="0" xfId="0" applyNumberFormat="1" applyFont="1" applyFill="1"/>
    <xf numFmtId="0" fontId="13" fillId="0" borderId="0" xfId="0" applyFont="1" applyFill="1" applyAlignment="1">
      <alignment vertical="center"/>
    </xf>
    <xf numFmtId="0" fontId="12" fillId="0" borderId="0" xfId="4" applyFill="1"/>
    <xf numFmtId="2" fontId="11" fillId="0" borderId="0" xfId="0" applyNumberFormat="1" applyFont="1" applyFill="1" applyAlignment="1">
      <alignment horizontal="right" vertical="center"/>
    </xf>
    <xf numFmtId="0" fontId="31" fillId="0" borderId="1" xfId="4" applyFont="1" applyFill="1" applyBorder="1" applyAlignment="1">
      <alignment horizontal="center" vertical="center" wrapText="1"/>
    </xf>
    <xf numFmtId="4" fontId="31" fillId="0" borderId="1" xfId="4"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36" fillId="0" borderId="1" xfId="0" applyFont="1" applyFill="1" applyBorder="1" applyAlignment="1">
      <alignment horizontal="center" vertical="center"/>
    </xf>
    <xf numFmtId="0" fontId="36" fillId="0" borderId="1" xfId="0" applyFont="1" applyFill="1" applyBorder="1" applyAlignment="1">
      <alignment horizontal="center" vertical="top" wrapText="1"/>
    </xf>
    <xf numFmtId="2" fontId="11" fillId="0" borderId="0" xfId="0" applyNumberFormat="1" applyFont="1" applyFill="1" applyAlignment="1">
      <alignment horizontal="center"/>
    </xf>
    <xf numFmtId="0" fontId="11" fillId="0" borderId="0" xfId="0" applyFont="1" applyFill="1" applyAlignment="1">
      <alignment horizontal="center"/>
    </xf>
    <xf numFmtId="0" fontId="11" fillId="0" borderId="0" xfId="0" quotePrefix="1" applyFont="1" applyFill="1" applyAlignment="1">
      <alignment vertical="center"/>
    </xf>
    <xf numFmtId="0" fontId="11" fillId="0" borderId="0" xfId="0" applyFont="1" applyFill="1" applyAlignment="1">
      <alignment vertical="center"/>
    </xf>
    <xf numFmtId="0" fontId="11" fillId="0" borderId="1" xfId="0" applyFont="1" applyFill="1" applyBorder="1"/>
    <xf numFmtId="0" fontId="31" fillId="0" borderId="0" xfId="4" applyFont="1" applyFill="1" applyAlignment="1">
      <alignment horizontal="justify" vertical="top" wrapText="1"/>
    </xf>
    <xf numFmtId="0" fontId="34" fillId="0" borderId="1" xfId="6" applyFont="1" applyFill="1" applyBorder="1"/>
    <xf numFmtId="17" fontId="12" fillId="0" borderId="0" xfId="4" applyNumberFormat="1" applyFill="1"/>
    <xf numFmtId="0" fontId="31" fillId="0" borderId="1" xfId="4" applyFont="1" applyFill="1" applyBorder="1" applyAlignment="1">
      <alignment horizontal="justify" vertical="top" wrapText="1"/>
    </xf>
    <xf numFmtId="0" fontId="31" fillId="0" borderId="1" xfId="4" applyFont="1" applyFill="1" applyBorder="1"/>
    <xf numFmtId="0" fontId="8" fillId="0" borderId="2" xfId="0" applyFont="1" applyFill="1" applyBorder="1"/>
    <xf numFmtId="2" fontId="8" fillId="0" borderId="2" xfId="0" applyNumberFormat="1" applyFont="1" applyFill="1" applyBorder="1"/>
    <xf numFmtId="0" fontId="8" fillId="0" borderId="0" xfId="0" applyFont="1" applyFill="1"/>
    <xf numFmtId="2" fontId="8" fillId="0" borderId="0" xfId="0" applyNumberFormat="1" applyFont="1" applyFill="1" applyAlignment="1">
      <alignment horizontal="center"/>
    </xf>
    <xf numFmtId="2" fontId="13" fillId="0" borderId="0" xfId="0" applyNumberFormat="1" applyFont="1" applyFill="1" applyAlignment="1">
      <alignment horizontal="center"/>
    </xf>
    <xf numFmtId="2" fontId="8" fillId="0" borderId="0" xfId="0" applyNumberFormat="1" applyFont="1" applyFill="1"/>
    <xf numFmtId="165" fontId="8" fillId="0" borderId="0" xfId="0" applyNumberFormat="1" applyFont="1" applyFill="1" applyAlignment="1">
      <alignment horizontal="center"/>
    </xf>
    <xf numFmtId="0" fontId="8" fillId="0" borderId="0" xfId="0" applyFont="1" applyFill="1" applyAlignment="1">
      <alignment wrapText="1"/>
    </xf>
    <xf numFmtId="0" fontId="8" fillId="0" borderId="0" xfId="0" applyFont="1" applyFill="1" applyAlignment="1">
      <alignment vertical="center"/>
    </xf>
    <xf numFmtId="0" fontId="18" fillId="0" borderId="0" xfId="0" applyFont="1" applyFill="1" applyAlignment="1">
      <alignment vertical="center"/>
    </xf>
    <xf numFmtId="0" fontId="9" fillId="0" borderId="0" xfId="0" applyFont="1" applyFill="1" applyAlignment="1">
      <alignment vertical="center"/>
    </xf>
    <xf numFmtId="0" fontId="0" fillId="0" borderId="1" xfId="0" applyFill="1" applyBorder="1" applyAlignment="1">
      <alignment horizontal="left" vertical="center" wrapText="1"/>
    </xf>
    <xf numFmtId="4" fontId="0" fillId="0" borderId="1" xfId="0" applyNumberFormat="1" applyFill="1" applyBorder="1" applyAlignment="1">
      <alignment horizontal="right" vertical="center" wrapText="1"/>
    </xf>
    <xf numFmtId="0" fontId="17" fillId="0" borderId="1" xfId="0" applyFont="1" applyFill="1" applyBorder="1" applyAlignment="1">
      <alignment horizontal="left" vertical="center" wrapText="1"/>
    </xf>
    <xf numFmtId="4" fontId="17" fillId="0" borderId="1" xfId="0" applyNumberFormat="1" applyFont="1" applyFill="1" applyBorder="1" applyAlignment="1">
      <alignment horizontal="right" vertical="center" wrapText="1"/>
    </xf>
    <xf numFmtId="39" fontId="19" fillId="0" borderId="1" xfId="0" applyNumberFormat="1" applyFont="1" applyFill="1" applyBorder="1" applyAlignment="1">
      <alignment horizontal="center"/>
    </xf>
    <xf numFmtId="43" fontId="32" fillId="0" borderId="17" xfId="10" applyFont="1" applyFill="1" applyBorder="1" applyAlignment="1">
      <alignment horizontal="right" vertical="top" wrapText="1"/>
    </xf>
    <xf numFmtId="2" fontId="9" fillId="0" borderId="32" xfId="0" applyNumberFormat="1" applyFont="1" applyFill="1" applyBorder="1" applyAlignment="1">
      <alignment horizontal="right"/>
    </xf>
    <xf numFmtId="2" fontId="9" fillId="0" borderId="18" xfId="0" applyNumberFormat="1" applyFont="1" applyFill="1" applyBorder="1" applyAlignment="1">
      <alignment horizontal="right"/>
    </xf>
    <xf numFmtId="0" fontId="17" fillId="0" borderId="1" xfId="0" applyFont="1" applyFill="1" applyBorder="1" applyAlignment="1">
      <alignment vertical="center"/>
    </xf>
    <xf numFmtId="0" fontId="24" fillId="0" borderId="1" xfId="4" applyFont="1" applyFill="1" applyBorder="1" applyAlignment="1">
      <alignment horizontal="justify" vertical="top" wrapText="1"/>
    </xf>
    <xf numFmtId="0" fontId="37" fillId="0" borderId="1" xfId="0" applyFont="1" applyFill="1" applyBorder="1"/>
    <xf numFmtId="171" fontId="31" fillId="0" borderId="0" xfId="4" applyNumberFormat="1" applyFont="1" applyFill="1" applyAlignment="1">
      <alignment horizontal="center" vertical="center"/>
    </xf>
    <xf numFmtId="0" fontId="26" fillId="0" borderId="1" xfId="4" applyFont="1" applyFill="1" applyBorder="1" applyAlignment="1">
      <alignment horizontal="left" vertical="center" wrapText="1"/>
    </xf>
    <xf numFmtId="3" fontId="26" fillId="0" borderId="1" xfId="4" applyNumberFormat="1" applyFont="1" applyFill="1" applyBorder="1" applyAlignment="1">
      <alignment horizontal="center" vertical="center" wrapText="1"/>
    </xf>
    <xf numFmtId="4" fontId="26" fillId="0" borderId="1" xfId="4" applyNumberFormat="1" applyFont="1" applyFill="1" applyBorder="1" applyAlignment="1">
      <alignment horizontal="right" vertical="center" wrapText="1"/>
    </xf>
    <xf numFmtId="0" fontId="3" fillId="0" borderId="1" xfId="0" applyFont="1" applyFill="1" applyBorder="1" applyAlignment="1">
      <alignment horizontal="left"/>
    </xf>
    <xf numFmtId="3" fontId="3" fillId="0" borderId="1" xfId="0" applyNumberFormat="1" applyFont="1" applyFill="1" applyBorder="1" applyAlignment="1">
      <alignment horizontal="center" vertical="top" wrapText="1"/>
    </xf>
    <xf numFmtId="10" fontId="13" fillId="0" borderId="0" xfId="11" applyNumberFormat="1" applyFont="1" applyFill="1" applyBorder="1" applyAlignment="1">
      <alignment horizontal="center" vertical="center"/>
    </xf>
    <xf numFmtId="0" fontId="26" fillId="0" borderId="1" xfId="4" applyFont="1" applyFill="1" applyBorder="1" applyAlignment="1">
      <alignment horizontal="justify" vertical="top" wrapText="1"/>
    </xf>
    <xf numFmtId="17" fontId="3" fillId="0" borderId="1" xfId="0" applyNumberFormat="1" applyFont="1" applyFill="1" applyBorder="1"/>
    <xf numFmtId="3" fontId="3" fillId="0" borderId="1" xfId="0" applyNumberFormat="1" applyFont="1" applyFill="1" applyBorder="1" applyAlignment="1">
      <alignment horizontal="center"/>
    </xf>
    <xf numFmtId="3" fontId="11" fillId="0" borderId="0" xfId="0" applyNumberFormat="1" applyFont="1" applyFill="1" applyAlignment="1">
      <alignment horizontal="center"/>
    </xf>
    <xf numFmtId="4" fontId="32" fillId="0" borderId="1" xfId="0" applyNumberFormat="1" applyFont="1" applyFill="1" applyBorder="1" applyAlignment="1">
      <alignment horizontal="right"/>
    </xf>
    <xf numFmtId="0" fontId="13" fillId="0" borderId="0" xfId="2" applyFont="1" applyFill="1"/>
    <xf numFmtId="0" fontId="8" fillId="0" borderId="0" xfId="2" applyFont="1" applyFill="1"/>
    <xf numFmtId="0" fontId="17" fillId="0" borderId="0" xfId="0" applyFont="1" applyFill="1" applyAlignment="1">
      <alignment vertical="center"/>
    </xf>
    <xf numFmtId="10" fontId="13" fillId="0" borderId="0" xfId="0" applyNumberFormat="1" applyFont="1" applyFill="1" applyAlignment="1">
      <alignment horizontal="center"/>
    </xf>
    <xf numFmtId="2" fontId="11" fillId="0" borderId="0" xfId="2" applyNumberFormat="1" applyFont="1" applyFill="1" applyAlignment="1">
      <alignment horizontal="center"/>
    </xf>
    <xf numFmtId="2" fontId="13" fillId="0" borderId="0" xfId="0" applyNumberFormat="1" applyFont="1" applyFill="1" applyAlignment="1">
      <alignment horizontal="right" vertical="center"/>
    </xf>
    <xf numFmtId="0" fontId="19" fillId="0" borderId="1" xfId="0" applyFont="1" applyFill="1" applyBorder="1" applyAlignment="1">
      <alignment horizontal="center" vertical="center" wrapText="1"/>
    </xf>
    <xf numFmtId="0" fontId="13" fillId="0" borderId="1" xfId="0" applyFont="1" applyFill="1" applyBorder="1" applyAlignment="1">
      <alignment vertical="center" wrapText="1"/>
    </xf>
    <xf numFmtId="10" fontId="13" fillId="0" borderId="1" xfId="0" applyNumberFormat="1" applyFont="1" applyFill="1" applyBorder="1" applyAlignment="1">
      <alignment horizontal="center" vertical="center"/>
    </xf>
    <xf numFmtId="0" fontId="24" fillId="0" borderId="1" xfId="4" applyFont="1" applyFill="1" applyBorder="1" applyAlignment="1">
      <alignment horizontal="justify" vertical="center" wrapText="1"/>
    </xf>
    <xf numFmtId="17" fontId="3" fillId="0" borderId="1" xfId="0" applyNumberFormat="1" applyFont="1" applyFill="1" applyBorder="1" applyAlignment="1">
      <alignment horizontal="center"/>
    </xf>
    <xf numFmtId="0" fontId="33" fillId="0" borderId="1" xfId="4" applyFont="1" applyFill="1" applyBorder="1" applyAlignment="1">
      <alignment horizontal="justify" vertical="center" wrapText="1"/>
    </xf>
    <xf numFmtId="17" fontId="3" fillId="0" borderId="0" xfId="0" applyNumberFormat="1" applyFont="1" applyFill="1"/>
    <xf numFmtId="4" fontId="32" fillId="0" borderId="1" xfId="0" applyNumberFormat="1" applyFont="1" applyFill="1" applyBorder="1"/>
    <xf numFmtId="0" fontId="24" fillId="0" borderId="1" xfId="0" applyFont="1" applyFill="1" applyBorder="1" applyAlignment="1">
      <alignment vertical="center"/>
    </xf>
    <xf numFmtId="0" fontId="17" fillId="0" borderId="0" xfId="4" applyFont="1" applyFill="1" applyAlignment="1">
      <alignment vertical="center"/>
    </xf>
    <xf numFmtId="0" fontId="9" fillId="0" borderId="1" xfId="0" applyFont="1" applyFill="1" applyBorder="1" applyAlignment="1">
      <alignment horizontal="center"/>
    </xf>
    <xf numFmtId="0" fontId="13" fillId="0" borderId="1" xfId="0" applyFont="1" applyFill="1" applyBorder="1" applyAlignment="1">
      <alignment horizontal="left" vertical="center" wrapText="1"/>
    </xf>
    <xf numFmtId="0" fontId="0" fillId="0" borderId="0" xfId="0" applyFont="1" applyFill="1" applyBorder="1"/>
    <xf numFmtId="4" fontId="8" fillId="0" borderId="0" xfId="0" applyNumberFormat="1" applyFont="1" applyFill="1"/>
    <xf numFmtId="4" fontId="24" fillId="0" borderId="1" xfId="12" applyNumberFormat="1" applyFont="1" applyFill="1" applyBorder="1" applyAlignment="1">
      <alignment horizontal="center"/>
    </xf>
    <xf numFmtId="0" fontId="37" fillId="0" borderId="0" xfId="0" applyFont="1" applyFill="1"/>
    <xf numFmtId="4" fontId="35" fillId="0" borderId="0" xfId="0" applyNumberFormat="1" applyFont="1" applyFill="1"/>
    <xf numFmtId="43" fontId="31" fillId="0" borderId="17" xfId="12" applyFont="1" applyFill="1" applyBorder="1" applyAlignment="1">
      <alignment horizontal="center" vertical="center" wrapText="1"/>
    </xf>
    <xf numFmtId="4" fontId="19" fillId="0" borderId="1" xfId="0" applyNumberFormat="1" applyFont="1" applyFill="1" applyBorder="1" applyAlignment="1">
      <alignment horizontal="center"/>
    </xf>
    <xf numFmtId="2" fontId="19" fillId="0" borderId="1" xfId="0" applyNumberFormat="1" applyFont="1" applyFill="1" applyBorder="1" applyAlignment="1">
      <alignment horizontal="right"/>
    </xf>
    <xf numFmtId="40" fontId="2" fillId="0" borderId="1" xfId="0" applyNumberFormat="1" applyFont="1" applyFill="1" applyBorder="1" applyAlignment="1">
      <alignment horizontal="center"/>
    </xf>
    <xf numFmtId="40" fontId="19" fillId="0" borderId="1" xfId="0" applyNumberFormat="1" applyFont="1" applyFill="1" applyBorder="1" applyAlignment="1">
      <alignment horizontal="center"/>
    </xf>
    <xf numFmtId="2" fontId="19" fillId="0" borderId="1" xfId="0" applyNumberFormat="1" applyFont="1" applyFill="1" applyBorder="1"/>
    <xf numFmtId="2" fontId="19" fillId="0" borderId="0" xfId="0" applyNumberFormat="1" applyFont="1" applyFill="1" applyAlignment="1">
      <alignment horizontal="right"/>
    </xf>
    <xf numFmtId="0" fontId="13" fillId="0" borderId="0" xfId="0" applyFont="1" applyFill="1" applyAlignment="1">
      <alignment vertical="center" wrapText="1"/>
    </xf>
    <xf numFmtId="10" fontId="13" fillId="0" borderId="0" xfId="0" applyNumberFormat="1" applyFont="1" applyFill="1" applyAlignment="1">
      <alignment horizontal="center" vertical="center"/>
    </xf>
    <xf numFmtId="4" fontId="19" fillId="0" borderId="1" xfId="0" applyNumberFormat="1" applyFont="1" applyFill="1" applyBorder="1" applyAlignment="1">
      <alignment horizontal="center" vertical="center" wrapText="1"/>
    </xf>
    <xf numFmtId="0" fontId="39" fillId="0" borderId="1" xfId="0" applyFont="1" applyFill="1" applyBorder="1" applyAlignment="1">
      <alignment horizontal="center" vertical="center" wrapText="1"/>
    </xf>
    <xf numFmtId="0" fontId="13" fillId="0" borderId="0" xfId="0" applyFont="1" applyFill="1" applyAlignment="1">
      <alignment horizontal="left" vertical="center" wrapText="1"/>
    </xf>
    <xf numFmtId="4" fontId="35" fillId="0" borderId="1" xfId="11" applyNumberFormat="1" applyFont="1" applyFill="1" applyBorder="1" applyAlignment="1">
      <alignment horizontal="right"/>
    </xf>
    <xf numFmtId="4" fontId="35" fillId="0" borderId="0" xfId="2" applyNumberFormat="1" applyFont="1" applyFill="1"/>
    <xf numFmtId="0" fontId="35" fillId="0" borderId="0" xfId="2" applyFont="1" applyFill="1"/>
    <xf numFmtId="2" fontId="35" fillId="0" borderId="0" xfId="2" applyNumberFormat="1" applyFont="1" applyFill="1" applyAlignment="1">
      <alignment horizontal="right"/>
    </xf>
    <xf numFmtId="0" fontId="17" fillId="0" borderId="1" xfId="0" applyFont="1" applyFill="1" applyBorder="1" applyAlignment="1">
      <alignment vertical="center" wrapText="1"/>
    </xf>
    <xf numFmtId="2" fontId="8" fillId="0" borderId="0" xfId="0" applyNumberFormat="1" applyFont="1" applyFill="1" applyAlignment="1">
      <alignment horizontal="right" vertical="center" wrapText="1"/>
    </xf>
    <xf numFmtId="0" fontId="8" fillId="0" borderId="0" xfId="0" applyFont="1" applyFill="1" applyAlignment="1">
      <alignment vertical="center" wrapText="1"/>
    </xf>
    <xf numFmtId="0" fontId="12" fillId="0" borderId="1" xfId="4" applyFill="1" applyBorder="1" applyAlignment="1">
      <alignment horizontal="center" vertical="center"/>
    </xf>
    <xf numFmtId="40" fontId="12" fillId="0" borderId="1" xfId="4" applyNumberFormat="1" applyFill="1" applyBorder="1" applyAlignment="1">
      <alignment horizontal="center" vertical="top" wrapText="1"/>
    </xf>
    <xf numFmtId="10" fontId="9" fillId="0" borderId="1" xfId="0" applyNumberFormat="1" applyFont="1" applyFill="1" applyBorder="1" applyAlignment="1">
      <alignment horizontal="center" vertical="center"/>
    </xf>
    <xf numFmtId="43" fontId="26" fillId="0" borderId="1" xfId="12" applyFont="1" applyFill="1" applyBorder="1" applyAlignment="1">
      <alignment horizontal="center" vertical="center" wrapText="1"/>
    </xf>
    <xf numFmtId="0" fontId="31" fillId="0" borderId="1" xfId="4" applyFont="1" applyFill="1" applyBorder="1" applyAlignment="1">
      <alignment vertical="center" wrapText="1"/>
    </xf>
    <xf numFmtId="40" fontId="12" fillId="0" borderId="1" xfId="4" applyNumberFormat="1" applyFill="1" applyBorder="1" applyAlignment="1">
      <alignment horizontal="center" vertical="center" wrapText="1"/>
    </xf>
    <xf numFmtId="0" fontId="33" fillId="0" borderId="0" xfId="4" applyFont="1" applyFill="1"/>
    <xf numFmtId="37" fontId="3" fillId="0" borderId="0" xfId="12" applyNumberFormat="1" applyFont="1" applyFill="1" applyBorder="1" applyAlignment="1">
      <alignment horizontal="center"/>
    </xf>
    <xf numFmtId="43" fontId="3" fillId="0" borderId="0" xfId="12" applyFont="1" applyFill="1" applyBorder="1" applyAlignment="1">
      <alignment horizontal="center" vertical="center"/>
    </xf>
    <xf numFmtId="43" fontId="9" fillId="0" borderId="0" xfId="0" applyNumberFormat="1" applyFont="1" applyFill="1"/>
    <xf numFmtId="39" fontId="3" fillId="0" borderId="0" xfId="12" applyNumberFormat="1" applyFont="1" applyFill="1" applyBorder="1" applyAlignment="1" applyProtection="1">
      <alignment horizontal="right"/>
      <protection locked="0"/>
    </xf>
    <xf numFmtId="43" fontId="3" fillId="0" borderId="0" xfId="12" applyFont="1" applyFill="1" applyBorder="1" applyProtection="1">
      <protection locked="0"/>
    </xf>
    <xf numFmtId="0" fontId="33" fillId="0" borderId="0" xfId="0" applyFont="1" applyFill="1"/>
    <xf numFmtId="39" fontId="8" fillId="0" borderId="1" xfId="0" applyNumberFormat="1" applyFont="1" applyFill="1" applyBorder="1" applyAlignment="1">
      <alignment horizontal="right"/>
    </xf>
    <xf numFmtId="0" fontId="32" fillId="0" borderId="1" xfId="0" applyFont="1" applyFill="1" applyBorder="1"/>
    <xf numFmtId="2" fontId="32" fillId="0" borderId="1" xfId="0" applyNumberFormat="1" applyFont="1" applyFill="1" applyBorder="1" applyAlignment="1">
      <alignment horizontal="center"/>
    </xf>
    <xf numFmtId="0" fontId="19" fillId="0" borderId="0" xfId="0" applyFont="1" applyFill="1" applyBorder="1" applyAlignment="1">
      <alignment horizontal="left"/>
    </xf>
    <xf numFmtId="3" fontId="19" fillId="0" borderId="0" xfId="0" applyNumberFormat="1" applyFont="1" applyFill="1" applyBorder="1" applyAlignment="1">
      <alignment horizontal="center"/>
    </xf>
    <xf numFmtId="3" fontId="32" fillId="0" borderId="0" xfId="0" applyNumberFormat="1" applyFont="1" applyFill="1" applyAlignment="1">
      <alignment horizontal="center"/>
    </xf>
    <xf numFmtId="43" fontId="3" fillId="0" borderId="1" xfId="0" applyNumberFormat="1" applyFont="1" applyFill="1" applyBorder="1"/>
    <xf numFmtId="0" fontId="13" fillId="0" borderId="0" xfId="2" applyFont="1" applyFill="1" applyAlignment="1">
      <alignment wrapText="1"/>
    </xf>
    <xf numFmtId="0" fontId="32" fillId="0" borderId="17" xfId="0" applyFont="1" applyFill="1" applyBorder="1" applyAlignment="1">
      <alignment horizontal="center" vertical="center" wrapText="1"/>
    </xf>
    <xf numFmtId="0" fontId="11" fillId="0" borderId="1" xfId="0" applyFont="1" applyFill="1" applyBorder="1" applyAlignment="1">
      <alignment horizontal="center"/>
    </xf>
    <xf numFmtId="4" fontId="13" fillId="0" borderId="1" xfId="0" applyNumberFormat="1" applyFont="1" applyFill="1" applyBorder="1" applyAlignment="1">
      <alignment vertical="top"/>
    </xf>
    <xf numFmtId="0" fontId="11" fillId="0" borderId="0" xfId="2" applyFont="1" applyFill="1"/>
    <xf numFmtId="0" fontId="17" fillId="0" borderId="0" xfId="0" applyFont="1" applyFill="1"/>
    <xf numFmtId="2" fontId="11" fillId="0" borderId="0" xfId="2" applyNumberFormat="1" applyFont="1" applyFill="1" applyAlignment="1">
      <alignment horizontal="right"/>
    </xf>
    <xf numFmtId="2" fontId="11" fillId="0" borderId="0" xfId="0" applyNumberFormat="1" applyFont="1" applyFill="1"/>
    <xf numFmtId="3" fontId="19" fillId="0" borderId="1" xfId="0" applyNumberFormat="1" applyFont="1" applyFill="1" applyBorder="1" applyAlignment="1">
      <alignment horizontal="right"/>
    </xf>
    <xf numFmtId="0" fontId="33" fillId="0" borderId="1" xfId="0" applyFont="1" applyFill="1" applyBorder="1"/>
    <xf numFmtId="4" fontId="19" fillId="0" borderId="3" xfId="0" applyNumberFormat="1" applyFont="1" applyFill="1" applyBorder="1"/>
    <xf numFmtId="4" fontId="8" fillId="0" borderId="17" xfId="0" applyNumberFormat="1" applyFont="1" applyFill="1" applyBorder="1" applyAlignment="1">
      <alignment horizontal="right" vertical="top" wrapText="1"/>
    </xf>
    <xf numFmtId="2" fontId="9" fillId="0" borderId="32" xfId="0" applyNumberFormat="1" applyFont="1" applyFill="1" applyBorder="1" applyAlignment="1">
      <alignment horizontal="right" vertical="top"/>
    </xf>
    <xf numFmtId="2" fontId="9" fillId="0" borderId="18" xfId="0" applyNumberFormat="1" applyFont="1" applyFill="1" applyBorder="1" applyAlignment="1">
      <alignment horizontal="right" vertical="top"/>
    </xf>
    <xf numFmtId="0" fontId="8" fillId="0" borderId="0" xfId="0" applyFont="1" applyAlignment="1"/>
    <xf numFmtId="0" fontId="33" fillId="0" borderId="1" xfId="0" applyFont="1" applyFill="1" applyBorder="1" applyAlignment="1">
      <alignment horizontal="justify" vertical="top" wrapText="1"/>
    </xf>
    <xf numFmtId="43" fontId="33" fillId="0" borderId="1" xfId="12" applyFont="1" applyFill="1" applyBorder="1" applyAlignment="1">
      <alignment horizontal="center" vertical="center"/>
    </xf>
    <xf numFmtId="0" fontId="26" fillId="0" borderId="1" xfId="0" applyFont="1" applyFill="1" applyBorder="1" applyAlignment="1">
      <alignment horizontal="justify" vertical="top" wrapText="1"/>
    </xf>
    <xf numFmtId="43" fontId="26" fillId="0" borderId="1" xfId="12" applyFont="1" applyFill="1" applyBorder="1" applyAlignment="1">
      <alignment horizontal="center" vertical="center"/>
    </xf>
    <xf numFmtId="4" fontId="31" fillId="0" borderId="1" xfId="12" applyNumberFormat="1" applyFont="1" applyFill="1" applyBorder="1" applyAlignment="1">
      <alignment horizontal="center" vertical="center"/>
    </xf>
    <xf numFmtId="0" fontId="34" fillId="0" borderId="1" xfId="4" applyFont="1" applyFill="1" applyBorder="1" applyAlignment="1">
      <alignment horizontal="justify" vertical="top" wrapText="1"/>
    </xf>
    <xf numFmtId="4" fontId="34" fillId="0" borderId="1" xfId="12" applyNumberFormat="1" applyFont="1" applyFill="1" applyBorder="1" applyAlignment="1">
      <alignment horizontal="right" vertical="center"/>
    </xf>
    <xf numFmtId="0" fontId="17" fillId="0" borderId="17" xfId="0" applyFont="1" applyFill="1" applyBorder="1" applyAlignment="1">
      <alignment horizontal="center" vertical="center" wrapText="1"/>
    </xf>
    <xf numFmtId="0" fontId="14" fillId="0" borderId="0" xfId="0" applyFont="1" applyFill="1" applyAlignment="1">
      <alignment vertical="center"/>
    </xf>
    <xf numFmtId="4" fontId="6" fillId="0" borderId="0" xfId="0" applyNumberFormat="1" applyFont="1" applyFill="1" applyAlignment="1">
      <alignment horizontal="center"/>
    </xf>
    <xf numFmtId="0" fontId="6" fillId="0" borderId="0" xfId="0" applyFont="1" applyFill="1"/>
    <xf numFmtId="0" fontId="14" fillId="0" borderId="1" xfId="0" applyFont="1" applyFill="1" applyBorder="1" applyAlignment="1">
      <alignment horizontal="center" vertical="center" wrapText="1"/>
    </xf>
    <xf numFmtId="4" fontId="14" fillId="0" borderId="1" xfId="0" applyNumberFormat="1" applyFont="1" applyFill="1" applyBorder="1" applyAlignment="1">
      <alignment horizontal="center" vertical="center" wrapText="1"/>
    </xf>
    <xf numFmtId="0" fontId="6" fillId="0" borderId="1" xfId="0" applyFont="1" applyFill="1" applyBorder="1"/>
    <xf numFmtId="2" fontId="6" fillId="0" borderId="1" xfId="0" applyNumberFormat="1" applyFont="1" applyFill="1" applyBorder="1" applyAlignment="1" applyProtection="1">
      <alignment horizontal="center"/>
      <protection locked="0"/>
    </xf>
    <xf numFmtId="0" fontId="6" fillId="0" borderId="1" xfId="0" applyFont="1" applyFill="1" applyBorder="1" applyAlignment="1">
      <alignment horizontal="center" vertical="center" wrapText="1"/>
    </xf>
    <xf numFmtId="4" fontId="6" fillId="0" borderId="1" xfId="0" applyNumberFormat="1" applyFont="1" applyFill="1" applyBorder="1" applyAlignment="1">
      <alignment horizontal="center"/>
    </xf>
    <xf numFmtId="2" fontId="6" fillId="0" borderId="1" xfId="0" applyNumberFormat="1" applyFont="1" applyFill="1" applyBorder="1" applyAlignment="1">
      <alignment horizontal="center"/>
    </xf>
    <xf numFmtId="0" fontId="17"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3" fillId="0" borderId="1" xfId="0" applyFont="1" applyFill="1" applyBorder="1"/>
    <xf numFmtId="165" fontId="0" fillId="0" borderId="0" xfId="0" applyNumberFormat="1" applyFill="1"/>
    <xf numFmtId="0" fontId="22" fillId="0" borderId="1" xfId="0" applyFont="1" applyFill="1" applyBorder="1" applyAlignment="1">
      <alignment vertical="center" wrapText="1"/>
    </xf>
    <xf numFmtId="3" fontId="19" fillId="0" borderId="1" xfId="0" applyNumberFormat="1" applyFont="1" applyFill="1" applyBorder="1" applyAlignment="1" applyProtection="1">
      <alignment horizontal="center"/>
      <protection locked="0"/>
    </xf>
    <xf numFmtId="4" fontId="19" fillId="0" borderId="0" xfId="0" applyNumberFormat="1" applyFont="1" applyFill="1" applyAlignment="1">
      <alignment horizontal="center"/>
    </xf>
    <xf numFmtId="2" fontId="9" fillId="0" borderId="0" xfId="0" applyNumberFormat="1" applyFont="1" applyFill="1" applyAlignment="1">
      <alignment horizontal="right" vertical="center" wrapText="1"/>
    </xf>
    <xf numFmtId="0" fontId="9" fillId="0" borderId="0" xfId="0" applyFont="1" applyFill="1" applyAlignment="1">
      <alignment vertical="center" wrapText="1"/>
    </xf>
    <xf numFmtId="4" fontId="7" fillId="0" borderId="0" xfId="0" applyNumberFormat="1" applyFont="1" applyFill="1" applyAlignment="1">
      <alignment horizontal="center"/>
    </xf>
    <xf numFmtId="0" fontId="7" fillId="0" borderId="0" xfId="0" applyFont="1" applyFill="1"/>
    <xf numFmtId="2" fontId="19" fillId="0" borderId="1" xfId="0" applyNumberFormat="1" applyFont="1" applyFill="1" applyBorder="1" applyAlignment="1">
      <alignment horizontal="center"/>
    </xf>
    <xf numFmtId="4" fontId="19" fillId="0" borderId="1" xfId="0" applyNumberFormat="1" applyFont="1" applyFill="1" applyBorder="1" applyAlignment="1">
      <alignment horizontal="center" wrapText="1"/>
    </xf>
    <xf numFmtId="2" fontId="0" fillId="0" borderId="0" xfId="0" applyNumberFormat="1" applyFill="1"/>
    <xf numFmtId="0" fontId="12" fillId="0" borderId="1" xfId="0" applyFont="1" applyFill="1" applyBorder="1" applyAlignment="1">
      <alignment horizontal="left" vertical="center" wrapText="1" indent="2"/>
    </xf>
    <xf numFmtId="3" fontId="22" fillId="0" borderId="1" xfId="0" applyNumberFormat="1" applyFont="1" applyFill="1" applyBorder="1" applyAlignment="1">
      <alignment horizontal="center" vertical="center" wrapText="1"/>
    </xf>
    <xf numFmtId="0" fontId="7" fillId="0" borderId="1" xfId="0" applyFont="1" applyFill="1" applyBorder="1" applyProtection="1">
      <protection locked="0"/>
    </xf>
    <xf numFmtId="2" fontId="9" fillId="0" borderId="0" xfId="0" applyNumberFormat="1" applyFont="1" applyFill="1" applyAlignment="1">
      <alignment horizontal="center" vertical="center" wrapText="1"/>
    </xf>
    <xf numFmtId="2" fontId="8" fillId="0" borderId="0" xfId="0" applyNumberFormat="1" applyFont="1" applyFill="1" applyAlignment="1">
      <alignment horizontal="center" vertical="center" wrapText="1"/>
    </xf>
    <xf numFmtId="0" fontId="41" fillId="0" borderId="0" xfId="0" applyFont="1" applyFill="1" applyAlignment="1">
      <alignment vertical="center"/>
    </xf>
    <xf numFmtId="4" fontId="36" fillId="0" borderId="0" xfId="0" applyNumberFormat="1" applyFont="1" applyFill="1" applyAlignment="1">
      <alignment horizontal="center"/>
    </xf>
    <xf numFmtId="0" fontId="36" fillId="0" borderId="0" xfId="0" applyFont="1" applyFill="1"/>
    <xf numFmtId="0" fontId="42" fillId="0" borderId="1" xfId="0" applyFont="1" applyFill="1" applyBorder="1" applyAlignment="1">
      <alignment horizontal="center" vertical="center" wrapText="1"/>
    </xf>
    <xf numFmtId="4" fontId="42" fillId="0" borderId="1" xfId="0" applyNumberFormat="1" applyFont="1" applyFill="1" applyBorder="1" applyAlignment="1">
      <alignment horizontal="center" vertical="center" wrapText="1"/>
    </xf>
    <xf numFmtId="0" fontId="0" fillId="0" borderId="1" xfId="0" applyFill="1" applyBorder="1"/>
    <xf numFmtId="4" fontId="0" fillId="0" borderId="1" xfId="0" applyNumberFormat="1" applyFill="1" applyBorder="1"/>
    <xf numFmtId="4" fontId="9" fillId="0" borderId="1" xfId="0" applyNumberFormat="1" applyFont="1" applyFill="1" applyBorder="1" applyAlignment="1">
      <alignment horizontal="center"/>
    </xf>
    <xf numFmtId="2" fontId="0" fillId="0" borderId="1" xfId="0" applyNumberFormat="1" applyFill="1" applyBorder="1"/>
    <xf numFmtId="0" fontId="13" fillId="0" borderId="17" xfId="0" applyFont="1" applyBorder="1" applyAlignment="1">
      <alignment horizontal="center" vertical="center" wrapText="1"/>
    </xf>
    <xf numFmtId="0" fontId="13" fillId="0" borderId="32" xfId="0" applyFont="1" applyBorder="1" applyAlignment="1">
      <alignment horizontal="center" vertical="center" wrapText="1"/>
    </xf>
    <xf numFmtId="0" fontId="13" fillId="0" borderId="18" xfId="0" applyFont="1" applyBorder="1" applyAlignment="1">
      <alignment horizontal="center" vertical="center" wrapText="1"/>
    </xf>
    <xf numFmtId="0" fontId="30" fillId="0" borderId="0" xfId="0" applyFont="1" applyAlignment="1">
      <alignment horizontal="center" vertical="center" wrapText="1"/>
    </xf>
    <xf numFmtId="0" fontId="24" fillId="4" borderId="1" xfId="5" applyFont="1" applyFill="1" applyBorder="1" applyAlignment="1">
      <alignment horizontal="center"/>
    </xf>
    <xf numFmtId="0" fontId="24" fillId="0" borderId="1" xfId="5" applyFont="1" applyBorder="1" applyAlignment="1">
      <alignment horizontal="center"/>
    </xf>
    <xf numFmtId="0" fontId="29" fillId="0" borderId="1" xfId="8" applyFont="1" applyBorder="1" applyAlignment="1">
      <alignment horizontal="left"/>
    </xf>
    <xf numFmtId="0" fontId="40" fillId="3" borderId="1" xfId="0" applyFont="1" applyFill="1" applyBorder="1" applyAlignment="1">
      <alignment horizontal="center"/>
    </xf>
    <xf numFmtId="0" fontId="8" fillId="2" borderId="1" xfId="0" applyFont="1" applyFill="1" applyBorder="1" applyAlignment="1">
      <alignment horizontal="center"/>
    </xf>
    <xf numFmtId="0" fontId="15" fillId="0" borderId="9" xfId="0" applyFont="1" applyBorder="1" applyAlignment="1">
      <alignment horizontal="center" vertical="top" wrapText="1"/>
    </xf>
    <xf numFmtId="0" fontId="15" fillId="0" borderId="12" xfId="0" applyFont="1" applyBorder="1" applyAlignment="1">
      <alignment horizontal="center" vertical="top" wrapText="1"/>
    </xf>
    <xf numFmtId="0" fontId="15" fillId="0" borderId="15" xfId="0" applyFont="1" applyBorder="1" applyAlignment="1">
      <alignment horizontal="center" vertical="top" wrapText="1"/>
    </xf>
    <xf numFmtId="0" fontId="11" fillId="0" borderId="10" xfId="0" applyFont="1" applyBorder="1" applyAlignment="1">
      <alignment horizontal="center"/>
    </xf>
    <xf numFmtId="0" fontId="11" fillId="0" borderId="13" xfId="0" applyFont="1" applyBorder="1" applyAlignment="1">
      <alignment horizontal="center"/>
    </xf>
    <xf numFmtId="0" fontId="11" fillId="0" borderId="16" xfId="0" applyFont="1" applyBorder="1" applyAlignment="1">
      <alignment horizontal="center"/>
    </xf>
    <xf numFmtId="0" fontId="9" fillId="0" borderId="1" xfId="0" applyFont="1" applyFill="1" applyBorder="1" applyAlignment="1">
      <alignment horizontal="left" wrapText="1"/>
    </xf>
    <xf numFmtId="0" fontId="17" fillId="0" borderId="17" xfId="0" applyFont="1" applyFill="1" applyBorder="1" applyAlignment="1">
      <alignment horizontal="center" vertical="center" wrapText="1"/>
    </xf>
    <xf numFmtId="0" fontId="17" fillId="0" borderId="18" xfId="0" applyFont="1" applyFill="1" applyBorder="1" applyAlignment="1">
      <alignment horizontal="center" vertical="center" wrapText="1"/>
    </xf>
    <xf numFmtId="0" fontId="31" fillId="0" borderId="3" xfId="0" applyFont="1" applyFill="1" applyBorder="1" applyAlignment="1">
      <alignment horizontal="left" vertical="center" wrapText="1"/>
    </xf>
    <xf numFmtId="0" fontId="31" fillId="0" borderId="25" xfId="0" applyFont="1" applyFill="1" applyBorder="1" applyAlignment="1">
      <alignment horizontal="left" vertical="center" wrapText="1"/>
    </xf>
    <xf numFmtId="0" fontId="16" fillId="0" borderId="41" xfId="0" applyFont="1" applyBorder="1" applyAlignment="1">
      <alignment horizontal="center" vertical="top" wrapText="1"/>
    </xf>
    <xf numFmtId="0" fontId="16" fillId="0" borderId="0" xfId="0" applyFont="1" applyAlignment="1">
      <alignment horizontal="center" vertical="top" wrapText="1"/>
    </xf>
    <xf numFmtId="0" fontId="16" fillId="0" borderId="42" xfId="0" applyFont="1" applyBorder="1" applyAlignment="1">
      <alignment horizontal="center" vertical="top" wrapText="1"/>
    </xf>
    <xf numFmtId="0" fontId="15" fillId="0" borderId="41" xfId="0" applyFont="1" applyBorder="1" applyAlignment="1">
      <alignment horizontal="center" vertical="top" wrapText="1"/>
    </xf>
    <xf numFmtId="0" fontId="15" fillId="0" borderId="0" xfId="0" applyFont="1" applyAlignment="1">
      <alignment horizontal="center" vertical="top" wrapText="1"/>
    </xf>
    <xf numFmtId="0" fontId="15" fillId="0" borderId="42" xfId="0" applyFont="1" applyBorder="1" applyAlignment="1">
      <alignment horizontal="center" vertical="top" wrapText="1"/>
    </xf>
    <xf numFmtId="0" fontId="9" fillId="0" borderId="33" xfId="0" applyFont="1" applyFill="1" applyBorder="1" applyAlignment="1">
      <alignment horizontal="left" vertical="center" wrapText="1"/>
    </xf>
    <xf numFmtId="0" fontId="9" fillId="0" borderId="34" xfId="0" applyFont="1" applyFill="1" applyBorder="1" applyAlignment="1">
      <alignment horizontal="left" vertical="center" wrapText="1"/>
    </xf>
    <xf numFmtId="0" fontId="9" fillId="0" borderId="35" xfId="0" applyFont="1" applyFill="1" applyBorder="1" applyAlignment="1">
      <alignment horizontal="left" vertical="center" wrapText="1"/>
    </xf>
    <xf numFmtId="0" fontId="9" fillId="0" borderId="36" xfId="0" applyFont="1" applyFill="1" applyBorder="1" applyAlignment="1">
      <alignment horizontal="left" vertical="center" wrapText="1"/>
    </xf>
    <xf numFmtId="0" fontId="9" fillId="0" borderId="0" xfId="0" applyFont="1" applyFill="1" applyAlignment="1">
      <alignment horizontal="left" vertical="center" wrapText="1"/>
    </xf>
    <xf numFmtId="0" fontId="9" fillId="0" borderId="37" xfId="0" applyFont="1" applyFill="1" applyBorder="1" applyAlignment="1">
      <alignment horizontal="left" vertical="center" wrapText="1"/>
    </xf>
    <xf numFmtId="0" fontId="9" fillId="0" borderId="38" xfId="0" applyFont="1" applyFill="1" applyBorder="1" applyAlignment="1">
      <alignment horizontal="left" vertical="center" wrapText="1"/>
    </xf>
    <xf numFmtId="0" fontId="9" fillId="0" borderId="39" xfId="0" applyFont="1" applyFill="1" applyBorder="1" applyAlignment="1">
      <alignment horizontal="left" vertical="center" wrapText="1"/>
    </xf>
    <xf numFmtId="0" fontId="9" fillId="0" borderId="40" xfId="0" applyFont="1" applyFill="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9" fillId="0" borderId="36" xfId="0" applyFont="1" applyBorder="1" applyAlignment="1">
      <alignment horizontal="left" vertical="center" wrapText="1"/>
    </xf>
    <xf numFmtId="0" fontId="9" fillId="0" borderId="0" xfId="0" applyFont="1" applyAlignment="1">
      <alignment horizontal="left" vertical="center" wrapText="1"/>
    </xf>
    <xf numFmtId="0" fontId="9" fillId="0" borderId="37" xfId="0" applyFont="1" applyBorder="1" applyAlignment="1">
      <alignment horizontal="left" vertical="center" wrapText="1"/>
    </xf>
    <xf numFmtId="0" fontId="9" fillId="0" borderId="38" xfId="0" applyFont="1" applyBorder="1" applyAlignment="1">
      <alignment horizontal="left" vertical="center" wrapText="1"/>
    </xf>
    <xf numFmtId="0" fontId="9" fillId="0" borderId="39" xfId="0" applyFont="1" applyBorder="1" applyAlignment="1">
      <alignment horizontal="left" vertical="center" wrapText="1"/>
    </xf>
    <xf numFmtId="0" fontId="9" fillId="0" borderId="40" xfId="0" applyFont="1" applyBorder="1" applyAlignment="1">
      <alignment horizontal="left" vertical="center" wrapText="1"/>
    </xf>
    <xf numFmtId="0" fontId="38" fillId="0" borderId="9" xfId="0" applyFont="1" applyBorder="1" applyAlignment="1">
      <alignment horizontal="center" vertical="center" wrapText="1"/>
    </xf>
    <xf numFmtId="0" fontId="38" fillId="0" borderId="12" xfId="0" applyFont="1" applyBorder="1" applyAlignment="1">
      <alignment horizontal="center" vertical="center" wrapText="1"/>
    </xf>
    <xf numFmtId="0" fontId="38" fillId="0" borderId="15" xfId="0" applyFont="1" applyBorder="1" applyAlignment="1">
      <alignment horizontal="center" vertical="center" wrapText="1"/>
    </xf>
    <xf numFmtId="0" fontId="38" fillId="0" borderId="10"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6" xfId="0" applyFont="1" applyBorder="1" applyAlignment="1">
      <alignment horizontal="center" vertical="center" wrapText="1"/>
    </xf>
    <xf numFmtId="2" fontId="9" fillId="0" borderId="4" xfId="0" applyNumberFormat="1" applyFont="1" applyBorder="1" applyAlignment="1">
      <alignment horizontal="center"/>
    </xf>
    <xf numFmtId="2" fontId="9" fillId="0" borderId="5" xfId="0" applyNumberFormat="1" applyFont="1" applyBorder="1" applyAlignment="1">
      <alignment horizontal="center"/>
    </xf>
    <xf numFmtId="2" fontId="9" fillId="0" borderId="7" xfId="0" applyNumberFormat="1"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7" xfId="0" applyFont="1" applyBorder="1" applyAlignment="1">
      <alignment horizontal="center"/>
    </xf>
    <xf numFmtId="0" fontId="17" fillId="0" borderId="1" xfId="0" applyFont="1" applyBorder="1" applyAlignment="1">
      <alignment horizontal="center" vertical="center" wrapText="1"/>
    </xf>
    <xf numFmtId="0" fontId="15" fillId="0" borderId="1" xfId="0" applyFont="1" applyBorder="1" applyAlignment="1">
      <alignment horizontal="justify" vertical="center" wrapText="1"/>
    </xf>
    <xf numFmtId="0" fontId="9" fillId="0" borderId="1" xfId="0" applyFont="1" applyBorder="1" applyAlignment="1">
      <alignment horizontal="left" wrapText="1"/>
    </xf>
    <xf numFmtId="0" fontId="21" fillId="0" borderId="17" xfId="0" applyFont="1" applyBorder="1" applyAlignment="1">
      <alignment horizontal="left" vertical="center" wrapText="1"/>
    </xf>
    <xf numFmtId="0" fontId="21" fillId="0" borderId="18" xfId="0" applyFont="1" applyBorder="1" applyAlignment="1">
      <alignment horizontal="left" vertical="center" wrapText="1"/>
    </xf>
    <xf numFmtId="0" fontId="21" fillId="0" borderId="1"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2" fillId="0" borderId="1" xfId="0" applyFont="1" applyBorder="1" applyAlignment="1">
      <alignment horizontal="center" vertical="center" wrapText="1"/>
    </xf>
    <xf numFmtId="0" fontId="1" fillId="0" borderId="1" xfId="0" applyFont="1" applyBorder="1" applyAlignment="1">
      <alignment horizontal="left" vertical="center" wrapText="1"/>
    </xf>
    <xf numFmtId="0" fontId="7" fillId="0" borderId="1" xfId="0" applyFont="1" applyBorder="1" applyAlignment="1">
      <alignment horizontal="left" vertical="center" wrapText="1"/>
    </xf>
    <xf numFmtId="0" fontId="17" fillId="0" borderId="1" xfId="0" applyFont="1" applyFill="1" applyBorder="1" applyAlignment="1">
      <alignment horizontal="center" vertical="center" wrapText="1"/>
    </xf>
    <xf numFmtId="0" fontId="15" fillId="0" borderId="20" xfId="0" applyFont="1" applyBorder="1" applyAlignment="1">
      <alignment horizontal="center" vertical="top" wrapText="1"/>
    </xf>
    <xf numFmtId="0" fontId="15" fillId="0" borderId="22" xfId="0" applyFont="1" applyBorder="1" applyAlignment="1">
      <alignment horizontal="center" vertical="top" wrapText="1"/>
    </xf>
    <xf numFmtId="0" fontId="15" fillId="0" borderId="24" xfId="0" applyFont="1" applyBorder="1" applyAlignment="1">
      <alignment horizontal="center" vertical="top" wrapText="1"/>
    </xf>
    <xf numFmtId="0" fontId="15" fillId="0" borderId="1" xfId="0" applyFont="1" applyFill="1" applyBorder="1" applyAlignment="1">
      <alignment horizontal="justify" vertical="center" wrapText="1"/>
    </xf>
    <xf numFmtId="0" fontId="22" fillId="0" borderId="3" xfId="0" applyFont="1" applyFill="1" applyBorder="1" applyAlignment="1">
      <alignment horizontal="center" vertical="center" wrapText="1"/>
    </xf>
    <xf numFmtId="0" fontId="22" fillId="0" borderId="25" xfId="0" applyFont="1" applyFill="1" applyBorder="1" applyAlignment="1">
      <alignment horizontal="center" vertical="center" wrapText="1"/>
    </xf>
    <xf numFmtId="0" fontId="21" fillId="0" borderId="17" xfId="0" applyFont="1" applyFill="1" applyBorder="1" applyAlignment="1">
      <alignment horizontal="left" vertical="center" wrapText="1"/>
    </xf>
    <xf numFmtId="0" fontId="21" fillId="0" borderId="18" xfId="0" applyFont="1" applyFill="1" applyBorder="1" applyAlignment="1">
      <alignment horizontal="left" vertical="center" wrapText="1"/>
    </xf>
    <xf numFmtId="0" fontId="21" fillId="0" borderId="1" xfId="0" applyFont="1" applyFill="1" applyBorder="1" applyAlignment="1">
      <alignment horizontal="center" vertical="center" wrapText="1"/>
    </xf>
    <xf numFmtId="0" fontId="21" fillId="0" borderId="17"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15" fillId="0" borderId="26" xfId="0" applyFont="1" applyBorder="1" applyAlignment="1">
      <alignment horizontal="center" vertical="top" wrapText="1"/>
    </xf>
    <xf numFmtId="0" fontId="15" fillId="0" borderId="27" xfId="0" applyFont="1" applyBorder="1" applyAlignment="1">
      <alignment horizontal="center" vertical="top" wrapText="1"/>
    </xf>
    <xf numFmtId="0" fontId="15" fillId="0" borderId="28" xfId="0" applyFont="1" applyBorder="1" applyAlignment="1">
      <alignment horizontal="center" vertical="top" wrapText="1"/>
    </xf>
    <xf numFmtId="0" fontId="9" fillId="0" borderId="1" xfId="0" applyFont="1" applyBorder="1" applyAlignment="1">
      <alignment horizontal="center"/>
    </xf>
    <xf numFmtId="0" fontId="6" fillId="0" borderId="1" xfId="0" applyFont="1" applyBorder="1" applyAlignment="1">
      <alignment horizontal="left" vertical="center" wrapText="1"/>
    </xf>
    <xf numFmtId="0" fontId="15" fillId="0" borderId="29" xfId="0" applyFont="1" applyBorder="1" applyAlignment="1">
      <alignment horizontal="center" vertical="top" wrapText="1"/>
    </xf>
    <xf numFmtId="0" fontId="15" fillId="0" borderId="30" xfId="0" applyFont="1" applyBorder="1" applyAlignment="1">
      <alignment horizontal="center" vertical="top" wrapText="1"/>
    </xf>
    <xf numFmtId="0" fontId="15" fillId="0" borderId="31" xfId="0" applyFont="1" applyBorder="1" applyAlignment="1">
      <alignment horizontal="center" vertical="top" wrapText="1"/>
    </xf>
    <xf numFmtId="0" fontId="6" fillId="0" borderId="1" xfId="0" applyFont="1" applyFill="1" applyBorder="1" applyAlignment="1">
      <alignment horizontal="left" vertical="center" wrapText="1"/>
    </xf>
    <xf numFmtId="0" fontId="15" fillId="0" borderId="1" xfId="0" applyFont="1" applyBorder="1" applyAlignment="1">
      <alignment horizontal="center" vertical="top" wrapText="1"/>
    </xf>
    <xf numFmtId="0" fontId="11" fillId="0" borderId="1" xfId="0" applyFont="1" applyBorder="1" applyAlignment="1">
      <alignment horizontal="center"/>
    </xf>
    <xf numFmtId="164" fontId="9" fillId="0" borderId="0" xfId="0" applyNumberFormat="1" applyFont="1" applyFill="1"/>
  </cellXfs>
  <cellStyles count="15">
    <cellStyle name="Comma" xfId="10" builtinId="3"/>
    <cellStyle name="Comma 2" xfId="14" xr:uid="{306C6C7A-A7AC-4DD2-B6BC-24F9DCD26689}"/>
    <cellStyle name="Comma 2 2" xfId="12" xr:uid="{7CBFAD07-9B24-4B71-B1BC-3EF07942E6B7}"/>
    <cellStyle name="Comma 3" xfId="13" xr:uid="{FD7301C2-0FA6-485B-B16B-C7D8B4A91A99}"/>
    <cellStyle name="Hyperlink" xfId="1" builtinId="8"/>
    <cellStyle name="Normal" xfId="0" builtinId="0"/>
    <cellStyle name="Normal 2" xfId="6" xr:uid="{7C314A79-69F0-4CF1-A988-C2B77FE1063D}"/>
    <cellStyle name="Normal 2 2" xfId="5" xr:uid="{AFABFE7E-872D-46CD-B72A-A6E4EC80F02E}"/>
    <cellStyle name="Normal 2 3 2" xfId="3" xr:uid="{28E1EEF3-EAD3-4673-AF30-3CEC3C858F95}"/>
    <cellStyle name="Normal 2 3 2 2 2 3" xfId="8" xr:uid="{F8D60B90-277E-4950-9909-7DAA01EEB22E}"/>
    <cellStyle name="Normal 2 4" xfId="7" xr:uid="{B9723123-047A-4BF0-A9DC-680C6E84C1BB}"/>
    <cellStyle name="Normal 3" xfId="4" xr:uid="{F50946BF-8A35-4ECB-A387-4102A2C57ECA}"/>
    <cellStyle name="Normal 4" xfId="9" xr:uid="{2A5EBE9A-F84F-4CE4-A877-FD846F3C221E}"/>
    <cellStyle name="Normal 5" xfId="2" xr:uid="{3A96173D-B66A-437B-994A-96103C70B877}"/>
    <cellStyle name="Percent" xfId="11" builtinId="5"/>
  </cellStyles>
  <dxfs count="1147">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9.png"/></Relationships>
</file>

<file path=xl/drawings/_rels/drawing2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3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2.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3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5.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8.png"/></Relationships>
</file>

<file path=xl/drawings/_rels/drawing4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9.png"/></Relationships>
</file>

<file path=xl/drawings/_rels/drawing4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6.png"/></Relationships>
</file>

<file path=xl/drawings/_rels/drawing4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0.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94FA2F24-53A4-4621-B781-9893EE7239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4"/>
          <a:ext cx="1657349"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152399</xdr:colOff>
      <xdr:row>2</xdr:row>
      <xdr:rowOff>57150</xdr:rowOff>
    </xdr:from>
    <xdr:to>
      <xdr:col>3</xdr:col>
      <xdr:colOff>1962150</xdr:colOff>
      <xdr:row>6</xdr:row>
      <xdr:rowOff>238124</xdr:rowOff>
    </xdr:to>
    <xdr:pic>
      <xdr:nvPicPr>
        <xdr:cNvPr id="3" name="Picture 2">
          <a:extLst>
            <a:ext uri="{FF2B5EF4-FFF2-40B4-BE49-F238E27FC236}">
              <a16:creationId xmlns:a16="http://schemas.microsoft.com/office/drawing/2014/main" id="{302204D2-0819-431D-9E36-4DA7266869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1524" y="390525"/>
          <a:ext cx="1809751" cy="94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57151</xdr:colOff>
      <xdr:row>2</xdr:row>
      <xdr:rowOff>66675</xdr:rowOff>
    </xdr:from>
    <xdr:to>
      <xdr:col>3</xdr:col>
      <xdr:colOff>1943101</xdr:colOff>
      <xdr:row>6</xdr:row>
      <xdr:rowOff>257175</xdr:rowOff>
    </xdr:to>
    <xdr:pic>
      <xdr:nvPicPr>
        <xdr:cNvPr id="2" name="Picture 1">
          <a:extLst>
            <a:ext uri="{FF2B5EF4-FFF2-40B4-BE49-F238E27FC236}">
              <a16:creationId xmlns:a16="http://schemas.microsoft.com/office/drawing/2014/main" id="{5F8CF04C-D416-4921-B0F6-907903268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6276" y="400050"/>
          <a:ext cx="1885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47624</xdr:rowOff>
    </xdr:from>
    <xdr:to>
      <xdr:col>2</xdr:col>
      <xdr:colOff>1933575</xdr:colOff>
      <xdr:row>6</xdr:row>
      <xdr:rowOff>368121</xdr:rowOff>
    </xdr:to>
    <xdr:pic>
      <xdr:nvPicPr>
        <xdr:cNvPr id="4" name="Picture 3">
          <a:extLst>
            <a:ext uri="{FF2B5EF4-FFF2-40B4-BE49-F238E27FC236}">
              <a16:creationId xmlns:a16="http://schemas.microsoft.com/office/drawing/2014/main" id="{206E9EBE-DD0A-4A5D-A869-5E527AC39A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05550" y="380999"/>
          <a:ext cx="1819275" cy="10824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28576</xdr:rowOff>
    </xdr:from>
    <xdr:to>
      <xdr:col>3</xdr:col>
      <xdr:colOff>0</xdr:colOff>
      <xdr:row>6</xdr:row>
      <xdr:rowOff>314326</xdr:rowOff>
    </xdr:to>
    <xdr:pic>
      <xdr:nvPicPr>
        <xdr:cNvPr id="2" name="Picture 326">
          <a:extLst>
            <a:ext uri="{FF2B5EF4-FFF2-40B4-BE49-F238E27FC236}">
              <a16:creationId xmlns:a16="http://schemas.microsoft.com/office/drawing/2014/main" id="{CF53E017-02A0-4E84-9286-C29A5EE7F1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9825" y="361951"/>
          <a:ext cx="19812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28575</xdr:rowOff>
    </xdr:from>
    <xdr:to>
      <xdr:col>3</xdr:col>
      <xdr:colOff>2019299</xdr:colOff>
      <xdr:row>6</xdr:row>
      <xdr:rowOff>228600</xdr:rowOff>
    </xdr:to>
    <xdr:pic>
      <xdr:nvPicPr>
        <xdr:cNvPr id="3" name="Picture 11">
          <a:extLst>
            <a:ext uri="{FF2B5EF4-FFF2-40B4-BE49-F238E27FC236}">
              <a16:creationId xmlns:a16="http://schemas.microsoft.com/office/drawing/2014/main" id="{A0DF0068-23E2-4380-B8E3-17E5F1012E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5799" y="361950"/>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114299</xdr:colOff>
      <xdr:row>2</xdr:row>
      <xdr:rowOff>85725</xdr:rowOff>
    </xdr:from>
    <xdr:to>
      <xdr:col>2</xdr:col>
      <xdr:colOff>2047874</xdr:colOff>
      <xdr:row>6</xdr:row>
      <xdr:rowOff>276225</xdr:rowOff>
    </xdr:to>
    <xdr:pic>
      <xdr:nvPicPr>
        <xdr:cNvPr id="2" name="Picture 304">
          <a:extLst>
            <a:ext uri="{FF2B5EF4-FFF2-40B4-BE49-F238E27FC236}">
              <a16:creationId xmlns:a16="http://schemas.microsoft.com/office/drawing/2014/main" id="{72FD711E-3934-468A-830D-DEC0E0CD7F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3149" y="419100"/>
          <a:ext cx="1933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66675</xdr:rowOff>
    </xdr:from>
    <xdr:to>
      <xdr:col>3</xdr:col>
      <xdr:colOff>1962150</xdr:colOff>
      <xdr:row>6</xdr:row>
      <xdr:rowOff>266700</xdr:rowOff>
    </xdr:to>
    <xdr:pic>
      <xdr:nvPicPr>
        <xdr:cNvPr id="3" name="Picture 314">
          <a:extLst>
            <a:ext uri="{FF2B5EF4-FFF2-40B4-BE49-F238E27FC236}">
              <a16:creationId xmlns:a16="http://schemas.microsoft.com/office/drawing/2014/main" id="{05D93544-3622-4CA3-871A-47302D7692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8175" y="400050"/>
          <a:ext cx="18859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47624</xdr:colOff>
      <xdr:row>2</xdr:row>
      <xdr:rowOff>104775</xdr:rowOff>
    </xdr:from>
    <xdr:to>
      <xdr:col>2</xdr:col>
      <xdr:colOff>1943099</xdr:colOff>
      <xdr:row>7</xdr:row>
      <xdr:rowOff>209550</xdr:rowOff>
    </xdr:to>
    <xdr:pic>
      <xdr:nvPicPr>
        <xdr:cNvPr id="4" name="Picture 304">
          <a:extLst>
            <a:ext uri="{FF2B5EF4-FFF2-40B4-BE49-F238E27FC236}">
              <a16:creationId xmlns:a16="http://schemas.microsoft.com/office/drawing/2014/main" id="{1EB03659-F3C4-4372-84B5-AF65ED82F7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4" y="438150"/>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85725</xdr:rowOff>
    </xdr:from>
    <xdr:to>
      <xdr:col>3</xdr:col>
      <xdr:colOff>1981200</xdr:colOff>
      <xdr:row>7</xdr:row>
      <xdr:rowOff>95250</xdr:rowOff>
    </xdr:to>
    <xdr:pic>
      <xdr:nvPicPr>
        <xdr:cNvPr id="5" name="Picture 314">
          <a:extLst>
            <a:ext uri="{FF2B5EF4-FFF2-40B4-BE49-F238E27FC236}">
              <a16:creationId xmlns:a16="http://schemas.microsoft.com/office/drawing/2014/main" id="{C9D331FC-06C7-4B40-BAB4-9912475C67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419100"/>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57151</xdr:rowOff>
    </xdr:from>
    <xdr:to>
      <xdr:col>3</xdr:col>
      <xdr:colOff>0</xdr:colOff>
      <xdr:row>7</xdr:row>
      <xdr:rowOff>0</xdr:rowOff>
    </xdr:to>
    <xdr:pic>
      <xdr:nvPicPr>
        <xdr:cNvPr id="2" name="Picture 288">
          <a:extLst>
            <a:ext uri="{FF2B5EF4-FFF2-40B4-BE49-F238E27FC236}">
              <a16:creationId xmlns:a16="http://schemas.microsoft.com/office/drawing/2014/main" id="{55940D87-FBAA-465E-9410-A718E6F5BD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390526"/>
          <a:ext cx="1647825" cy="94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F6B185BE-98D0-4D1B-BC13-5FE30EDF15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371475"/>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1F5A030E-737C-4699-804E-93CA8583E2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95250</xdr:rowOff>
    </xdr:from>
    <xdr:to>
      <xdr:col>3</xdr:col>
      <xdr:colOff>1895475</xdr:colOff>
      <xdr:row>6</xdr:row>
      <xdr:rowOff>228600</xdr:rowOff>
    </xdr:to>
    <xdr:pic>
      <xdr:nvPicPr>
        <xdr:cNvPr id="3" name="Picture 314">
          <a:extLst>
            <a:ext uri="{FF2B5EF4-FFF2-40B4-BE49-F238E27FC236}">
              <a16:creationId xmlns:a16="http://schemas.microsoft.com/office/drawing/2014/main" id="{F188EBEE-0B0C-48EF-B742-901E58F3C0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20050" y="428625"/>
          <a:ext cx="17526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D9D204E5-3252-4FEC-8F09-51E073A526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A781B9E9-3494-4BBB-A923-3DDAA963D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3905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469D4788-6FB5-4919-913F-6221E9C5D0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005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F179F9AE-3C5C-4BCC-A61E-A87B3EC70A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49" y="390524"/>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ABBBCFC5-B214-4F62-8DFB-A1C567CD96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5D0BE2F0-5D0D-4387-BE12-1898757707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381000"/>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B0A2F72B-17CC-44E3-80DB-515AAA1760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2676" y="419099"/>
          <a:ext cx="1876426" cy="971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A056481E-B18C-4647-A08F-D25D638C2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2924" y="400051"/>
          <a:ext cx="1876425" cy="1000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DC59E140-C4C1-43D7-AD98-F890D648FF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1"/>
          <a:ext cx="1876426"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9186CEE8-DC9E-482B-B161-546B276B7F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41910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23E38E08-D159-480B-BAAF-80BAE1950D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28625"/>
          <a:ext cx="188594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1BC3DF21-3431-4D9F-883C-B5B5EC0533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19100"/>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24318016-4820-4A81-8C37-AE83C0C7F3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0" y="447675"/>
          <a:ext cx="18668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1983EB88-1D30-42F9-98FD-DC0B048EC6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67700" y="3905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980F76F7-788D-4D8A-BC06-1B563543C1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799BE2A4-3862-4852-A260-11D2DD6A94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409575"/>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B32A3793-BC85-4DAF-A600-59FB015D65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7025" y="428625"/>
          <a:ext cx="185737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123825</xdr:rowOff>
    </xdr:from>
    <xdr:to>
      <xdr:col>3</xdr:col>
      <xdr:colOff>1895475</xdr:colOff>
      <xdr:row>6</xdr:row>
      <xdr:rowOff>276225</xdr:rowOff>
    </xdr:to>
    <xdr:pic>
      <xdr:nvPicPr>
        <xdr:cNvPr id="3" name="Picture 314">
          <a:extLst>
            <a:ext uri="{FF2B5EF4-FFF2-40B4-BE49-F238E27FC236}">
              <a16:creationId xmlns:a16="http://schemas.microsoft.com/office/drawing/2014/main" id="{99ED67BE-1395-4AB3-83D7-67535AF6BD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63000" y="457200"/>
          <a:ext cx="17526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5F88BEBA-7AAB-4507-8E68-ED3A20E2F5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A0FA01B2-BF15-45EB-BCA4-683471E1C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3815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E176260E-D2FD-49B0-B2F1-F72F385517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91232199-FE08-42AE-A2DD-4B7E6DF08E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D365D879-A5F3-447D-8D41-33A384AC16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90526"/>
          <a:ext cx="1971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92AF1DC7-10E5-4956-A42E-5B144C783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4" y="409575"/>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A3BFC49B-7F3C-434B-B21F-5C9472029B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99072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897D6647-B40E-447E-AF28-440A04DD96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19100"/>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E8308191-244A-4488-AFE6-072DC7A2BF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876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E2E597E6-F5B7-47A2-8F14-8386D0EBA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66725"/>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0A8F9847-4908-4458-8753-649887CBAF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65D7A560-A70E-43CB-9A5A-CB1BA95E9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1" y="485775"/>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0947ACCD-5577-49E9-90D3-4EEFAA0D35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85725</xdr:rowOff>
    </xdr:from>
    <xdr:to>
      <xdr:col>3</xdr:col>
      <xdr:colOff>1914525</xdr:colOff>
      <xdr:row>6</xdr:row>
      <xdr:rowOff>219075</xdr:rowOff>
    </xdr:to>
    <xdr:pic>
      <xdr:nvPicPr>
        <xdr:cNvPr id="3" name="Picture 314">
          <a:extLst>
            <a:ext uri="{FF2B5EF4-FFF2-40B4-BE49-F238E27FC236}">
              <a16:creationId xmlns:a16="http://schemas.microsoft.com/office/drawing/2014/main" id="{33577D1B-0739-4913-A4D9-EB093D793B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19100"/>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1AA1CEBE-295E-4DD7-B759-F0B32EE00F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1990725</xdr:colOff>
      <xdr:row>6</xdr:row>
      <xdr:rowOff>76200</xdr:rowOff>
    </xdr:to>
    <xdr:pic>
      <xdr:nvPicPr>
        <xdr:cNvPr id="3" name="Picture 314">
          <a:extLst>
            <a:ext uri="{FF2B5EF4-FFF2-40B4-BE49-F238E27FC236}">
              <a16:creationId xmlns:a16="http://schemas.microsoft.com/office/drawing/2014/main" id="{04D0E73A-F953-4AFA-8957-94F920614E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390525"/>
          <a:ext cx="19240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25A50B5E-F05F-4B2A-B9AA-408341D5BF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450A7CB0-B513-46E0-97FB-9301B4A2A1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0957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A9E1DC37-A9F4-4557-943F-F2647C37B7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09575"/>
          <a:ext cx="17621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085D7CC2-3530-477B-9ABB-50FA58805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2862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18339DD2-7126-4DB0-A556-928C7D75CA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76200</xdr:rowOff>
    </xdr:from>
    <xdr:to>
      <xdr:col>3</xdr:col>
      <xdr:colOff>1924049</xdr:colOff>
      <xdr:row>6</xdr:row>
      <xdr:rowOff>209550</xdr:rowOff>
    </xdr:to>
    <xdr:pic>
      <xdr:nvPicPr>
        <xdr:cNvPr id="3" name="Picture 314">
          <a:extLst>
            <a:ext uri="{FF2B5EF4-FFF2-40B4-BE49-F238E27FC236}">
              <a16:creationId xmlns:a16="http://schemas.microsoft.com/office/drawing/2014/main" id="{71A2998E-3007-44AD-8ACD-0AB4D3B208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49" y="409575"/>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66675</xdr:colOff>
      <xdr:row>2</xdr:row>
      <xdr:rowOff>57151</xdr:rowOff>
    </xdr:from>
    <xdr:to>
      <xdr:col>2</xdr:col>
      <xdr:colOff>1981200</xdr:colOff>
      <xdr:row>5</xdr:row>
      <xdr:rowOff>304801</xdr:rowOff>
    </xdr:to>
    <xdr:pic>
      <xdr:nvPicPr>
        <xdr:cNvPr id="2" name="Picture 316">
          <a:extLst>
            <a:ext uri="{FF2B5EF4-FFF2-40B4-BE49-F238E27FC236}">
              <a16:creationId xmlns:a16="http://schemas.microsoft.com/office/drawing/2014/main" id="{2F045E6E-CAAF-476E-A9C3-49FC963F6F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390526"/>
          <a:ext cx="19145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1905000</xdr:colOff>
      <xdr:row>5</xdr:row>
      <xdr:rowOff>200025</xdr:rowOff>
    </xdr:to>
    <xdr:pic>
      <xdr:nvPicPr>
        <xdr:cNvPr id="3" name="Picture 314">
          <a:extLst>
            <a:ext uri="{FF2B5EF4-FFF2-40B4-BE49-F238E27FC236}">
              <a16:creationId xmlns:a16="http://schemas.microsoft.com/office/drawing/2014/main" id="{B6708ED5-3B43-4CC6-884B-5293E776BC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0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A43E9DA6-E5B8-4689-8E92-B02CEF93E8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5"/>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123825</xdr:rowOff>
    </xdr:from>
    <xdr:to>
      <xdr:col>3</xdr:col>
      <xdr:colOff>1990725</xdr:colOff>
      <xdr:row>6</xdr:row>
      <xdr:rowOff>257175</xdr:rowOff>
    </xdr:to>
    <xdr:pic>
      <xdr:nvPicPr>
        <xdr:cNvPr id="3" name="Picture 314">
          <a:extLst>
            <a:ext uri="{FF2B5EF4-FFF2-40B4-BE49-F238E27FC236}">
              <a16:creationId xmlns:a16="http://schemas.microsoft.com/office/drawing/2014/main" id="{4D3D37E0-B0D1-4668-A1C1-DE19602D56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57200"/>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B4207661-CB77-46DC-9D9A-6CEC907D4A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90525"/>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47624</xdr:rowOff>
    </xdr:from>
    <xdr:to>
      <xdr:col>3</xdr:col>
      <xdr:colOff>1895474</xdr:colOff>
      <xdr:row>6</xdr:row>
      <xdr:rowOff>76199</xdr:rowOff>
    </xdr:to>
    <xdr:pic>
      <xdr:nvPicPr>
        <xdr:cNvPr id="3" name="Picture 314">
          <a:extLst>
            <a:ext uri="{FF2B5EF4-FFF2-40B4-BE49-F238E27FC236}">
              <a16:creationId xmlns:a16="http://schemas.microsoft.com/office/drawing/2014/main" id="{7E2F5DE0-5DEB-483C-9B17-0A1C048A7B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4"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A74A5058-5EBC-4B2C-AE31-B854686417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499" y="390524"/>
          <a:ext cx="18573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28574</xdr:rowOff>
    </xdr:from>
    <xdr:to>
      <xdr:col>3</xdr:col>
      <xdr:colOff>1962151</xdr:colOff>
      <xdr:row>6</xdr:row>
      <xdr:rowOff>57149</xdr:rowOff>
    </xdr:to>
    <xdr:pic>
      <xdr:nvPicPr>
        <xdr:cNvPr id="3" name="Picture 314">
          <a:extLst>
            <a:ext uri="{FF2B5EF4-FFF2-40B4-BE49-F238E27FC236}">
              <a16:creationId xmlns:a16="http://schemas.microsoft.com/office/drawing/2014/main" id="{847DBE1E-DCE8-4CBC-AA39-4C84F0624D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15326" y="361949"/>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ED1A9C33-FA81-4C0B-A412-7C8FE45E02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28576</xdr:colOff>
      <xdr:row>2</xdr:row>
      <xdr:rowOff>47625</xdr:rowOff>
    </xdr:from>
    <xdr:to>
      <xdr:col>3</xdr:col>
      <xdr:colOff>1962150</xdr:colOff>
      <xdr:row>6</xdr:row>
      <xdr:rowOff>180975</xdr:rowOff>
    </xdr:to>
    <xdr:pic>
      <xdr:nvPicPr>
        <xdr:cNvPr id="3" name="Picture 314">
          <a:extLst>
            <a:ext uri="{FF2B5EF4-FFF2-40B4-BE49-F238E27FC236}">
              <a16:creationId xmlns:a16="http://schemas.microsoft.com/office/drawing/2014/main" id="{F320D445-D522-4425-BA4F-C65281E87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1" y="381000"/>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DD509A77-8F0B-4030-A330-6A5F659518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6919CC27-271F-4A1C-94A6-EEF24FBB5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390525"/>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B706F0D6-64FC-433F-8003-537E81BD6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104775</xdr:rowOff>
    </xdr:from>
    <xdr:to>
      <xdr:col>3</xdr:col>
      <xdr:colOff>1971675</xdr:colOff>
      <xdr:row>5</xdr:row>
      <xdr:rowOff>323850</xdr:rowOff>
    </xdr:to>
    <xdr:pic>
      <xdr:nvPicPr>
        <xdr:cNvPr id="3" name="Picture 314">
          <a:extLst>
            <a:ext uri="{FF2B5EF4-FFF2-40B4-BE49-F238E27FC236}">
              <a16:creationId xmlns:a16="http://schemas.microsoft.com/office/drawing/2014/main" id="{0C7C7A34-92B6-4A2D-B969-EED867F5CB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3815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73BA1AAA-45A3-46D7-9920-0F7B4C683A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485775"/>
          <a:ext cx="19240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10796080-E634-41C0-BB6D-2D2AB4B0D8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899" y="495299"/>
          <a:ext cx="18383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66674</xdr:colOff>
      <xdr:row>2</xdr:row>
      <xdr:rowOff>114300</xdr:rowOff>
    </xdr:from>
    <xdr:to>
      <xdr:col>2</xdr:col>
      <xdr:colOff>1962149</xdr:colOff>
      <xdr:row>7</xdr:row>
      <xdr:rowOff>95250</xdr:rowOff>
    </xdr:to>
    <xdr:pic>
      <xdr:nvPicPr>
        <xdr:cNvPr id="2" name="Picture 326">
          <a:extLst>
            <a:ext uri="{FF2B5EF4-FFF2-40B4-BE49-F238E27FC236}">
              <a16:creationId xmlns:a16="http://schemas.microsoft.com/office/drawing/2014/main" id="{7A8A2319-1CD2-48E9-B77B-0E6EEC1A56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47675"/>
          <a:ext cx="18954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95250</xdr:rowOff>
    </xdr:from>
    <xdr:to>
      <xdr:col>3</xdr:col>
      <xdr:colOff>1952625</xdr:colOff>
      <xdr:row>6</xdr:row>
      <xdr:rowOff>123825</xdr:rowOff>
    </xdr:to>
    <xdr:pic>
      <xdr:nvPicPr>
        <xdr:cNvPr id="4" name="Picture 11">
          <a:extLst>
            <a:ext uri="{FF2B5EF4-FFF2-40B4-BE49-F238E27FC236}">
              <a16:creationId xmlns:a16="http://schemas.microsoft.com/office/drawing/2014/main" id="{1248FBC7-6BDC-4107-B95E-55D053577E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428625"/>
          <a:ext cx="18764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66676</xdr:colOff>
      <xdr:row>2</xdr:row>
      <xdr:rowOff>95250</xdr:rowOff>
    </xdr:from>
    <xdr:to>
      <xdr:col>2</xdr:col>
      <xdr:colOff>1943100</xdr:colOff>
      <xdr:row>6</xdr:row>
      <xdr:rowOff>85725</xdr:rowOff>
    </xdr:to>
    <xdr:pic>
      <xdr:nvPicPr>
        <xdr:cNvPr id="2" name="Picture 323">
          <a:extLst>
            <a:ext uri="{FF2B5EF4-FFF2-40B4-BE49-F238E27FC236}">
              <a16:creationId xmlns:a16="http://schemas.microsoft.com/office/drawing/2014/main" id="{5ADCB909-EAA5-49C3-BBA1-6C7FD1973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6" y="428625"/>
          <a:ext cx="1876424"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76199</xdr:rowOff>
    </xdr:from>
    <xdr:to>
      <xdr:col>3</xdr:col>
      <xdr:colOff>1952625</xdr:colOff>
      <xdr:row>6</xdr:row>
      <xdr:rowOff>9524</xdr:rowOff>
    </xdr:to>
    <xdr:pic>
      <xdr:nvPicPr>
        <xdr:cNvPr id="4" name="Picture 11">
          <a:extLst>
            <a:ext uri="{FF2B5EF4-FFF2-40B4-BE49-F238E27FC236}">
              <a16:creationId xmlns:a16="http://schemas.microsoft.com/office/drawing/2014/main" id="{2BE8CC26-8AB5-47B2-BC79-FE9C9D192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09574"/>
          <a:ext cx="18288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46DAE8F2-896B-4B13-8515-FF9737FAF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1" y="504824"/>
          <a:ext cx="1876424" cy="1219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0F7F795D-2F51-42BF-88ED-1401D3D075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66726"/>
          <a:ext cx="1904999"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01479D8E-0198-4D98-9FEA-72D98F28A1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0" y="51435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xdr:colOff>
      <xdr:row>2</xdr:row>
      <xdr:rowOff>133350</xdr:rowOff>
    </xdr:from>
    <xdr:to>
      <xdr:col>2</xdr:col>
      <xdr:colOff>1962150</xdr:colOff>
      <xdr:row>5</xdr:row>
      <xdr:rowOff>304800</xdr:rowOff>
    </xdr:to>
    <xdr:pic>
      <xdr:nvPicPr>
        <xdr:cNvPr id="4" name="Picture 330">
          <a:extLst>
            <a:ext uri="{FF2B5EF4-FFF2-40B4-BE49-F238E27FC236}">
              <a16:creationId xmlns:a16="http://schemas.microsoft.com/office/drawing/2014/main" id="{A9816742-8415-4C03-BB56-F07149845B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8825" y="466725"/>
          <a:ext cx="18954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1905000</xdr:colOff>
      <xdr:row>6</xdr:row>
      <xdr:rowOff>114300</xdr:rowOff>
    </xdr:to>
    <xdr:pic>
      <xdr:nvPicPr>
        <xdr:cNvPr id="2" name="Picture 330">
          <a:extLst>
            <a:ext uri="{FF2B5EF4-FFF2-40B4-BE49-F238E27FC236}">
              <a16:creationId xmlns:a16="http://schemas.microsoft.com/office/drawing/2014/main" id="{F8861459-CC0A-4A96-9DF4-E509FA0A7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00050"/>
          <a:ext cx="18478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57150</xdr:rowOff>
    </xdr:from>
    <xdr:to>
      <xdr:col>3</xdr:col>
      <xdr:colOff>1962150</xdr:colOff>
      <xdr:row>6</xdr:row>
      <xdr:rowOff>76200</xdr:rowOff>
    </xdr:to>
    <xdr:pic>
      <xdr:nvPicPr>
        <xdr:cNvPr id="3" name="Picture 12">
          <a:extLst>
            <a:ext uri="{FF2B5EF4-FFF2-40B4-BE49-F238E27FC236}">
              <a16:creationId xmlns:a16="http://schemas.microsoft.com/office/drawing/2014/main" id="{353726AA-64C2-46BF-BA06-6802B8CE9C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390525"/>
          <a:ext cx="18288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66675</xdr:colOff>
      <xdr:row>2</xdr:row>
      <xdr:rowOff>142875</xdr:rowOff>
    </xdr:from>
    <xdr:to>
      <xdr:col>2</xdr:col>
      <xdr:colOff>2009774</xdr:colOff>
      <xdr:row>6</xdr:row>
      <xdr:rowOff>152400</xdr:rowOff>
    </xdr:to>
    <xdr:pic>
      <xdr:nvPicPr>
        <xdr:cNvPr id="2" name="Picture 330">
          <a:extLst>
            <a:ext uri="{FF2B5EF4-FFF2-40B4-BE49-F238E27FC236}">
              <a16:creationId xmlns:a16="http://schemas.microsoft.com/office/drawing/2014/main" id="{32280D6E-00DE-485C-BE02-042DDB223A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76250"/>
          <a:ext cx="19430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152400</xdr:rowOff>
    </xdr:from>
    <xdr:to>
      <xdr:col>3</xdr:col>
      <xdr:colOff>1971674</xdr:colOff>
      <xdr:row>6</xdr:row>
      <xdr:rowOff>95250</xdr:rowOff>
    </xdr:to>
    <xdr:pic>
      <xdr:nvPicPr>
        <xdr:cNvPr id="3" name="Picture 11">
          <a:extLst>
            <a:ext uri="{FF2B5EF4-FFF2-40B4-BE49-F238E27FC236}">
              <a16:creationId xmlns:a16="http://schemas.microsoft.com/office/drawing/2014/main" id="{8AE0024B-6DF4-4F11-B9C0-191E7BA2B8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8124" y="485775"/>
          <a:ext cx="19335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1971674</xdr:colOff>
      <xdr:row>6</xdr:row>
      <xdr:rowOff>266700</xdr:rowOff>
    </xdr:to>
    <xdr:pic>
      <xdr:nvPicPr>
        <xdr:cNvPr id="2" name="Picture 2">
          <a:extLst>
            <a:ext uri="{FF2B5EF4-FFF2-40B4-BE49-F238E27FC236}">
              <a16:creationId xmlns:a16="http://schemas.microsoft.com/office/drawing/2014/main" id="{DCAC4456-FE15-46F0-B355-5DEEAD9BD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299" y="447675"/>
          <a:ext cx="19145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152400</xdr:rowOff>
    </xdr:from>
    <xdr:to>
      <xdr:col>3</xdr:col>
      <xdr:colOff>1990725</xdr:colOff>
      <xdr:row>6</xdr:row>
      <xdr:rowOff>104775</xdr:rowOff>
    </xdr:to>
    <xdr:pic>
      <xdr:nvPicPr>
        <xdr:cNvPr id="3" name="Picture 2">
          <a:extLst>
            <a:ext uri="{FF2B5EF4-FFF2-40B4-BE49-F238E27FC236}">
              <a16:creationId xmlns:a16="http://schemas.microsoft.com/office/drawing/2014/main" id="{F0445E87-F0A3-437E-BA2F-0FFB14CE95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85775"/>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47625</xdr:colOff>
      <xdr:row>2</xdr:row>
      <xdr:rowOff>104774</xdr:rowOff>
    </xdr:from>
    <xdr:to>
      <xdr:col>3</xdr:col>
      <xdr:colOff>1981201</xdr:colOff>
      <xdr:row>5</xdr:row>
      <xdr:rowOff>180974</xdr:rowOff>
    </xdr:to>
    <xdr:pic>
      <xdr:nvPicPr>
        <xdr:cNvPr id="3" name="Picture 11">
          <a:extLst>
            <a:ext uri="{FF2B5EF4-FFF2-40B4-BE49-F238E27FC236}">
              <a16:creationId xmlns:a16="http://schemas.microsoft.com/office/drawing/2014/main" id="{8B08348A-2C2F-4A10-BE9C-4AF799C9B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67650" y="438149"/>
          <a:ext cx="193357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85724</xdr:colOff>
      <xdr:row>2</xdr:row>
      <xdr:rowOff>104775</xdr:rowOff>
    </xdr:from>
    <xdr:to>
      <xdr:col>2</xdr:col>
      <xdr:colOff>1962149</xdr:colOff>
      <xdr:row>6</xdr:row>
      <xdr:rowOff>95250</xdr:rowOff>
    </xdr:to>
    <xdr:pic>
      <xdr:nvPicPr>
        <xdr:cNvPr id="4" name="Picture 326">
          <a:extLst>
            <a:ext uri="{FF2B5EF4-FFF2-40B4-BE49-F238E27FC236}">
              <a16:creationId xmlns:a16="http://schemas.microsoft.com/office/drawing/2014/main" id="{C5E375F2-C551-46D5-9145-531F61F79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7874" y="438150"/>
          <a:ext cx="1876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744131FE-84ED-4A5C-ADC6-6794CCD69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00050"/>
          <a:ext cx="1914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66676</xdr:colOff>
      <xdr:row>2</xdr:row>
      <xdr:rowOff>85726</xdr:rowOff>
    </xdr:from>
    <xdr:to>
      <xdr:col>2</xdr:col>
      <xdr:colOff>1962150</xdr:colOff>
      <xdr:row>6</xdr:row>
      <xdr:rowOff>123826</xdr:rowOff>
    </xdr:to>
    <xdr:pic>
      <xdr:nvPicPr>
        <xdr:cNvPr id="4" name="Picture 330">
          <a:extLst>
            <a:ext uri="{FF2B5EF4-FFF2-40B4-BE49-F238E27FC236}">
              <a16:creationId xmlns:a16="http://schemas.microsoft.com/office/drawing/2014/main" id="{C16A8AAA-9631-4E26-86C3-748FBBEC61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8826" y="419101"/>
          <a:ext cx="1895474"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2000250</xdr:colOff>
      <xdr:row>6</xdr:row>
      <xdr:rowOff>219076</xdr:rowOff>
    </xdr:to>
    <xdr:pic>
      <xdr:nvPicPr>
        <xdr:cNvPr id="2" name="Picture 330">
          <a:extLst>
            <a:ext uri="{FF2B5EF4-FFF2-40B4-BE49-F238E27FC236}">
              <a16:creationId xmlns:a16="http://schemas.microsoft.com/office/drawing/2014/main" id="{9C36007A-0FB1-4DCE-9FD8-3E84CCA6E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47675"/>
          <a:ext cx="1895475" cy="1247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47624</xdr:colOff>
      <xdr:row>2</xdr:row>
      <xdr:rowOff>114300</xdr:rowOff>
    </xdr:from>
    <xdr:to>
      <xdr:col>3</xdr:col>
      <xdr:colOff>1962149</xdr:colOff>
      <xdr:row>6</xdr:row>
      <xdr:rowOff>123825</xdr:rowOff>
    </xdr:to>
    <xdr:pic>
      <xdr:nvPicPr>
        <xdr:cNvPr id="3" name="Picture 11">
          <a:extLst>
            <a:ext uri="{FF2B5EF4-FFF2-40B4-BE49-F238E27FC236}">
              <a16:creationId xmlns:a16="http://schemas.microsoft.com/office/drawing/2014/main" id="{A492D13D-8FCF-418E-A145-38A45A4C3C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67649" y="447675"/>
          <a:ext cx="19145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0680AF88-8162-4098-BFB4-862DA7817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57950" y="438150"/>
          <a:ext cx="18954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C5E89B98-E6B3-4181-A45E-69734D0DFC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00051"/>
          <a:ext cx="1943100"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28575</xdr:colOff>
      <xdr:row>2</xdr:row>
      <xdr:rowOff>114300</xdr:rowOff>
    </xdr:from>
    <xdr:to>
      <xdr:col>2</xdr:col>
      <xdr:colOff>1971675</xdr:colOff>
      <xdr:row>6</xdr:row>
      <xdr:rowOff>95250</xdr:rowOff>
    </xdr:to>
    <xdr:pic>
      <xdr:nvPicPr>
        <xdr:cNvPr id="3" name="Picture 326">
          <a:extLst>
            <a:ext uri="{FF2B5EF4-FFF2-40B4-BE49-F238E27FC236}">
              <a16:creationId xmlns:a16="http://schemas.microsoft.com/office/drawing/2014/main" id="{F931826E-C0F2-40E4-8536-C6BFFC510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0725" y="447675"/>
          <a:ext cx="19431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856D2C9D-081C-4B15-9571-9D2095970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38150"/>
          <a:ext cx="1904999" cy="1095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General/Risk-o-Meter%20Data/October%202022/Final%20Risk-O-Meter%20for%20scheme%20performance%20October%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TA Scheme Risk-O-Meters"/>
      <sheetName val="industry Risk-O-Meters"/>
      <sheetName val="TMAOF Calculator"/>
    </sheetNames>
    <sheetDataSet>
      <sheetData sheetId="0" refreshError="1"/>
      <sheetData sheetId="1">
        <row r="4">
          <cell r="A4" t="str">
            <v>CRISIL Composite Bond Fund Index</v>
          </cell>
          <cell r="B4">
            <v>2.58</v>
          </cell>
          <cell r="C4" t="str">
            <v>Moderate</v>
          </cell>
        </row>
        <row r="5">
          <cell r="A5" t="str">
            <v>CRISIL Liquid Fund Index</v>
          </cell>
          <cell r="B5">
            <v>1.53</v>
          </cell>
          <cell r="C5" t="str">
            <v>Low to Moderate</v>
          </cell>
        </row>
        <row r="6">
          <cell r="A6" t="str">
            <v>CRISIL Short Term Bond Fund Index</v>
          </cell>
          <cell r="B6">
            <v>2.58</v>
          </cell>
          <cell r="C6" t="str">
            <v>Moderate</v>
          </cell>
        </row>
        <row r="7">
          <cell r="A7" t="str">
            <v>CRISIL 10 Year Gilt Index</v>
          </cell>
          <cell r="B7">
            <v>2.67</v>
          </cell>
          <cell r="C7" t="str">
            <v>Moderate</v>
          </cell>
        </row>
        <row r="8">
          <cell r="A8" t="str">
            <v>CRISIL Dynamic Gilt Index</v>
          </cell>
          <cell r="B8">
            <v>2.65</v>
          </cell>
          <cell r="C8" t="str">
            <v>Moderate</v>
          </cell>
        </row>
        <row r="9">
          <cell r="A9" t="str">
            <v>CRISIL Hybrid 35+65 - Aggressive Index</v>
          </cell>
          <cell r="B9">
            <v>5.33</v>
          </cell>
          <cell r="C9" t="str">
            <v>Very High</v>
          </cell>
        </row>
        <row r="10">
          <cell r="A10" t="str">
            <v>CRISIL Hybrid 85+15 - Conservative Index</v>
          </cell>
          <cell r="B10">
            <v>3.23</v>
          </cell>
          <cell r="C10" t="str">
            <v>Moderately High</v>
          </cell>
        </row>
        <row r="11">
          <cell r="A11" t="str">
            <v>CRISIL Short Term Debt Hybrid 75+25 Fund Index</v>
          </cell>
          <cell r="B11">
            <v>3.65</v>
          </cell>
          <cell r="C11" t="str">
            <v>Moderately High</v>
          </cell>
        </row>
        <row r="12">
          <cell r="A12" t="str">
            <v>CRISIL Short Term Debt Hybrid 60+40 Fund Index</v>
          </cell>
          <cell r="B12">
            <v>4.29</v>
          </cell>
          <cell r="C12" t="str">
            <v>High</v>
          </cell>
        </row>
        <row r="13">
          <cell r="A13" t="str">
            <v>CRISIL Overnight Fund AI Index</v>
          </cell>
          <cell r="B13">
            <v>1</v>
          </cell>
          <cell r="C13" t="str">
            <v>Low</v>
          </cell>
        </row>
        <row r="14">
          <cell r="A14" t="str">
            <v>CRISIL Money Market Index</v>
          </cell>
          <cell r="B14">
            <v>2.99</v>
          </cell>
          <cell r="C14" t="str">
            <v>Moderate</v>
          </cell>
        </row>
        <row r="15">
          <cell r="A15" t="str">
            <v>CRISIL Ultra Short Term Debt Index</v>
          </cell>
          <cell r="B15">
            <v>3.21</v>
          </cell>
          <cell r="C15" t="str">
            <v>Moderately High</v>
          </cell>
        </row>
        <row r="16">
          <cell r="A16" t="str">
            <v>CRISIL Low Duration Debt Index</v>
          </cell>
          <cell r="B16">
            <v>2.99</v>
          </cell>
          <cell r="C16" t="str">
            <v>Moderate</v>
          </cell>
        </row>
        <row r="17">
          <cell r="A17" t="str">
            <v>CRISIL Medium Term Debt Index</v>
          </cell>
          <cell r="B17">
            <v>2.63</v>
          </cell>
          <cell r="C17" t="str">
            <v>Moderate</v>
          </cell>
        </row>
        <row r="18">
          <cell r="A18" t="str">
            <v>CRISIL Medium To Long Term Debt Index</v>
          </cell>
          <cell r="B18">
            <v>2.76</v>
          </cell>
          <cell r="C18" t="str">
            <v>Moderate</v>
          </cell>
        </row>
        <row r="19">
          <cell r="A19" t="str">
            <v>CRISIL Long Term Debt Index</v>
          </cell>
          <cell r="B19">
            <v>2.82</v>
          </cell>
          <cell r="C19" t="str">
            <v>Moderate</v>
          </cell>
        </row>
        <row r="20">
          <cell r="A20" t="str">
            <v>CRISIL Corporate Bond Composite Index</v>
          </cell>
          <cell r="B20">
            <v>2.5299999999999998</v>
          </cell>
          <cell r="C20" t="str">
            <v>Moderate</v>
          </cell>
        </row>
        <row r="21">
          <cell r="A21" t="str">
            <v>CRISIL Short Term Credit Risk Index</v>
          </cell>
          <cell r="B21">
            <v>3.91</v>
          </cell>
          <cell r="C21" t="str">
            <v>Moderately High</v>
          </cell>
        </row>
        <row r="22">
          <cell r="A22" t="str">
            <v>CRISIL Banking and PSU Debt Index</v>
          </cell>
          <cell r="B22">
            <v>2.46</v>
          </cell>
          <cell r="C22" t="str">
            <v>Moderate</v>
          </cell>
        </row>
        <row r="23">
          <cell r="A23" t="str">
            <v>CRISIL Arbitrage Index</v>
          </cell>
          <cell r="B23">
            <v>0.46</v>
          </cell>
          <cell r="C23" t="str">
            <v>Low</v>
          </cell>
        </row>
        <row r="24">
          <cell r="A24" t="str">
            <v>CRISIL Equity Savings Index</v>
          </cell>
          <cell r="B24">
            <v>3.17</v>
          </cell>
          <cell r="C24" t="str">
            <v>Moderately High</v>
          </cell>
        </row>
        <row r="25">
          <cell r="A25" t="str">
            <v>CRISIL Hybrid 50+50 - Moderate Index</v>
          </cell>
          <cell r="B25">
            <v>4.71</v>
          </cell>
          <cell r="C25" t="str">
            <v>High</v>
          </cell>
        </row>
        <row r="26">
          <cell r="A26" t="str">
            <v>CRISIL Liquid Fund AI Index</v>
          </cell>
          <cell r="B26">
            <v>1.36</v>
          </cell>
          <cell r="C26" t="str">
            <v>Low to Moderate</v>
          </cell>
        </row>
        <row r="27">
          <cell r="A27" t="str">
            <v>CRISIL Liquid Fund BI Index</v>
          </cell>
          <cell r="B27">
            <v>1.58</v>
          </cell>
          <cell r="C27" t="str">
            <v>Low to Moderate</v>
          </cell>
        </row>
        <row r="28">
          <cell r="A28" t="str">
            <v>CRISIL Money Market Fund AI Index</v>
          </cell>
          <cell r="B28">
            <v>1.6</v>
          </cell>
          <cell r="C28" t="str">
            <v>Low to Moderate</v>
          </cell>
        </row>
        <row r="29">
          <cell r="A29" t="str">
            <v>CRISIL Money Market Fund BI Index</v>
          </cell>
          <cell r="B29">
            <v>2.04</v>
          </cell>
          <cell r="C29" t="str">
            <v>Moderate</v>
          </cell>
        </row>
        <row r="30">
          <cell r="A30" t="str">
            <v>CRISIL Money Market Fund CI Index</v>
          </cell>
          <cell r="B30">
            <v>3.76</v>
          </cell>
          <cell r="C30" t="str">
            <v>Moderately High</v>
          </cell>
        </row>
        <row r="31">
          <cell r="A31" t="str">
            <v>CRISIL Low Duration Fund AI Index</v>
          </cell>
          <cell r="B31">
            <v>1.78</v>
          </cell>
          <cell r="C31" t="str">
            <v>Low to Moderate</v>
          </cell>
        </row>
        <row r="32">
          <cell r="A32" t="str">
            <v>CRISIL Low Duration Fund BI Index</v>
          </cell>
          <cell r="B32">
            <v>2.41</v>
          </cell>
          <cell r="C32" t="str">
            <v>Moderate</v>
          </cell>
        </row>
        <row r="33">
          <cell r="A33" t="str">
            <v>CRISIL Low Duration Fund CI Index</v>
          </cell>
          <cell r="B33">
            <v>3.96</v>
          </cell>
          <cell r="C33" t="str">
            <v>Moderately High</v>
          </cell>
        </row>
        <row r="34">
          <cell r="A34" t="str">
            <v>CRISIL Ultra Short Duration Fund AI Index</v>
          </cell>
          <cell r="B34">
            <v>1.7</v>
          </cell>
          <cell r="C34" t="str">
            <v>Low to Moderate</v>
          </cell>
        </row>
        <row r="35">
          <cell r="A35" t="str">
            <v>CRISIL Ultra Short Duration Fund BI Index</v>
          </cell>
          <cell r="B35">
            <v>2.4300000000000002</v>
          </cell>
          <cell r="C35" t="str">
            <v>Moderate</v>
          </cell>
        </row>
        <row r="36">
          <cell r="A36" t="str">
            <v>CRISIL Ultra Short Duration Fund CI Index</v>
          </cell>
          <cell r="B36">
            <v>3.95</v>
          </cell>
          <cell r="C36" t="str">
            <v>Moderately High</v>
          </cell>
        </row>
        <row r="37">
          <cell r="A37" t="str">
            <v>CRISIL Short Duration Fund AII Index</v>
          </cell>
          <cell r="B37">
            <v>2.12</v>
          </cell>
          <cell r="C37" t="str">
            <v>Moderate</v>
          </cell>
        </row>
        <row r="38">
          <cell r="A38" t="str">
            <v>CRISIL Short Duration Fund BII Index</v>
          </cell>
          <cell r="B38">
            <v>2.87</v>
          </cell>
          <cell r="C38" t="str">
            <v>Moderate</v>
          </cell>
        </row>
        <row r="39">
          <cell r="A39" t="str">
            <v>CRISIL Short Duration Fund CII Index</v>
          </cell>
          <cell r="B39">
            <v>5.87</v>
          </cell>
          <cell r="C39" t="str">
            <v>Very High</v>
          </cell>
        </row>
        <row r="40">
          <cell r="A40" t="str">
            <v>CRISIL Medium Duration Fund AIII Index</v>
          </cell>
          <cell r="B40">
            <v>2.4900000000000002</v>
          </cell>
          <cell r="C40" t="str">
            <v>Moderate</v>
          </cell>
        </row>
        <row r="41">
          <cell r="A41" t="str">
            <v>CRISIL Medium Duration Fund BIII Index</v>
          </cell>
          <cell r="B41">
            <v>3.03</v>
          </cell>
          <cell r="C41" t="str">
            <v>Moderately High</v>
          </cell>
        </row>
        <row r="42">
          <cell r="A42" t="str">
            <v>CRISIL Medium Duration Fund CIII Index</v>
          </cell>
          <cell r="B42">
            <v>4.49</v>
          </cell>
          <cell r="C42" t="str">
            <v>High</v>
          </cell>
        </row>
        <row r="43">
          <cell r="A43" t="str">
            <v>CRISIL Medium to Long Duration Fund AIII Index</v>
          </cell>
          <cell r="B43">
            <v>2.67</v>
          </cell>
          <cell r="C43" t="str">
            <v>Moderate</v>
          </cell>
        </row>
        <row r="44">
          <cell r="A44" t="str">
            <v>CRISIL Medium to Long Duration Fund BIII Index</v>
          </cell>
          <cell r="B44">
            <v>3.26</v>
          </cell>
          <cell r="C44" t="str">
            <v>Moderately High</v>
          </cell>
        </row>
        <row r="45">
          <cell r="A45" t="str">
            <v>CRISIL Medium to Long Duration Fund CIII Index</v>
          </cell>
          <cell r="B45">
            <v>4.6399999999999997</v>
          </cell>
          <cell r="C45" t="str">
            <v>High</v>
          </cell>
        </row>
        <row r="46">
          <cell r="A46" t="str">
            <v>CRISIL Long Duration Fund AIII Index</v>
          </cell>
          <cell r="B46">
            <v>2.75</v>
          </cell>
          <cell r="C46" t="str">
            <v>Moderate</v>
          </cell>
        </row>
        <row r="47">
          <cell r="A47" t="str">
            <v>CRISIL Credit Risk Fund CII Index</v>
          </cell>
          <cell r="B47">
            <v>5.1100000000000003</v>
          </cell>
          <cell r="C47" t="str">
            <v>Very High</v>
          </cell>
        </row>
        <row r="48">
          <cell r="A48" t="str">
            <v>CRISIL Credit Risk Fund CIII Index</v>
          </cell>
          <cell r="B48">
            <v>4.41</v>
          </cell>
          <cell r="C48" t="str">
            <v>High</v>
          </cell>
        </row>
        <row r="49">
          <cell r="A49" t="str">
            <v>CRISIL Corporate Bond Fund BII Index</v>
          </cell>
          <cell r="B49">
            <v>2.9</v>
          </cell>
          <cell r="C49" t="str">
            <v>Moderate</v>
          </cell>
        </row>
        <row r="50">
          <cell r="A50" t="str">
            <v>CRISIL Corporate Bond Fund BIII Index</v>
          </cell>
          <cell r="B50">
            <v>3.14</v>
          </cell>
          <cell r="C50" t="str">
            <v>Moderately High</v>
          </cell>
        </row>
        <row r="51">
          <cell r="A51" t="str">
            <v>CRISIL Dynamic Bond Fund AIII Index</v>
          </cell>
          <cell r="B51">
            <v>2.67</v>
          </cell>
          <cell r="C51" t="str">
            <v>Moderate</v>
          </cell>
        </row>
        <row r="52">
          <cell r="A52" t="str">
            <v>CRISIL Dynamic Bond Fund BIII Index</v>
          </cell>
          <cell r="B52">
            <v>3.26</v>
          </cell>
          <cell r="C52" t="str">
            <v>Moderately High</v>
          </cell>
        </row>
        <row r="53">
          <cell r="A53" t="str">
            <v>CRISIL Dynamic Bond Fund CIII Index</v>
          </cell>
          <cell r="B53">
            <v>4.6399999999999997</v>
          </cell>
          <cell r="C53" t="str">
            <v>High</v>
          </cell>
        </row>
        <row r="54">
          <cell r="A54" t="str">
            <v>NIFTY 1D Rate Index</v>
          </cell>
          <cell r="B54">
            <v>1</v>
          </cell>
          <cell r="C54" t="str">
            <v>LOW</v>
          </cell>
        </row>
        <row r="55">
          <cell r="A55" t="str">
            <v>NIFTY 10 yr Benchmark G-Sec</v>
          </cell>
          <cell r="B55">
            <v>2.67</v>
          </cell>
          <cell r="C55" t="str">
            <v>MODERATE</v>
          </cell>
        </row>
        <row r="56">
          <cell r="A56" t="str">
            <v>NIFTY Liquid Index</v>
          </cell>
          <cell r="B56">
            <v>2.2000000000000002</v>
          </cell>
          <cell r="C56" t="str">
            <v>MODERATE</v>
          </cell>
        </row>
        <row r="57">
          <cell r="A57" t="str">
            <v>NIFTY Ultra Short Duration Debt Index</v>
          </cell>
          <cell r="B57">
            <v>2.65</v>
          </cell>
          <cell r="C57" t="str">
            <v>MODERATE</v>
          </cell>
        </row>
        <row r="58">
          <cell r="A58" t="str">
            <v>NIFTY Low Duration Debt Index</v>
          </cell>
          <cell r="B58">
            <v>2.35</v>
          </cell>
          <cell r="C58" t="str">
            <v>MODERATE</v>
          </cell>
        </row>
        <row r="59">
          <cell r="A59" t="str">
            <v>NIFTY Money Market Index</v>
          </cell>
          <cell r="B59">
            <v>2.54</v>
          </cell>
          <cell r="C59" t="str">
            <v>MODERATE</v>
          </cell>
        </row>
        <row r="60">
          <cell r="A60" t="str">
            <v>NIFTY Short Duration Debt Index</v>
          </cell>
          <cell r="B60">
            <v>2.04</v>
          </cell>
          <cell r="C60" t="str">
            <v>MODERATE</v>
          </cell>
        </row>
        <row r="61">
          <cell r="A61" t="str">
            <v>NIFTY Medium Duration Debt Index</v>
          </cell>
          <cell r="B61">
            <v>2.59</v>
          </cell>
          <cell r="C61" t="str">
            <v>MODERATE</v>
          </cell>
        </row>
        <row r="62">
          <cell r="A62" t="str">
            <v>NIFTY Medium to Long Duration Debt Index</v>
          </cell>
          <cell r="B62">
            <v>2.84</v>
          </cell>
          <cell r="C62" t="str">
            <v>MODERATE</v>
          </cell>
        </row>
        <row r="63">
          <cell r="A63" t="str">
            <v>NIFTY Long Duration Debt Index</v>
          </cell>
          <cell r="B63">
            <v>2.77</v>
          </cell>
          <cell r="C63" t="str">
            <v>MODERATE</v>
          </cell>
        </row>
        <row r="64">
          <cell r="A64" t="str">
            <v>NIFTY Composite Debt Index</v>
          </cell>
          <cell r="B64">
            <v>2.87</v>
          </cell>
          <cell r="C64" t="str">
            <v>MODERATE</v>
          </cell>
        </row>
        <row r="65">
          <cell r="A65" t="str">
            <v>NIFTY Corporate Bond Index</v>
          </cell>
          <cell r="B65">
            <v>2.46</v>
          </cell>
          <cell r="C65" t="str">
            <v>MODERATE</v>
          </cell>
        </row>
        <row r="66">
          <cell r="A66" t="str">
            <v>NIFTY Credit Risk Bond Index</v>
          </cell>
          <cell r="B66">
            <v>4.1900000000000004</v>
          </cell>
          <cell r="C66" t="str">
            <v>HIGH</v>
          </cell>
        </row>
        <row r="67">
          <cell r="A67" t="str">
            <v>NIFTY Banking &amp; PSU Debt Index</v>
          </cell>
          <cell r="B67">
            <v>2.4700000000000002</v>
          </cell>
          <cell r="C67" t="str">
            <v>MODERATE</v>
          </cell>
        </row>
        <row r="68">
          <cell r="A68" t="str">
            <v>NIFTY All Duration G-Sec Index</v>
          </cell>
          <cell r="B68">
            <v>2.67</v>
          </cell>
          <cell r="C68" t="str">
            <v>MODERATE</v>
          </cell>
        </row>
        <row r="69">
          <cell r="A69" t="str">
            <v>NIFTY 50 Hybrid Composite Debt 70:30 Index</v>
          </cell>
          <cell r="B69">
            <v>4.6100000000000003</v>
          </cell>
          <cell r="C69" t="str">
            <v>HIGH</v>
          </cell>
        </row>
        <row r="70">
          <cell r="A70" t="str">
            <v>NIFTY 50 Hybrid Composite Debt 65:35 Index</v>
          </cell>
          <cell r="B70">
            <v>4.49</v>
          </cell>
          <cell r="C70" t="str">
            <v>HIGH</v>
          </cell>
        </row>
        <row r="71">
          <cell r="A71" t="str">
            <v>NIFTY 50 Hybrid Composite Debt 50:50 Index</v>
          </cell>
          <cell r="B71">
            <v>4.12</v>
          </cell>
          <cell r="C71" t="str">
            <v>HIGH</v>
          </cell>
        </row>
        <row r="72">
          <cell r="A72" t="str">
            <v>NIFTY 50 Hybrid Composite Debt 15:85 Index</v>
          </cell>
          <cell r="B72">
            <v>3.25</v>
          </cell>
          <cell r="C72" t="str">
            <v>MODERATELY HIGH</v>
          </cell>
        </row>
        <row r="73">
          <cell r="A73" t="str">
            <v>NIFTY 50 Hybrid Short Duration Debt 25:75 Index</v>
          </cell>
          <cell r="B73">
            <v>2.72</v>
          </cell>
          <cell r="C73" t="str">
            <v>MODERATE</v>
          </cell>
        </row>
        <row r="74">
          <cell r="A74" t="str">
            <v>NIFTY 50 Hybrid Short Duration Debt 40:60 Index</v>
          </cell>
          <cell r="B74">
            <v>3.26</v>
          </cell>
          <cell r="C74" t="str">
            <v>MODERATELY HIGH</v>
          </cell>
        </row>
        <row r="75">
          <cell r="A75" t="str">
            <v>NIFTY Equity Savings Index</v>
          </cell>
          <cell r="B75">
            <v>2.5</v>
          </cell>
          <cell r="C75" t="str">
            <v>MODERATE</v>
          </cell>
        </row>
        <row r="76">
          <cell r="A76" t="str">
            <v>NIFTY 50 Arbitrage</v>
          </cell>
          <cell r="B76">
            <v>0.35</v>
          </cell>
          <cell r="C76" t="str">
            <v>LOW</v>
          </cell>
        </row>
        <row r="77">
          <cell r="A77" t="str">
            <v>NIFTY Corporate Bond Index B-I</v>
          </cell>
          <cell r="B77">
            <v>2.2599999999999998</v>
          </cell>
          <cell r="C77" t="str">
            <v>MODERATE</v>
          </cell>
        </row>
        <row r="78">
          <cell r="A78" t="str">
            <v>NIFTY Corporate Bond Index B-II</v>
          </cell>
          <cell r="B78">
            <v>2.34</v>
          </cell>
          <cell r="C78" t="str">
            <v>MODERATE</v>
          </cell>
        </row>
        <row r="79">
          <cell r="A79" t="str">
            <v>NIFTY Corporate Bond Index B-III</v>
          </cell>
          <cell r="B79">
            <v>2.67</v>
          </cell>
          <cell r="C79" t="str">
            <v>MODERATE</v>
          </cell>
        </row>
        <row r="80">
          <cell r="A80" t="str">
            <v>NIFTY Credit Risk Bond Index C-I</v>
          </cell>
          <cell r="B80">
            <v>4.21</v>
          </cell>
          <cell r="C80" t="str">
            <v>HIGH</v>
          </cell>
        </row>
        <row r="81">
          <cell r="A81" t="str">
            <v>NIFTY Credit Risk Bond Index C-II</v>
          </cell>
          <cell r="B81">
            <v>4.3899999999999997</v>
          </cell>
          <cell r="C81" t="str">
            <v>HIGH</v>
          </cell>
        </row>
        <row r="82">
          <cell r="A82" t="str">
            <v>NIFTY Credit Risk Bond Index C-III</v>
          </cell>
          <cell r="B82">
            <v>4.83</v>
          </cell>
          <cell r="C82" t="str">
            <v>HIGH</v>
          </cell>
        </row>
        <row r="83">
          <cell r="A83" t="str">
            <v>NIFTY Liquid Index A-I</v>
          </cell>
          <cell r="B83">
            <v>1.64</v>
          </cell>
          <cell r="C83" t="str">
            <v>LOW TO MODERATE</v>
          </cell>
        </row>
        <row r="84">
          <cell r="A84" t="str">
            <v>NIFTY Liquid Index B-I</v>
          </cell>
          <cell r="B84">
            <v>2.59</v>
          </cell>
          <cell r="C84" t="str">
            <v>MODERATE</v>
          </cell>
        </row>
        <row r="85">
          <cell r="A85" t="str">
            <v>NIFTY Liquid Index C-I</v>
          </cell>
          <cell r="B85">
            <v>4.57</v>
          </cell>
          <cell r="C85" t="str">
            <v>HIGH</v>
          </cell>
        </row>
        <row r="86">
          <cell r="A86" t="str">
            <v>NIFTY Long Duration Debt Index A-III</v>
          </cell>
          <cell r="B86">
            <v>2.67</v>
          </cell>
          <cell r="C86" t="str">
            <v>MODERATE</v>
          </cell>
        </row>
        <row r="87">
          <cell r="A87" t="str">
            <v>NIFTY Long Duration Debt Index B-III</v>
          </cell>
          <cell r="B87">
            <v>3.53</v>
          </cell>
          <cell r="C87" t="str">
            <v>MODERATELY HIGH</v>
          </cell>
        </row>
        <row r="88">
          <cell r="A88" t="str">
            <v>NIFTY Long Duration Debt Index C-III</v>
          </cell>
          <cell r="B88">
            <v>4.9800000000000004</v>
          </cell>
          <cell r="C88" t="str">
            <v>HIGH</v>
          </cell>
        </row>
        <row r="89">
          <cell r="A89" t="str">
            <v>NIFTY Low Duration Debt Index A-I</v>
          </cell>
          <cell r="B89">
            <v>1.71</v>
          </cell>
          <cell r="C89" t="str">
            <v>LOW TO MODERATE</v>
          </cell>
        </row>
        <row r="90">
          <cell r="A90" t="str">
            <v>NIFTY Low Duration Debt Index B-I</v>
          </cell>
          <cell r="B90">
            <v>2.8</v>
          </cell>
          <cell r="C90" t="str">
            <v>MODERATE</v>
          </cell>
        </row>
        <row r="91">
          <cell r="A91" t="str">
            <v>NIFTY Low Duration Debt Index C-I</v>
          </cell>
          <cell r="B91">
            <v>4.62</v>
          </cell>
          <cell r="C91" t="str">
            <v>HIGH</v>
          </cell>
        </row>
        <row r="92">
          <cell r="A92" t="str">
            <v>NIFTY Medium Duration Debt Index A-III</v>
          </cell>
          <cell r="B92">
            <v>2.46</v>
          </cell>
          <cell r="C92" t="str">
            <v>MODERATE</v>
          </cell>
        </row>
        <row r="93">
          <cell r="A93" t="str">
            <v>NIFTY Medium Duration Debt Index B-III</v>
          </cell>
          <cell r="B93">
            <v>3.04</v>
          </cell>
          <cell r="C93" t="str">
            <v>MODERATELY HIGH</v>
          </cell>
        </row>
        <row r="94">
          <cell r="A94" t="str">
            <v>NIFTY Medium Duration Debt Index C-III</v>
          </cell>
          <cell r="B94">
            <v>4.12</v>
          </cell>
          <cell r="C94" t="str">
            <v>HIGH</v>
          </cell>
        </row>
        <row r="95">
          <cell r="A95" t="str">
            <v>NIFTY Medium to Long Duration Debt Index A-III</v>
          </cell>
          <cell r="B95">
            <v>2.74</v>
          </cell>
          <cell r="C95" t="str">
            <v>MODERATE</v>
          </cell>
        </row>
        <row r="96">
          <cell r="A96" t="str">
            <v>NIFTY Medium to Long Duration Debt Index B-III</v>
          </cell>
          <cell r="B96">
            <v>3.51</v>
          </cell>
          <cell r="C96" t="str">
            <v>MODERATELY HIGH</v>
          </cell>
        </row>
        <row r="97">
          <cell r="A97" t="str">
            <v>NIFTY Medium to Long Duration Debt Index C-III</v>
          </cell>
          <cell r="B97">
            <v>4.7300000000000004</v>
          </cell>
          <cell r="C97" t="str">
            <v>HIGH</v>
          </cell>
        </row>
        <row r="98">
          <cell r="A98" t="str">
            <v>NIFTY Money Market Index A-I</v>
          </cell>
          <cell r="B98">
            <v>1.77</v>
          </cell>
          <cell r="C98" t="str">
            <v>LOW TO MODERATE</v>
          </cell>
        </row>
        <row r="99">
          <cell r="A99" t="str">
            <v>NIFTY Money Market Index B-I</v>
          </cell>
          <cell r="B99">
            <v>2.9</v>
          </cell>
          <cell r="C99" t="str">
            <v>MODERATE</v>
          </cell>
        </row>
        <row r="100">
          <cell r="A100" t="str">
            <v>NIFTY Money Market Index C-I</v>
          </cell>
          <cell r="B100">
            <v>5.1100000000000003</v>
          </cell>
          <cell r="C100" t="str">
            <v>VERY HIGH</v>
          </cell>
        </row>
        <row r="101">
          <cell r="A101" t="str">
            <v>NIFTY Short Duration Debt Index A-II</v>
          </cell>
          <cell r="B101">
            <v>1.83</v>
          </cell>
          <cell r="C101" t="str">
            <v>LOW TO MODERATE</v>
          </cell>
        </row>
        <row r="102">
          <cell r="A102" t="str">
            <v>NIFTY Short Duration Debt Index B-II</v>
          </cell>
          <cell r="B102">
            <v>2.48</v>
          </cell>
          <cell r="C102" t="str">
            <v>MODERATE</v>
          </cell>
        </row>
        <row r="103">
          <cell r="A103" t="str">
            <v>NIFTY Short Duration Debt Index C-II</v>
          </cell>
          <cell r="B103">
            <v>4.68</v>
          </cell>
          <cell r="C103" t="str">
            <v>HIGH</v>
          </cell>
        </row>
        <row r="104">
          <cell r="A104" t="str">
            <v>NIFTY Ultra Short Duration Debt Index A-I</v>
          </cell>
          <cell r="B104">
            <v>1.65</v>
          </cell>
          <cell r="C104" t="str">
            <v>LOW TO MODERATE</v>
          </cell>
        </row>
        <row r="105">
          <cell r="A105" t="str">
            <v>NIFTY Ultra Short Duration Debt Index B-I</v>
          </cell>
          <cell r="B105">
            <v>2.58</v>
          </cell>
          <cell r="C105" t="str">
            <v>MODERATE</v>
          </cell>
        </row>
        <row r="106">
          <cell r="A106" t="str">
            <v>NIFTY Ultra Short Duration Debt Index C-I</v>
          </cell>
          <cell r="B106">
            <v>4.6500000000000004</v>
          </cell>
          <cell r="C106" t="str">
            <v>HIGH</v>
          </cell>
        </row>
        <row r="107">
          <cell r="A107" t="str">
            <v>NIFTY Composite Debt Index C-III</v>
          </cell>
          <cell r="B107">
            <v>4.45</v>
          </cell>
          <cell r="C107" t="str">
            <v>HIGH</v>
          </cell>
        </row>
        <row r="108">
          <cell r="A108" t="str">
            <v>NIFTY Composite Debt Index B-III</v>
          </cell>
          <cell r="B108">
            <v>3.34</v>
          </cell>
          <cell r="C108" t="str">
            <v>MODERATELY HIGH</v>
          </cell>
        </row>
        <row r="109">
          <cell r="A109" t="str">
            <v>NIFTY Composite Debt Index A-III</v>
          </cell>
          <cell r="B109">
            <v>2.75</v>
          </cell>
          <cell r="C109" t="str">
            <v>MODERATE</v>
          </cell>
        </row>
        <row r="110">
          <cell r="A110" t="str">
            <v>NIFTY 1D Rate Index</v>
          </cell>
          <cell r="B110">
            <v>1</v>
          </cell>
          <cell r="C110" t="str">
            <v>LOW</v>
          </cell>
        </row>
        <row r="111">
          <cell r="A111" t="str">
            <v>NIFTY 10 yr Benchmark G-Sec</v>
          </cell>
          <cell r="B111">
            <v>2.67</v>
          </cell>
          <cell r="C111" t="str">
            <v>MODERATE</v>
          </cell>
        </row>
        <row r="112">
          <cell r="A112" t="str">
            <v>NIFTY Liquid Index</v>
          </cell>
          <cell r="B112">
            <v>2.2000000000000002</v>
          </cell>
          <cell r="C112" t="str">
            <v>MODERATE</v>
          </cell>
        </row>
        <row r="113">
          <cell r="A113" t="str">
            <v>NIFTY Ultra Short Duration Debt Index</v>
          </cell>
          <cell r="B113">
            <v>2.65</v>
          </cell>
          <cell r="C113" t="str">
            <v>MODERATE</v>
          </cell>
        </row>
        <row r="114">
          <cell r="A114" t="str">
            <v>NIFTY Low Duration Debt Index</v>
          </cell>
          <cell r="B114">
            <v>2.35</v>
          </cell>
          <cell r="C114" t="str">
            <v>MODERATE</v>
          </cell>
        </row>
        <row r="115">
          <cell r="A115" t="str">
            <v>NIFTY Money Market Index</v>
          </cell>
          <cell r="B115">
            <v>2.54</v>
          </cell>
          <cell r="C115" t="str">
            <v>MODERATE</v>
          </cell>
        </row>
        <row r="116">
          <cell r="A116" t="str">
            <v>NIFTY Short Duration Debt Index</v>
          </cell>
          <cell r="B116">
            <v>2.04</v>
          </cell>
          <cell r="C116" t="str">
            <v>MODERATE</v>
          </cell>
        </row>
        <row r="117">
          <cell r="A117" t="str">
            <v>NIFTY Medium Duration Debt Index</v>
          </cell>
          <cell r="B117">
            <v>2.59</v>
          </cell>
          <cell r="C117" t="str">
            <v>MODERATE</v>
          </cell>
        </row>
        <row r="118">
          <cell r="A118" t="str">
            <v>NIFTY Medium to Long Duration Debt Index</v>
          </cell>
          <cell r="B118">
            <v>2.84</v>
          </cell>
          <cell r="C118" t="str">
            <v>MODERATE</v>
          </cell>
        </row>
        <row r="119">
          <cell r="A119" t="str">
            <v>NIFTY Long Duration Debt Index</v>
          </cell>
          <cell r="B119">
            <v>2.77</v>
          </cell>
          <cell r="C119" t="str">
            <v>MODERATE</v>
          </cell>
        </row>
        <row r="120">
          <cell r="A120" t="str">
            <v>NIFTY Composite Debt Index</v>
          </cell>
          <cell r="B120">
            <v>2.87</v>
          </cell>
          <cell r="C120" t="str">
            <v>MODERATE</v>
          </cell>
        </row>
        <row r="121">
          <cell r="A121" t="str">
            <v>NIFTY Corporate Bond Index</v>
          </cell>
          <cell r="B121">
            <v>2.46</v>
          </cell>
          <cell r="C121" t="str">
            <v>MODERATE</v>
          </cell>
        </row>
        <row r="122">
          <cell r="A122" t="str">
            <v>NIFTY Credit Risk Bond Index</v>
          </cell>
          <cell r="B122">
            <v>4.1900000000000004</v>
          </cell>
          <cell r="C122" t="str">
            <v>HIGH</v>
          </cell>
        </row>
        <row r="123">
          <cell r="A123" t="str">
            <v>NIFTY Banking &amp; PSU Debt Index</v>
          </cell>
          <cell r="B123">
            <v>2.4700000000000002</v>
          </cell>
          <cell r="C123" t="str">
            <v>MODERATE</v>
          </cell>
        </row>
        <row r="124">
          <cell r="A124" t="str">
            <v>NIFTY All Duration G-Sec Index</v>
          </cell>
          <cell r="B124">
            <v>2.67</v>
          </cell>
          <cell r="C124" t="str">
            <v>MODERATE</v>
          </cell>
        </row>
        <row r="125">
          <cell r="A125" t="str">
            <v>NIFTY 50 Hybrid Composite Debt 70:30 Index</v>
          </cell>
          <cell r="B125">
            <v>4.6100000000000003</v>
          </cell>
          <cell r="C125" t="str">
            <v>HIGH</v>
          </cell>
        </row>
        <row r="126">
          <cell r="A126" t="str">
            <v>NIFTY 50 Hybrid Composite Debt 65:35 Index</v>
          </cell>
          <cell r="B126">
            <v>4.49</v>
          </cell>
          <cell r="C126" t="str">
            <v>HIGH</v>
          </cell>
        </row>
        <row r="127">
          <cell r="A127" t="str">
            <v>NIFTY 50 Hybrid Composite Debt 50:50 Index</v>
          </cell>
          <cell r="B127">
            <v>4.12</v>
          </cell>
          <cell r="C127" t="str">
            <v>HIGH</v>
          </cell>
        </row>
        <row r="128">
          <cell r="A128" t="str">
            <v>NIFTY 50 Hybrid Composite Debt 15:85 Index</v>
          </cell>
          <cell r="B128">
            <v>3.25</v>
          </cell>
          <cell r="C128" t="str">
            <v>MODERATELY HIGH</v>
          </cell>
        </row>
        <row r="129">
          <cell r="A129" t="str">
            <v>NIFTY 50 Hybrid Short Duration Debt 25:75 Index</v>
          </cell>
          <cell r="B129">
            <v>2.72</v>
          </cell>
          <cell r="C129" t="str">
            <v>MODERATE</v>
          </cell>
        </row>
        <row r="130">
          <cell r="A130" t="str">
            <v>NIFTY 50 Hybrid Short Duration Debt 40:60 Index</v>
          </cell>
          <cell r="B130">
            <v>3.26</v>
          </cell>
          <cell r="C130" t="str">
            <v>MODERATELY HIGH</v>
          </cell>
        </row>
        <row r="131">
          <cell r="A131" t="str">
            <v>NIFTY Equity Savings Index</v>
          </cell>
          <cell r="B131">
            <v>2.5</v>
          </cell>
          <cell r="C131" t="str">
            <v>MODERATE</v>
          </cell>
        </row>
        <row r="132">
          <cell r="A132" t="str">
            <v>NIFTY 50 Arbitrage</v>
          </cell>
          <cell r="B132">
            <v>0.35</v>
          </cell>
          <cell r="C132" t="str">
            <v>LOW</v>
          </cell>
        </row>
        <row r="133">
          <cell r="A133" t="str">
            <v>NIFTY Corporate Bond Index B-I</v>
          </cell>
          <cell r="B133">
            <v>2.2599999999999998</v>
          </cell>
          <cell r="C133" t="str">
            <v>MODERATE</v>
          </cell>
        </row>
        <row r="134">
          <cell r="A134" t="str">
            <v>NIFTY Corporate Bond Index B-II</v>
          </cell>
          <cell r="B134">
            <v>2.34</v>
          </cell>
          <cell r="C134" t="str">
            <v>MODERATE</v>
          </cell>
        </row>
        <row r="135">
          <cell r="A135" t="str">
            <v>NIFTY Corporate Bond Index B-III</v>
          </cell>
          <cell r="B135">
            <v>2.67</v>
          </cell>
          <cell r="C135" t="str">
            <v>MODERATE</v>
          </cell>
        </row>
        <row r="136">
          <cell r="A136" t="str">
            <v>NIFTY Credit Risk Bond Index C-I</v>
          </cell>
          <cell r="B136">
            <v>4.21</v>
          </cell>
          <cell r="C136" t="str">
            <v>HIGH</v>
          </cell>
        </row>
        <row r="137">
          <cell r="A137" t="str">
            <v>NIFTY Credit Risk Bond Index C-II</v>
          </cell>
          <cell r="B137">
            <v>4.3899999999999997</v>
          </cell>
          <cell r="C137" t="str">
            <v>HIGH</v>
          </cell>
        </row>
        <row r="138">
          <cell r="A138" t="str">
            <v>NIFTY Credit Risk Bond Index C-III</v>
          </cell>
          <cell r="B138">
            <v>4.83</v>
          </cell>
          <cell r="C138" t="str">
            <v>HIGH</v>
          </cell>
        </row>
        <row r="139">
          <cell r="A139" t="str">
            <v>NIFTY Liquid Index A-I</v>
          </cell>
          <cell r="B139">
            <v>1.64</v>
          </cell>
          <cell r="C139" t="str">
            <v>LOW TO MODERATE</v>
          </cell>
        </row>
        <row r="140">
          <cell r="A140" t="str">
            <v>NIFTY Liquid Index B-I</v>
          </cell>
          <cell r="B140">
            <v>2.59</v>
          </cell>
          <cell r="C140" t="str">
            <v>MODERATE</v>
          </cell>
        </row>
        <row r="141">
          <cell r="A141" t="str">
            <v>NIFTY Liquid Index C-I</v>
          </cell>
          <cell r="B141">
            <v>4.57</v>
          </cell>
          <cell r="C141" t="str">
            <v>HIGH</v>
          </cell>
        </row>
        <row r="142">
          <cell r="A142" t="str">
            <v>NIFTY Long Duration Debt Index A-III</v>
          </cell>
          <cell r="B142">
            <v>2.67</v>
          </cell>
          <cell r="C142" t="str">
            <v>MODERATE</v>
          </cell>
        </row>
        <row r="143">
          <cell r="A143" t="str">
            <v>NIFTY Long Duration Debt Index B-III</v>
          </cell>
          <cell r="B143">
            <v>3.53</v>
          </cell>
          <cell r="C143" t="str">
            <v>MODERATELY HIGH</v>
          </cell>
        </row>
        <row r="144">
          <cell r="A144" t="str">
            <v>NIFTY Long Duration Debt Index C-III</v>
          </cell>
          <cell r="B144">
            <v>4.9800000000000004</v>
          </cell>
          <cell r="C144" t="str">
            <v>HIGH</v>
          </cell>
        </row>
        <row r="145">
          <cell r="A145" t="str">
            <v>NIFTY Low Duration Debt Index A-I</v>
          </cell>
          <cell r="B145">
            <v>1.71</v>
          </cell>
          <cell r="C145" t="str">
            <v>LOW TO MODERATE</v>
          </cell>
        </row>
        <row r="146">
          <cell r="A146" t="str">
            <v>NIFTY Low Duration Debt Index B-I</v>
          </cell>
          <cell r="B146">
            <v>2.8</v>
          </cell>
          <cell r="C146" t="str">
            <v>MODERATE</v>
          </cell>
        </row>
        <row r="147">
          <cell r="A147" t="str">
            <v>NIFTY Low Duration Debt Index C-I</v>
          </cell>
          <cell r="B147">
            <v>4.62</v>
          </cell>
          <cell r="C147" t="str">
            <v>HIGH</v>
          </cell>
        </row>
        <row r="148">
          <cell r="A148" t="str">
            <v>NIFTY Medium Duration Debt Index A-III</v>
          </cell>
          <cell r="B148">
            <v>2.46</v>
          </cell>
          <cell r="C148" t="str">
            <v>MODERATE</v>
          </cell>
        </row>
        <row r="149">
          <cell r="A149" t="str">
            <v>NIFTY Medium Duration Debt Index B-III</v>
          </cell>
          <cell r="B149">
            <v>3.04</v>
          </cell>
          <cell r="C149" t="str">
            <v>MODERATELY HIGH</v>
          </cell>
        </row>
        <row r="150">
          <cell r="A150" t="str">
            <v>NIFTY Medium Duration Debt Index C-III</v>
          </cell>
          <cell r="B150">
            <v>4.12</v>
          </cell>
          <cell r="C150" t="str">
            <v>HIGH</v>
          </cell>
        </row>
        <row r="151">
          <cell r="A151" t="str">
            <v>NIFTY Medium to Long Duration Debt Index A-III</v>
          </cell>
          <cell r="B151">
            <v>2.74</v>
          </cell>
          <cell r="C151" t="str">
            <v>MODERATE</v>
          </cell>
        </row>
        <row r="152">
          <cell r="A152" t="str">
            <v>NIFTY Medium to Long Duration Debt Index B-III</v>
          </cell>
          <cell r="B152">
            <v>3.51</v>
          </cell>
          <cell r="C152" t="str">
            <v>MODERATELY HIGH</v>
          </cell>
        </row>
        <row r="153">
          <cell r="A153" t="str">
            <v>NIFTY Medium to Long Duration Debt Index C-III</v>
          </cell>
          <cell r="B153">
            <v>4.7300000000000004</v>
          </cell>
          <cell r="C153" t="str">
            <v>HIGH</v>
          </cell>
        </row>
        <row r="154">
          <cell r="A154" t="str">
            <v>NIFTY Money Market Index A-I</v>
          </cell>
          <cell r="B154">
            <v>1.77</v>
          </cell>
          <cell r="C154" t="str">
            <v>LOW TO MODERATE</v>
          </cell>
        </row>
        <row r="155">
          <cell r="A155" t="str">
            <v>NIFTY Money Market Index B-I</v>
          </cell>
          <cell r="B155">
            <v>2.9</v>
          </cell>
          <cell r="C155" t="str">
            <v>MODERATE</v>
          </cell>
        </row>
        <row r="156">
          <cell r="A156" t="str">
            <v>NIFTY Money Market Index C-I</v>
          </cell>
          <cell r="B156">
            <v>5.1100000000000003</v>
          </cell>
          <cell r="C156" t="str">
            <v>VERY HIGH</v>
          </cell>
        </row>
        <row r="157">
          <cell r="A157" t="str">
            <v>NIFTY Short Duration Debt Index A-II</v>
          </cell>
          <cell r="B157">
            <v>1.83</v>
          </cell>
          <cell r="C157" t="str">
            <v>LOW TO MODERATE</v>
          </cell>
        </row>
        <row r="158">
          <cell r="A158" t="str">
            <v>NIFTY Short Duration Debt Index B-II</v>
          </cell>
          <cell r="B158">
            <v>2.48</v>
          </cell>
          <cell r="C158" t="str">
            <v>MODERATE</v>
          </cell>
        </row>
        <row r="159">
          <cell r="A159" t="str">
            <v>NIFTY Short Duration Debt Index C-II</v>
          </cell>
          <cell r="B159">
            <v>4.68</v>
          </cell>
          <cell r="C159" t="str">
            <v>HIGH</v>
          </cell>
        </row>
        <row r="160">
          <cell r="A160" t="str">
            <v>NIFTY Ultra Short Duration Debt Index A-I</v>
          </cell>
          <cell r="B160">
            <v>1.65</v>
          </cell>
          <cell r="C160" t="str">
            <v>LOW TO MODERATE</v>
          </cell>
        </row>
        <row r="161">
          <cell r="A161" t="str">
            <v>NIFTY Ultra Short Duration Debt Index B-I</v>
          </cell>
          <cell r="B161">
            <v>2.58</v>
          </cell>
          <cell r="C161" t="str">
            <v>MODERATE</v>
          </cell>
        </row>
        <row r="162">
          <cell r="A162" t="str">
            <v>NIFTY Ultra Short Duration Debt Index C-I</v>
          </cell>
          <cell r="B162">
            <v>4.6500000000000004</v>
          </cell>
          <cell r="C162" t="str">
            <v>HIGH</v>
          </cell>
        </row>
        <row r="163">
          <cell r="A163" t="str">
            <v>NIFTY Composite Debt Index C-III</v>
          </cell>
          <cell r="B163">
            <v>4.45</v>
          </cell>
          <cell r="C163" t="str">
            <v>HIGH</v>
          </cell>
        </row>
        <row r="164">
          <cell r="A164" t="str">
            <v>NIFTY Composite Debt Index B-III</v>
          </cell>
          <cell r="B164">
            <v>3.34</v>
          </cell>
          <cell r="C164" t="str">
            <v>MODERATELY HIGH</v>
          </cell>
        </row>
        <row r="165">
          <cell r="A165" t="str">
            <v>NIFTY Composite Debt Index A-III</v>
          </cell>
          <cell r="B165">
            <v>2.75</v>
          </cell>
          <cell r="C165" t="str">
            <v>MODERATE</v>
          </cell>
        </row>
        <row r="166">
          <cell r="A166" t="str">
            <v>Nifty 50</v>
          </cell>
          <cell r="B166" t="str">
            <v>5.33</v>
          </cell>
          <cell r="C166" t="str">
            <v>VERY HIGH</v>
          </cell>
        </row>
        <row r="167">
          <cell r="A167" t="str">
            <v>Nifty Next 50</v>
          </cell>
          <cell r="B167" t="str">
            <v>5.40</v>
          </cell>
          <cell r="C167" t="str">
            <v>VERY HIGH</v>
          </cell>
        </row>
        <row r="168">
          <cell r="A168" t="str">
            <v>Nifty 100</v>
          </cell>
          <cell r="B168" t="str">
            <v>5.34</v>
          </cell>
          <cell r="C168" t="str">
            <v>VERY HIGH</v>
          </cell>
        </row>
        <row r="169">
          <cell r="A169" t="str">
            <v>Nifty 200</v>
          </cell>
          <cell r="B169" t="str">
            <v>5.42</v>
          </cell>
          <cell r="C169" t="str">
            <v>VERY HIGH</v>
          </cell>
        </row>
        <row r="170">
          <cell r="A170" t="str">
            <v>Nifty Total Market</v>
          </cell>
          <cell r="B170" t="str">
            <v>5.56</v>
          </cell>
          <cell r="C170" t="str">
            <v>VERY HIGH</v>
          </cell>
        </row>
        <row r="171">
          <cell r="A171" t="str">
            <v>Nifty 500</v>
          </cell>
          <cell r="B171" t="str">
            <v>5.53</v>
          </cell>
          <cell r="C171" t="str">
            <v>VERY HIGH</v>
          </cell>
        </row>
        <row r="172">
          <cell r="A172" t="str">
            <v>Nifty Midcap 150</v>
          </cell>
          <cell r="B172" t="str">
            <v>6.01</v>
          </cell>
          <cell r="C172" t="str">
            <v>VERY HIGH</v>
          </cell>
        </row>
        <row r="173">
          <cell r="A173" t="str">
            <v>Nifty Midcap 50</v>
          </cell>
          <cell r="B173" t="str">
            <v>6.00</v>
          </cell>
          <cell r="C173" t="str">
            <v>VERY HIGH</v>
          </cell>
        </row>
        <row r="174">
          <cell r="A174" t="str">
            <v>Nifty Midcap Select</v>
          </cell>
          <cell r="B174" t="str">
            <v>6.00</v>
          </cell>
          <cell r="C174" t="str">
            <v>VERY HIGH</v>
          </cell>
        </row>
        <row r="175">
          <cell r="A175" t="str">
            <v>Nifty Midcap 100</v>
          </cell>
          <cell r="B175" t="str">
            <v>5.99</v>
          </cell>
          <cell r="C175" t="str">
            <v>VERY HIGH</v>
          </cell>
        </row>
        <row r="176">
          <cell r="A176" t="str">
            <v>Nifty Smallcap 250</v>
          </cell>
          <cell r="B176" t="str">
            <v>6.66</v>
          </cell>
          <cell r="C176" t="str">
            <v>VERY HIGH</v>
          </cell>
        </row>
        <row r="177">
          <cell r="A177" t="str">
            <v>Nifty Smallcap 50</v>
          </cell>
          <cell r="B177" t="str">
            <v>6.65</v>
          </cell>
          <cell r="C177" t="str">
            <v>VERY HIGH</v>
          </cell>
        </row>
        <row r="178">
          <cell r="A178" t="str">
            <v>Nifty Smallcap 100</v>
          </cell>
          <cell r="B178" t="str">
            <v>6.66</v>
          </cell>
          <cell r="C178" t="str">
            <v>VERY HIGH</v>
          </cell>
        </row>
        <row r="179">
          <cell r="A179" t="str">
            <v>Nifty Microcap 250</v>
          </cell>
          <cell r="B179" t="str">
            <v>6.69</v>
          </cell>
          <cell r="C179" t="str">
            <v>VERY HIGH</v>
          </cell>
        </row>
        <row r="180">
          <cell r="A180" t="str">
            <v>Nifty500 Multicap 50:25:25</v>
          </cell>
          <cell r="B180" t="str">
            <v>5.84</v>
          </cell>
          <cell r="C180" t="str">
            <v>VERY HIGH</v>
          </cell>
        </row>
        <row r="181">
          <cell r="A181" t="str">
            <v>Nifty LargeMidcap 250</v>
          </cell>
          <cell r="B181" t="str">
            <v>5.67</v>
          </cell>
          <cell r="C181" t="str">
            <v>VERY HIGH</v>
          </cell>
        </row>
        <row r="182">
          <cell r="A182" t="str">
            <v>Nifty MidSmallcap 400</v>
          </cell>
          <cell r="B182" t="str">
            <v>6.22</v>
          </cell>
          <cell r="C182" t="str">
            <v>VERY HIGH</v>
          </cell>
        </row>
        <row r="183">
          <cell r="A183" t="str">
            <v>Nifty Auto</v>
          </cell>
          <cell r="B183" t="str">
            <v>5.50</v>
          </cell>
          <cell r="C183" t="str">
            <v>VERY HIGH</v>
          </cell>
        </row>
        <row r="184">
          <cell r="A184" t="str">
            <v>Nifty Bank</v>
          </cell>
          <cell r="B184" t="str">
            <v>5.38</v>
          </cell>
          <cell r="C184" t="str">
            <v>VERY HIGH</v>
          </cell>
        </row>
        <row r="185">
          <cell r="A185" t="str">
            <v>Nifty Consumer Durables</v>
          </cell>
          <cell r="B185" t="str">
            <v>5.74</v>
          </cell>
          <cell r="C185" t="str">
            <v>VERY HIGH</v>
          </cell>
        </row>
        <row r="186">
          <cell r="A186" t="str">
            <v>Nifty FMCG</v>
          </cell>
          <cell r="B186" t="str">
            <v>5.42</v>
          </cell>
          <cell r="C186" t="str">
            <v>VERY HIGH</v>
          </cell>
        </row>
        <row r="187">
          <cell r="A187" t="str">
            <v>Nifty IT</v>
          </cell>
          <cell r="B187" t="str">
            <v>5.40</v>
          </cell>
          <cell r="C187" t="str">
            <v>VERY HIGH</v>
          </cell>
        </row>
        <row r="188">
          <cell r="A188" t="str">
            <v>Nifty Media</v>
          </cell>
          <cell r="B188" t="str">
            <v>6.37</v>
          </cell>
          <cell r="C188" t="str">
            <v>VERY HIGH</v>
          </cell>
        </row>
        <row r="189">
          <cell r="A189" t="str">
            <v>Nifty Metal</v>
          </cell>
          <cell r="B189" t="str">
            <v>5.47</v>
          </cell>
          <cell r="C189" t="str">
            <v>VERY HIGH</v>
          </cell>
        </row>
        <row r="190">
          <cell r="A190" t="str">
            <v>Nifty Oil &amp; Gas</v>
          </cell>
          <cell r="B190" t="str">
            <v>5.49</v>
          </cell>
          <cell r="C190" t="str">
            <v>VERY HIGH</v>
          </cell>
        </row>
        <row r="191">
          <cell r="A191" t="str">
            <v>Nifty Pharma</v>
          </cell>
          <cell r="B191" t="str">
            <v>5.58</v>
          </cell>
          <cell r="C191" t="str">
            <v>VERY HIGH</v>
          </cell>
        </row>
        <row r="192">
          <cell r="A192" t="str">
            <v>Nifty PSU Bank</v>
          </cell>
          <cell r="B192" t="str">
            <v>5.71</v>
          </cell>
          <cell r="C192" t="str">
            <v>VERY HIGH</v>
          </cell>
        </row>
        <row r="193">
          <cell r="A193" t="str">
            <v>Nifty Private Bank</v>
          </cell>
          <cell r="B193" t="str">
            <v>5.44</v>
          </cell>
          <cell r="C193" t="str">
            <v>VERY HIGH</v>
          </cell>
        </row>
        <row r="194">
          <cell r="A194" t="str">
            <v>Nifty Realty</v>
          </cell>
          <cell r="B194" t="str">
            <v>5.87</v>
          </cell>
          <cell r="C194" t="str">
            <v>VERY HIGH</v>
          </cell>
        </row>
        <row r="195">
          <cell r="A195" t="str">
            <v>Nifty Financial Services</v>
          </cell>
          <cell r="B195" t="str">
            <v>5.35</v>
          </cell>
          <cell r="C195" t="str">
            <v>VERY HIGH</v>
          </cell>
        </row>
        <row r="196">
          <cell r="A196" t="str">
            <v>Nifty Financial Services 25/50</v>
          </cell>
          <cell r="B196" t="str">
            <v>5.39</v>
          </cell>
          <cell r="C196" t="str">
            <v>VERY HIGH</v>
          </cell>
        </row>
        <row r="197">
          <cell r="A197" t="str">
            <v>Nifty Financial Services Ex-Bank</v>
          </cell>
          <cell r="B197" t="str">
            <v>5.49</v>
          </cell>
          <cell r="C197" t="str">
            <v>VERY HIGH</v>
          </cell>
        </row>
        <row r="198">
          <cell r="A198" t="str">
            <v>Nifty Healthcare Index</v>
          </cell>
          <cell r="B198" t="str">
            <v>5.55</v>
          </cell>
          <cell r="C198" t="str">
            <v>VERY HIGH</v>
          </cell>
        </row>
        <row r="199">
          <cell r="A199" t="str">
            <v>Nifty MidSmall Financial Services</v>
          </cell>
          <cell r="B199" t="str">
            <v>6.15</v>
          </cell>
          <cell r="C199" t="str">
            <v>VERY HIGH</v>
          </cell>
        </row>
        <row r="200">
          <cell r="A200" t="str">
            <v>Nifty MidSmall Healthcare</v>
          </cell>
          <cell r="B200" t="str">
            <v>6.21</v>
          </cell>
          <cell r="C200" t="str">
            <v>VERY HIGH</v>
          </cell>
        </row>
        <row r="201">
          <cell r="A201" t="str">
            <v>Nifty MidSmall IT &amp; Telecom</v>
          </cell>
          <cell r="B201" t="str">
            <v>6.25</v>
          </cell>
          <cell r="C201" t="str">
            <v>VERY HIGH</v>
          </cell>
        </row>
        <row r="202">
          <cell r="A202" t="str">
            <v>Nifty Alpha 50</v>
          </cell>
          <cell r="B202" t="str">
            <v>5.91</v>
          </cell>
          <cell r="C202" t="str">
            <v>VERY HIGH</v>
          </cell>
        </row>
        <row r="203">
          <cell r="A203" t="str">
            <v>Nifty Alpha Low-Volatility 30</v>
          </cell>
          <cell r="B203" t="str">
            <v>5.38</v>
          </cell>
          <cell r="C203" t="str">
            <v>VERY HIGH</v>
          </cell>
        </row>
        <row r="204">
          <cell r="A204" t="str">
            <v>Nifty Alpha Quality Low-Volatility 30</v>
          </cell>
          <cell r="B204" t="str">
            <v>5.49</v>
          </cell>
          <cell r="C204" t="str">
            <v>VERY HIGH</v>
          </cell>
        </row>
        <row r="205">
          <cell r="A205" t="str">
            <v>Nifty Alpha Quality Value Low-Volatility 30</v>
          </cell>
          <cell r="B205" t="str">
            <v>5.48</v>
          </cell>
          <cell r="C205" t="str">
            <v>VERY HIGH</v>
          </cell>
        </row>
        <row r="206">
          <cell r="A206" t="str">
            <v>Nifty Dividend Opportunities 50</v>
          </cell>
          <cell r="B206" t="str">
            <v>5.41</v>
          </cell>
          <cell r="C206" t="str">
            <v>VERY HIGH</v>
          </cell>
        </row>
        <row r="207">
          <cell r="A207" t="str">
            <v>Nifty Growth Sectors 15</v>
          </cell>
          <cell r="B207" t="str">
            <v>5.34</v>
          </cell>
          <cell r="C207" t="str">
            <v>VERY HIGH</v>
          </cell>
        </row>
        <row r="208">
          <cell r="A208" t="str">
            <v>Nifty High Beta 50</v>
          </cell>
          <cell r="B208" t="str">
            <v>5.87</v>
          </cell>
          <cell r="C208" t="str">
            <v>VERY HIGH</v>
          </cell>
        </row>
        <row r="209">
          <cell r="A209" t="str">
            <v>Nifty Low Volatility 50</v>
          </cell>
          <cell r="B209" t="str">
            <v>5.54</v>
          </cell>
          <cell r="C209" t="str">
            <v>VERY HIGH</v>
          </cell>
        </row>
        <row r="210">
          <cell r="A210" t="str">
            <v>Nifty Midcap150 Momentum 50</v>
          </cell>
          <cell r="B210" t="str">
            <v>5.84</v>
          </cell>
          <cell r="C210" t="str">
            <v>VERY HIGH</v>
          </cell>
        </row>
        <row r="211">
          <cell r="A211" t="str">
            <v>Nifty Midcap150 Quality 50</v>
          </cell>
          <cell r="B211" t="str">
            <v>6.00</v>
          </cell>
          <cell r="C211" t="str">
            <v>VERY HIGH</v>
          </cell>
        </row>
        <row r="212">
          <cell r="A212" t="str">
            <v>Nifty Quality Low-Volatility 30</v>
          </cell>
          <cell r="B212" t="str">
            <v>5.47</v>
          </cell>
          <cell r="C212" t="str">
            <v>VERY HIGH</v>
          </cell>
        </row>
        <row r="213">
          <cell r="A213" t="str">
            <v>Nifty100 Alpha 30</v>
          </cell>
          <cell r="B213" t="str">
            <v>5.34</v>
          </cell>
          <cell r="C213" t="str">
            <v>VERY HIGH</v>
          </cell>
        </row>
        <row r="214">
          <cell r="A214" t="str">
            <v>Nifty100 Equal Weight</v>
          </cell>
          <cell r="B214" t="str">
            <v>5.38</v>
          </cell>
          <cell r="C214" t="str">
            <v>VERY HIGH</v>
          </cell>
        </row>
        <row r="215">
          <cell r="A215" t="str">
            <v>Nifty100 Low Volatility 30</v>
          </cell>
          <cell r="B215" t="str">
            <v>5.37</v>
          </cell>
          <cell r="C215" t="str">
            <v>VERY HIGH</v>
          </cell>
        </row>
        <row r="216">
          <cell r="A216" t="str">
            <v>Nifty100 Quality 30</v>
          </cell>
          <cell r="B216" t="str">
            <v>5.36</v>
          </cell>
          <cell r="C216" t="str">
            <v>VERY HIGH</v>
          </cell>
        </row>
        <row r="217">
          <cell r="A217" t="str">
            <v>Nifty200 Alpha 30</v>
          </cell>
          <cell r="B217" t="str">
            <v>5.65</v>
          </cell>
          <cell r="C217" t="str">
            <v>VERY HIGH</v>
          </cell>
        </row>
        <row r="218">
          <cell r="A218" t="str">
            <v>Nifty200 Momentum 30</v>
          </cell>
          <cell r="B218" t="str">
            <v>5.45</v>
          </cell>
          <cell r="C218" t="str">
            <v>VERY HIGH</v>
          </cell>
        </row>
        <row r="219">
          <cell r="A219" t="str">
            <v>Nifty200 Quality 30</v>
          </cell>
          <cell r="B219" t="str">
            <v>5.48</v>
          </cell>
          <cell r="C219" t="str">
            <v>VERY HIGH</v>
          </cell>
        </row>
        <row r="220">
          <cell r="A220" t="str">
            <v>Nifty50 Equal Weight</v>
          </cell>
          <cell r="B220" t="str">
            <v>5.33</v>
          </cell>
          <cell r="C220" t="str">
            <v>VERY HIGH</v>
          </cell>
        </row>
        <row r="221">
          <cell r="A221" t="str">
            <v>Nifty 50 Arbitrage</v>
          </cell>
          <cell r="B221" t="str">
            <v>0.35</v>
          </cell>
          <cell r="C221" t="str">
            <v>LOW</v>
          </cell>
        </row>
        <row r="222">
          <cell r="A222" t="str">
            <v>Nifty Equity Savings Index</v>
          </cell>
          <cell r="B222" t="str">
            <v>2.50</v>
          </cell>
          <cell r="C222" t="str">
            <v>MODERATE</v>
          </cell>
        </row>
        <row r="223">
          <cell r="A223" t="str">
            <v>Nifty50 Value 20</v>
          </cell>
          <cell r="B223" t="str">
            <v>5.33</v>
          </cell>
          <cell r="C223" t="str">
            <v>VERY HIGH</v>
          </cell>
        </row>
        <row r="224">
          <cell r="A224" t="str">
            <v>Nifty500 Value 50</v>
          </cell>
          <cell r="B224" t="str">
            <v>5.67</v>
          </cell>
          <cell r="C224" t="str">
            <v>VERY HIGH</v>
          </cell>
        </row>
        <row r="225">
          <cell r="A225" t="str">
            <v>Nifty Aditya Birla Group</v>
          </cell>
          <cell r="B225" t="str">
            <v>5.48</v>
          </cell>
          <cell r="C225" t="str">
            <v>VERY HIGH</v>
          </cell>
        </row>
        <row r="226">
          <cell r="A226" t="str">
            <v>Nifty Commodities</v>
          </cell>
          <cell r="B226" t="str">
            <v>5.43</v>
          </cell>
          <cell r="C226" t="str">
            <v>VERY HIGH</v>
          </cell>
        </row>
        <row r="227">
          <cell r="A227" t="str">
            <v>Nifty CPSE</v>
          </cell>
          <cell r="B227" t="str">
            <v>5.41</v>
          </cell>
          <cell r="C227" t="str">
            <v>VERY HIGH</v>
          </cell>
        </row>
        <row r="228">
          <cell r="A228" t="str">
            <v>Nifty Energy</v>
          </cell>
          <cell r="B228" t="str">
            <v>5.33</v>
          </cell>
          <cell r="C228" t="str">
            <v>VERY HIGH</v>
          </cell>
        </row>
        <row r="229">
          <cell r="A229" t="str">
            <v>Nifty Housing</v>
          </cell>
          <cell r="B229" t="str">
            <v>5.43</v>
          </cell>
          <cell r="C229" t="str">
            <v>VERY HIGH</v>
          </cell>
        </row>
        <row r="230">
          <cell r="A230" t="str">
            <v>Nifty India Consumption</v>
          </cell>
          <cell r="B230" t="str">
            <v>5.39</v>
          </cell>
          <cell r="C230" t="str">
            <v>VERY HIGH</v>
          </cell>
        </row>
        <row r="231">
          <cell r="A231" t="str">
            <v>Nifty India Defence</v>
          </cell>
          <cell r="B231" t="str">
            <v>6.02</v>
          </cell>
          <cell r="C231" t="str">
            <v>VERY HIGH</v>
          </cell>
        </row>
        <row r="232">
          <cell r="A232" t="str">
            <v>Nifty India Digital</v>
          </cell>
          <cell r="B232" t="str">
            <v>5.55</v>
          </cell>
          <cell r="C232" t="str">
            <v>VERY HIGH</v>
          </cell>
        </row>
        <row r="233">
          <cell r="A233" t="str">
            <v>Nifty India Manufacturing</v>
          </cell>
          <cell r="B233" t="str">
            <v>5.57</v>
          </cell>
          <cell r="C233" t="str">
            <v>VERY HIGH</v>
          </cell>
        </row>
        <row r="234">
          <cell r="A234" t="str">
            <v>Nifty Infrastructure</v>
          </cell>
          <cell r="B234" t="str">
            <v>5.40</v>
          </cell>
          <cell r="C234" t="str">
            <v>VERY HIGH</v>
          </cell>
        </row>
        <row r="235">
          <cell r="A235" t="str">
            <v>Nifty Mahindra Group</v>
          </cell>
          <cell r="B235" t="str">
            <v>5.50</v>
          </cell>
          <cell r="C235" t="str">
            <v>VERY HIGH</v>
          </cell>
        </row>
        <row r="236">
          <cell r="A236" t="str">
            <v>Nifty Midcap Liquid 15</v>
          </cell>
          <cell r="B236" t="str">
            <v>6.00</v>
          </cell>
          <cell r="C236" t="str">
            <v>VERY HIGH</v>
          </cell>
        </row>
        <row r="237">
          <cell r="A237" t="str">
            <v>Nifty MidSmall India Consumption</v>
          </cell>
          <cell r="B237" t="str">
            <v>6.00</v>
          </cell>
          <cell r="C237" t="str">
            <v>VERY HIGH</v>
          </cell>
        </row>
        <row r="238">
          <cell r="A238" t="str">
            <v>Nifty MNC</v>
          </cell>
          <cell r="B238" t="str">
            <v>5.59</v>
          </cell>
          <cell r="C238" t="str">
            <v>VERY HIGH</v>
          </cell>
        </row>
        <row r="239">
          <cell r="A239" t="str">
            <v>Nifty Mobility</v>
          </cell>
          <cell r="B239" t="str">
            <v>5.53</v>
          </cell>
          <cell r="C239" t="str">
            <v>VERY HIGH</v>
          </cell>
        </row>
        <row r="240">
          <cell r="A240" t="str">
            <v>Nifty PSE</v>
          </cell>
          <cell r="B240" t="str">
            <v>5.46</v>
          </cell>
          <cell r="C240" t="str">
            <v>VERY HIGH</v>
          </cell>
        </row>
        <row r="241">
          <cell r="A241" t="str">
            <v>Nifty Non-Cyclical Consumer</v>
          </cell>
          <cell r="B241" t="str">
            <v>5.46</v>
          </cell>
          <cell r="C241" t="str">
            <v>VERY HIGH</v>
          </cell>
        </row>
        <row r="242">
          <cell r="A242" t="str">
            <v>Nifty Services Sector</v>
          </cell>
          <cell r="B242" t="str">
            <v>5.34</v>
          </cell>
          <cell r="C242" t="str">
            <v>VERY HIGH</v>
          </cell>
        </row>
        <row r="243">
          <cell r="A243" t="str">
            <v>Nifty Shariah 25</v>
          </cell>
          <cell r="B243" t="str">
            <v>5.36</v>
          </cell>
          <cell r="C243" t="str">
            <v>VERY HIGH</v>
          </cell>
        </row>
        <row r="244">
          <cell r="A244" t="str">
            <v>Nifty Tata Group</v>
          </cell>
          <cell r="B244" t="str">
            <v>5.44</v>
          </cell>
          <cell r="C244" t="str">
            <v>VERY HIGH</v>
          </cell>
        </row>
        <row r="245">
          <cell r="A245" t="str">
            <v>Nifty Tata Group 25% Cap</v>
          </cell>
          <cell r="B245" t="str">
            <v>5.44</v>
          </cell>
          <cell r="C245" t="str">
            <v>VERY HIGH</v>
          </cell>
        </row>
        <row r="246">
          <cell r="A246" t="str">
            <v>Nifty Transportation &amp; Logistics</v>
          </cell>
          <cell r="B246" t="str">
            <v>5.56</v>
          </cell>
          <cell r="C246" t="str">
            <v>VERY HIGH</v>
          </cell>
        </row>
        <row r="247">
          <cell r="A247" t="str">
            <v>Nifty100 Enhanced ESG</v>
          </cell>
          <cell r="B247" t="str">
            <v>5.36</v>
          </cell>
          <cell r="C247" t="str">
            <v>VERY HIGH</v>
          </cell>
        </row>
        <row r="248">
          <cell r="A248" t="str">
            <v>Nifty100 ESG</v>
          </cell>
          <cell r="B248" t="str">
            <v>5.36</v>
          </cell>
          <cell r="C248" t="str">
            <v>VERY HIGH</v>
          </cell>
        </row>
        <row r="249">
          <cell r="A249" t="str">
            <v>Nifty100 ESG Sector Leaders</v>
          </cell>
          <cell r="B249" t="str">
            <v>5.34</v>
          </cell>
          <cell r="C249" t="str">
            <v>VERY HIGH</v>
          </cell>
        </row>
        <row r="250">
          <cell r="A250" t="str">
            <v>Nifty100 Liquid 15</v>
          </cell>
          <cell r="B250" t="str">
            <v>5.33</v>
          </cell>
          <cell r="C250" t="str">
            <v>VERY HIGH</v>
          </cell>
        </row>
        <row r="251">
          <cell r="A251" t="str">
            <v>Nifty50 Shariah</v>
          </cell>
          <cell r="B251" t="str">
            <v>5.33</v>
          </cell>
          <cell r="C251" t="str">
            <v>VERY HIGH</v>
          </cell>
        </row>
        <row r="252">
          <cell r="A252" t="str">
            <v>Nifty500 Shariah</v>
          </cell>
          <cell r="B252" t="str">
            <v>5.61</v>
          </cell>
          <cell r="C252" t="str">
            <v>VERY HIGH</v>
          </cell>
        </row>
        <row r="253">
          <cell r="A253" t="str">
            <v>Nifty 1D Rate Index</v>
          </cell>
          <cell r="B253" t="str">
            <v>1.00</v>
          </cell>
          <cell r="C253" t="str">
            <v>LOW</v>
          </cell>
        </row>
        <row r="254">
          <cell r="A254" t="str">
            <v>Nifty All Duration G-Sec Index</v>
          </cell>
          <cell r="B254" t="str">
            <v>2.67</v>
          </cell>
          <cell r="C254" t="str">
            <v>MODERATE</v>
          </cell>
        </row>
        <row r="255">
          <cell r="A255" t="str">
            <v>Nifty Banking &amp; PSU Debt Index</v>
          </cell>
          <cell r="B255" t="str">
            <v>2.47</v>
          </cell>
          <cell r="C255" t="str">
            <v>MODERATE</v>
          </cell>
        </row>
        <row r="256">
          <cell r="A256" t="str">
            <v>Nifty Composite Debt Index</v>
          </cell>
          <cell r="B256" t="str">
            <v>2.87</v>
          </cell>
          <cell r="C256" t="str">
            <v>MODERATE</v>
          </cell>
        </row>
        <row r="257">
          <cell r="A257" t="str">
            <v>Nifty Corporate Bond Index</v>
          </cell>
          <cell r="B257" t="str">
            <v>2.46</v>
          </cell>
          <cell r="C257" t="str">
            <v>MODERATE</v>
          </cell>
        </row>
        <row r="258">
          <cell r="A258" t="str">
            <v>Nifty Credit Risk Bond Index</v>
          </cell>
          <cell r="B258" t="str">
            <v>4.19</v>
          </cell>
          <cell r="C258" t="str">
            <v>HIGH</v>
          </cell>
        </row>
        <row r="259">
          <cell r="A259" t="str">
            <v>Nifty Liquid Index</v>
          </cell>
          <cell r="B259" t="str">
            <v>2.20</v>
          </cell>
          <cell r="C259" t="str">
            <v>MODERATE</v>
          </cell>
        </row>
        <row r="260">
          <cell r="A260" t="str">
            <v>Nifty Long Duration Debt Index</v>
          </cell>
          <cell r="B260" t="str">
            <v>2.77</v>
          </cell>
          <cell r="C260" t="str">
            <v>MODERATE</v>
          </cell>
        </row>
        <row r="261">
          <cell r="A261" t="str">
            <v>Nifty Low Duration Debt Index</v>
          </cell>
          <cell r="B261" t="str">
            <v>2.35</v>
          </cell>
          <cell r="C261" t="str">
            <v>MODERATE</v>
          </cell>
        </row>
        <row r="262">
          <cell r="A262" t="str">
            <v>Nifty Medium Duration Debt Index</v>
          </cell>
          <cell r="B262" t="str">
            <v>2.59</v>
          </cell>
          <cell r="C262" t="str">
            <v>MODERATE</v>
          </cell>
        </row>
        <row r="263">
          <cell r="A263" t="str">
            <v>Nifty Medium to Long Duration Debt Index</v>
          </cell>
          <cell r="B263" t="str">
            <v>2.84</v>
          </cell>
          <cell r="C263" t="str">
            <v>MODERATE</v>
          </cell>
        </row>
        <row r="264">
          <cell r="A264" t="str">
            <v>Nifty Money Market Index</v>
          </cell>
          <cell r="B264" t="str">
            <v>2.54</v>
          </cell>
          <cell r="C264" t="str">
            <v>MODERATE</v>
          </cell>
        </row>
        <row r="265">
          <cell r="A265" t="str">
            <v>Nifty Short Duration Debt Index</v>
          </cell>
          <cell r="B265" t="str">
            <v>2.04</v>
          </cell>
          <cell r="C265" t="str">
            <v>MODERATE</v>
          </cell>
        </row>
        <row r="266">
          <cell r="A266" t="str">
            <v>Nifty Ultra Short Duration Debt Index</v>
          </cell>
          <cell r="B266" t="str">
            <v>2.65</v>
          </cell>
          <cell r="C266" t="str">
            <v>MODERATE</v>
          </cell>
        </row>
        <row r="267">
          <cell r="A267" t="str">
            <v>Nifty AQLV 30 Plus 5yr G-Sec 70:30 Index</v>
          </cell>
          <cell r="B267" t="str">
            <v>4.54</v>
          </cell>
          <cell r="C267" t="str">
            <v>HIGH</v>
          </cell>
        </row>
        <row r="268">
          <cell r="A268" t="str">
            <v>Nifty 50 Hybrid Composite Debt 15:85 Index</v>
          </cell>
          <cell r="B268" t="str">
            <v>3.25</v>
          </cell>
          <cell r="C268" t="str">
            <v>MODERATELY HIGH</v>
          </cell>
        </row>
        <row r="269">
          <cell r="A269" t="str">
            <v>Nifty 50 Hybrid Composite Debt 50:50 Index</v>
          </cell>
          <cell r="B269" t="str">
            <v>4.12</v>
          </cell>
          <cell r="C269" t="str">
            <v>HIGH</v>
          </cell>
        </row>
        <row r="270">
          <cell r="A270" t="str">
            <v>Nifty 50 Hybrid Composite Debt 65:35 Index</v>
          </cell>
          <cell r="B270" t="str">
            <v>4.49</v>
          </cell>
          <cell r="C270" t="str">
            <v>HIGH</v>
          </cell>
        </row>
        <row r="271">
          <cell r="A271" t="str">
            <v>Nifty 50 Hybrid Composite Debt 70:30 Index</v>
          </cell>
          <cell r="B271" t="str">
            <v>4.61</v>
          </cell>
          <cell r="C271" t="str">
            <v>HIGH</v>
          </cell>
        </row>
        <row r="272">
          <cell r="A272" t="str">
            <v>Nifty 50 Hybrid Short Duration Debt 25:75 Index</v>
          </cell>
          <cell r="B272" t="str">
            <v>2.72</v>
          </cell>
          <cell r="C272" t="str">
            <v>MODERATE</v>
          </cell>
        </row>
        <row r="273">
          <cell r="A273" t="str">
            <v>Nifty 50 Hybrid Short Duration Debt 40:60 Index</v>
          </cell>
          <cell r="B273" t="str">
            <v>3.26</v>
          </cell>
          <cell r="C273" t="str">
            <v>MODERATELY HIGH</v>
          </cell>
        </row>
        <row r="274">
          <cell r="A274" t="str">
            <v>Nifty AA Short Duration Bond Index</v>
          </cell>
          <cell r="B274" t="str">
            <v>3.91</v>
          </cell>
          <cell r="C274" t="str">
            <v>MODERATELY HIGH</v>
          </cell>
        </row>
        <row r="275">
          <cell r="A275" t="str">
            <v>Nifty AAA Medium Duration Bond Index</v>
          </cell>
          <cell r="B275" t="str">
            <v>2.49</v>
          </cell>
          <cell r="C275" t="str">
            <v>MODERATE</v>
          </cell>
        </row>
        <row r="276">
          <cell r="A276" t="str">
            <v>Nifty AAA Short Duration Bond Index</v>
          </cell>
          <cell r="B276" t="str">
            <v>2.13</v>
          </cell>
          <cell r="C276" t="str">
            <v>MODERATE</v>
          </cell>
        </row>
        <row r="277">
          <cell r="A277" t="str">
            <v>Nifty 10 yr Benchmark G-Sec</v>
          </cell>
          <cell r="B277" t="str">
            <v>2.67</v>
          </cell>
          <cell r="C277" t="str">
            <v>MODERATE</v>
          </cell>
        </row>
        <row r="278">
          <cell r="A278" t="str">
            <v>Nifty 5yr Benchmark G-sec Index</v>
          </cell>
          <cell r="B278" t="str">
            <v>2.33</v>
          </cell>
          <cell r="C278" t="str">
            <v>MODERATE</v>
          </cell>
        </row>
        <row r="279">
          <cell r="A279" t="str">
            <v>Nifty 8-13 yr G-Sec</v>
          </cell>
          <cell r="B279" t="str">
            <v>2.67</v>
          </cell>
          <cell r="C279" t="str">
            <v>MODERATE</v>
          </cell>
        </row>
        <row r="280">
          <cell r="A280" t="str">
            <v>Nifty India Select 7 Government Bond Index (USD)</v>
          </cell>
          <cell r="B280" t="str">
            <v>2.67</v>
          </cell>
          <cell r="C280" t="str">
            <v>MODERATE</v>
          </cell>
        </row>
        <row r="281">
          <cell r="A281" t="str">
            <v>Nifty AAA Bond Plus SDL Apr 2026 50:50 Index</v>
          </cell>
          <cell r="B281" t="str">
            <v>2.03</v>
          </cell>
          <cell r="C281" t="str">
            <v>MODERATE</v>
          </cell>
        </row>
        <row r="282">
          <cell r="A282" t="str">
            <v>Nifty AAA Bond Plus SDL Apr 2026 70:30 Index</v>
          </cell>
          <cell r="B282" t="str">
            <v>2.08</v>
          </cell>
          <cell r="C282" t="str">
            <v>MODERATE</v>
          </cell>
        </row>
        <row r="283">
          <cell r="A283" t="str">
            <v>Nifty AAA Bond Plus SDL Apr 2031 70:30 Index</v>
          </cell>
          <cell r="B283" t="str">
            <v>2.75</v>
          </cell>
          <cell r="C283" t="str">
            <v>MODERATE</v>
          </cell>
        </row>
        <row r="284">
          <cell r="A284" t="str">
            <v>Nifty AAA CPSE Bond Plus SDL Apr 2027 60:40 Index</v>
          </cell>
          <cell r="B284" t="str">
            <v>2.33</v>
          </cell>
          <cell r="C284" t="str">
            <v>MODERATE</v>
          </cell>
        </row>
        <row r="285">
          <cell r="A285" t="str">
            <v>Nifty BHARAT Bond Index - April 2023</v>
          </cell>
          <cell r="B285" t="str">
            <v>1.00</v>
          </cell>
          <cell r="C285" t="str">
            <v>LOW</v>
          </cell>
        </row>
        <row r="286">
          <cell r="A286" t="str">
            <v>Nifty BHARAT Bond Index - April 2025</v>
          </cell>
          <cell r="B286" t="str">
            <v>1.67</v>
          </cell>
          <cell r="C286" t="str">
            <v>LOW TO MODERATE</v>
          </cell>
        </row>
        <row r="287">
          <cell r="A287" t="str">
            <v>Nifty BHARAT Bond Index - April 2030</v>
          </cell>
          <cell r="B287" t="str">
            <v>2.67</v>
          </cell>
          <cell r="C287" t="str">
            <v>MODERATE</v>
          </cell>
        </row>
        <row r="288">
          <cell r="A288" t="str">
            <v>Nifty BHARAT Bond Index - April 2031</v>
          </cell>
          <cell r="B288" t="str">
            <v>2.67</v>
          </cell>
          <cell r="C288" t="str">
            <v>MODERATE</v>
          </cell>
        </row>
        <row r="289">
          <cell r="A289" t="str">
            <v>Nifty BHARAT Bond Index - April 2032</v>
          </cell>
          <cell r="B289" t="str">
            <v>2.67</v>
          </cell>
          <cell r="C289" t="str">
            <v>MODERATE</v>
          </cell>
        </row>
        <row r="290">
          <cell r="A290" t="str">
            <v>Nifty CPSE Bond Plus SDL Sep 2024 50:50 Index</v>
          </cell>
          <cell r="B290" t="str">
            <v>1.67</v>
          </cell>
          <cell r="C290" t="str">
            <v>LOW TO MODERATE</v>
          </cell>
        </row>
        <row r="291">
          <cell r="A291" t="str">
            <v>Nifty CPSE Bond Plus SDL Sep 2026 50:50 Index</v>
          </cell>
          <cell r="B291" t="str">
            <v>2.33</v>
          </cell>
          <cell r="C291" t="str">
            <v>MODERATE</v>
          </cell>
        </row>
        <row r="292">
          <cell r="A292" t="str">
            <v>Nifty G-Sec Jun 2027 Index</v>
          </cell>
          <cell r="B292" t="str">
            <v>2.33</v>
          </cell>
          <cell r="C292" t="str">
            <v>MODERATE</v>
          </cell>
        </row>
        <row r="293">
          <cell r="A293" t="str">
            <v>Nifty PSU Bond Plus SDL Apr 2026 50:50 Index</v>
          </cell>
          <cell r="B293" t="str">
            <v>2.00</v>
          </cell>
          <cell r="C293" t="str">
            <v>LOW TO MODERATE</v>
          </cell>
        </row>
        <row r="294">
          <cell r="A294" t="str">
            <v>Nifty PSU Bond Plus SDL Apr 2027 50:50 Index</v>
          </cell>
          <cell r="B294" t="str">
            <v>2.33</v>
          </cell>
          <cell r="C294" t="str">
            <v>MODERATE</v>
          </cell>
        </row>
        <row r="295">
          <cell r="A295" t="str">
            <v>Nifty PSU Bond Plus SDL Sep 2027 40:60 Index</v>
          </cell>
          <cell r="B295" t="str">
            <v>2.67</v>
          </cell>
          <cell r="C295" t="str">
            <v>MODERATE</v>
          </cell>
        </row>
        <row r="296">
          <cell r="A296" t="str">
            <v>Nifty SDL Apr 2026 Top 20 Equal Weight Index</v>
          </cell>
          <cell r="B296" t="str">
            <v>2.00</v>
          </cell>
          <cell r="C296" t="str">
            <v>LOW TO MODERATE</v>
          </cell>
        </row>
        <row r="297">
          <cell r="A297" t="str">
            <v>Nifty SDL Apr 2027 Index</v>
          </cell>
          <cell r="B297" t="str">
            <v>2.33</v>
          </cell>
          <cell r="C297" t="str">
            <v>MODERATE</v>
          </cell>
        </row>
        <row r="298">
          <cell r="A298" t="str">
            <v>Nifty SDL Apr 2027 Top 12 Equal Weight Index</v>
          </cell>
          <cell r="B298" t="str">
            <v>2.33</v>
          </cell>
          <cell r="C298" t="str">
            <v>MODERATE</v>
          </cell>
        </row>
        <row r="299">
          <cell r="A299" t="str">
            <v>Nifty SDL Apr 2032 Top 12 Equal Weight Index</v>
          </cell>
          <cell r="B299" t="str">
            <v>2.67</v>
          </cell>
          <cell r="C299" t="str">
            <v>MODERATE</v>
          </cell>
        </row>
        <row r="300">
          <cell r="A300" t="str">
            <v>Nifty SDL Jun 2027 Index</v>
          </cell>
          <cell r="B300" t="str">
            <v>2.33</v>
          </cell>
          <cell r="C300" t="str">
            <v>MODERATE</v>
          </cell>
        </row>
        <row r="301">
          <cell r="A301" t="str">
            <v>Nifty SDL Plus AAA PSU Bond Dec 2027 60:40 Index</v>
          </cell>
          <cell r="B301" t="str">
            <v>2.67</v>
          </cell>
          <cell r="C301" t="str">
            <v>MODERATE</v>
          </cell>
        </row>
        <row r="302">
          <cell r="A302" t="str">
            <v>Nifty SDL Plus G-Sec Jun 2028 30:70 Index</v>
          </cell>
          <cell r="B302" t="str">
            <v>2.67</v>
          </cell>
          <cell r="C302" t="str">
            <v>MODERATE</v>
          </cell>
        </row>
        <row r="303">
          <cell r="A303" t="str">
            <v>Nifty SDL Plus PSU Bond Sep 2026 60:40 Index</v>
          </cell>
          <cell r="B303" t="str">
            <v>2.33</v>
          </cell>
          <cell r="C303" t="str">
            <v>MODERATE</v>
          </cell>
        </row>
        <row r="304">
          <cell r="A304" t="str">
            <v>Nifty SDL Sep 2027 Index</v>
          </cell>
          <cell r="B304" t="str">
            <v>2.67</v>
          </cell>
          <cell r="C304" t="str">
            <v>MODERATE</v>
          </cell>
        </row>
        <row r="305">
          <cell r="A305" t="str">
            <v>Nifty SDL Sep 2025 Index</v>
          </cell>
          <cell r="B305" t="str">
            <v>2.00</v>
          </cell>
          <cell r="C305" t="str">
            <v>LOW TO MODERATE</v>
          </cell>
        </row>
        <row r="306">
          <cell r="A306" t="str">
            <v>Nifty SDL Dec 2028 Index</v>
          </cell>
          <cell r="B306" t="str">
            <v>2.67</v>
          </cell>
          <cell r="C306" t="str">
            <v>MODERATE</v>
          </cell>
        </row>
        <row r="307">
          <cell r="A307" t="str">
            <v>Nifty G-Sec Dec 2030 Index</v>
          </cell>
          <cell r="B307" t="str">
            <v>2.67</v>
          </cell>
          <cell r="C307" t="str">
            <v>MODERATE</v>
          </cell>
        </row>
        <row r="308">
          <cell r="A308" t="str">
            <v>Nifty SDL Plus AAA PSU Bond Jul 2028 60:40 Index</v>
          </cell>
          <cell r="B308" t="str">
            <v>2.67</v>
          </cell>
          <cell r="C308" t="str">
            <v>MODERATE</v>
          </cell>
        </row>
        <row r="309">
          <cell r="A309" t="str">
            <v>Nifty AAA PSU Bond Plus SDL Apr 2026 50:50 Index</v>
          </cell>
          <cell r="B309" t="str">
            <v>2.33</v>
          </cell>
          <cell r="C309" t="str">
            <v>MODERATE</v>
          </cell>
        </row>
        <row r="310">
          <cell r="A310" t="str">
            <v>Nifty SDL Plus AAA PSU Bond Jul 2033 60:40 Index</v>
          </cell>
          <cell r="B310" t="str">
            <v>2.67</v>
          </cell>
          <cell r="C310" t="str">
            <v>MODERATE</v>
          </cell>
        </row>
        <row r="311">
          <cell r="A311" t="str">
            <v>Nifty AAA PSU Bond Plus SDL Sep 2026 50:50 Index</v>
          </cell>
          <cell r="B311" t="str">
            <v>2.33</v>
          </cell>
          <cell r="C311" t="str">
            <v>MODERATE</v>
          </cell>
        </row>
        <row r="312">
          <cell r="A312" t="str">
            <v>Nifty G-Sec Dec 2026 Index</v>
          </cell>
          <cell r="B312" t="str">
            <v>2.33</v>
          </cell>
          <cell r="C312" t="str">
            <v>MODERATE</v>
          </cell>
        </row>
        <row r="313">
          <cell r="A313" t="str">
            <v>Nifty G-Sec Jul 2031 Index</v>
          </cell>
          <cell r="B313" t="str">
            <v>2.67</v>
          </cell>
          <cell r="C313" t="str">
            <v>MODERATE</v>
          </cell>
        </row>
        <row r="314">
          <cell r="A314" t="str">
            <v>Nifty Banking &amp; PSU Debt Index A-I</v>
          </cell>
          <cell r="B314" t="str">
            <v>1.93</v>
          </cell>
          <cell r="C314" t="str">
            <v>LOW TO MODERATE</v>
          </cell>
        </row>
        <row r="315">
          <cell r="A315" t="str">
            <v>Nifty Banking &amp; PSU Debt Index A-II</v>
          </cell>
          <cell r="B315" t="str">
            <v>1.75</v>
          </cell>
          <cell r="C315" t="str">
            <v>LOW TO MODERATE</v>
          </cell>
        </row>
        <row r="316">
          <cell r="A316" t="str">
            <v>Nifty Banking &amp; PSU Debt Index A-III</v>
          </cell>
          <cell r="B316" t="str">
            <v>2.06</v>
          </cell>
          <cell r="C316" t="str">
            <v>MODERATE</v>
          </cell>
        </row>
        <row r="317">
          <cell r="A317" t="str">
            <v>Nifty Banking &amp; PSU Debt Index B-I</v>
          </cell>
          <cell r="B317" t="str">
            <v>3.38</v>
          </cell>
          <cell r="C317" t="str">
            <v>MODERATELY HIGH</v>
          </cell>
        </row>
        <row r="318">
          <cell r="A318" t="str">
            <v>Nifty Banking &amp; PSU Debt Index B-II</v>
          </cell>
          <cell r="B318" t="str">
            <v>2.40</v>
          </cell>
          <cell r="C318" t="str">
            <v>MODERATE</v>
          </cell>
        </row>
        <row r="319">
          <cell r="A319" t="str">
            <v>Nifty Banking &amp; PSU Debt Index B-III</v>
          </cell>
          <cell r="B319" t="str">
            <v>2.70</v>
          </cell>
          <cell r="C319" t="str">
            <v>MODERATE</v>
          </cell>
        </row>
        <row r="320">
          <cell r="A320" t="str">
            <v>Nifty Banking &amp; PSU Debt Index C-I</v>
          </cell>
          <cell r="B320" t="str">
            <v>5.36</v>
          </cell>
          <cell r="C320" t="str">
            <v>VERY HIGH</v>
          </cell>
        </row>
        <row r="321">
          <cell r="A321" t="str">
            <v>Nifty Banking &amp; PSU Debt Index C-II</v>
          </cell>
          <cell r="B321" t="str">
            <v>4.95</v>
          </cell>
          <cell r="C321" t="str">
            <v>HIGH</v>
          </cell>
        </row>
        <row r="322">
          <cell r="A322" t="str">
            <v>Nifty Banking &amp; PSU Debt Index C-III</v>
          </cell>
          <cell r="B322" t="str">
            <v>4.93</v>
          </cell>
          <cell r="C322" t="str">
            <v>HIGH</v>
          </cell>
        </row>
        <row r="323">
          <cell r="A323" t="str">
            <v>Nifty Composite Debt Index A-III</v>
          </cell>
          <cell r="B323" t="str">
            <v>2.75</v>
          </cell>
          <cell r="C323" t="str">
            <v>MODERATE</v>
          </cell>
        </row>
        <row r="324">
          <cell r="A324" t="str">
            <v>Nifty Composite Debt Index B-III</v>
          </cell>
          <cell r="B324" t="str">
            <v>3.34</v>
          </cell>
          <cell r="C324" t="str">
            <v>MODERATELY HIGH</v>
          </cell>
        </row>
        <row r="325">
          <cell r="A325" t="str">
            <v>Nifty Composite Debt Index C-III</v>
          </cell>
          <cell r="B325" t="str">
            <v>4.45</v>
          </cell>
          <cell r="C325" t="str">
            <v>HIGH</v>
          </cell>
        </row>
        <row r="326">
          <cell r="A326" t="str">
            <v>Nifty Corporate Bond Index A-I</v>
          </cell>
          <cell r="B326" t="str">
            <v>1.52</v>
          </cell>
          <cell r="C326" t="str">
            <v>LOW TO MODERATE</v>
          </cell>
        </row>
        <row r="327">
          <cell r="A327" t="str">
            <v>Nifty Corporate Bond Index A-II</v>
          </cell>
          <cell r="B327" t="str">
            <v>1.79</v>
          </cell>
          <cell r="C327" t="str">
            <v>LOW TO MODERATE</v>
          </cell>
        </row>
        <row r="328">
          <cell r="A328" t="str">
            <v>Nifty Corporate Bond Index A-III</v>
          </cell>
          <cell r="B328" t="str">
            <v>2.12</v>
          </cell>
          <cell r="C328" t="str">
            <v>MODERATE</v>
          </cell>
        </row>
        <row r="329">
          <cell r="A329" t="str">
            <v>Nifty Corporate Bond Index B-I</v>
          </cell>
          <cell r="B329" t="str">
            <v>2.26</v>
          </cell>
          <cell r="C329" t="str">
            <v>MODERATE</v>
          </cell>
        </row>
        <row r="330">
          <cell r="A330" t="str">
            <v>Nifty Corporate Bond Index B-II</v>
          </cell>
          <cell r="B330" t="str">
            <v>2.34</v>
          </cell>
          <cell r="C330" t="str">
            <v>MODERATE</v>
          </cell>
        </row>
        <row r="331">
          <cell r="A331" t="str">
            <v>Nifty Corporate Bond Index B-III</v>
          </cell>
          <cell r="B331" t="str">
            <v>2.67</v>
          </cell>
          <cell r="C331" t="str">
            <v>MODERATE</v>
          </cell>
        </row>
        <row r="332">
          <cell r="A332" t="str">
            <v>Nifty Credit Risk Bond Index B-I</v>
          </cell>
          <cell r="B332" t="str">
            <v>3.50</v>
          </cell>
          <cell r="C332" t="str">
            <v>MODERATELY HIGH</v>
          </cell>
        </row>
        <row r="333">
          <cell r="A333" t="str">
            <v>Nifty Credit Risk Bond Index B-II</v>
          </cell>
          <cell r="B333" t="str">
            <v>3.68</v>
          </cell>
          <cell r="C333" t="str">
            <v>MODERATELY HIGH</v>
          </cell>
        </row>
        <row r="334">
          <cell r="A334" t="str">
            <v>Nifty Credit Risk Bond Index B-III</v>
          </cell>
          <cell r="B334" t="str">
            <v>3.87</v>
          </cell>
          <cell r="C334" t="str">
            <v>MODERATELY HIGH</v>
          </cell>
        </row>
        <row r="335">
          <cell r="A335" t="str">
            <v>Nifty Credit Risk Bond Index C-I</v>
          </cell>
          <cell r="B335" t="str">
            <v>4.21</v>
          </cell>
          <cell r="C335" t="str">
            <v>HIGH</v>
          </cell>
        </row>
        <row r="336">
          <cell r="A336" t="str">
            <v>Nifty Credit Risk Bond Index C-II</v>
          </cell>
          <cell r="B336" t="str">
            <v>4.39</v>
          </cell>
          <cell r="C336" t="str">
            <v>HIGH</v>
          </cell>
        </row>
        <row r="337">
          <cell r="A337" t="str">
            <v>Nifty Credit Risk Bond Index C-III</v>
          </cell>
          <cell r="B337" t="str">
            <v>4.83</v>
          </cell>
          <cell r="C337" t="str">
            <v>HIGH</v>
          </cell>
        </row>
        <row r="338">
          <cell r="A338" t="str">
            <v>Nifty G-Sec Index A-I</v>
          </cell>
          <cell r="B338" t="str">
            <v>1.00</v>
          </cell>
          <cell r="C338" t="str">
            <v>LOW</v>
          </cell>
        </row>
        <row r="339">
          <cell r="A339" t="str">
            <v>Nifty G-Sec Index A-II</v>
          </cell>
          <cell r="B339" t="str">
            <v>1.33</v>
          </cell>
          <cell r="C339" t="str">
            <v>LOW TO MODERATE</v>
          </cell>
        </row>
        <row r="340">
          <cell r="A340" t="str">
            <v>Nifty G-Sec Index A-III</v>
          </cell>
          <cell r="B340" t="str">
            <v>2.67</v>
          </cell>
          <cell r="C340" t="str">
            <v>MODERATE</v>
          </cell>
        </row>
        <row r="341">
          <cell r="A341" t="str">
            <v>Nifty Liquid Index A-I</v>
          </cell>
          <cell r="B341" t="str">
            <v>1.64</v>
          </cell>
          <cell r="C341" t="str">
            <v>LOW TO MODERATE</v>
          </cell>
        </row>
        <row r="342">
          <cell r="A342" t="str">
            <v>Nifty Liquid Index B-I</v>
          </cell>
          <cell r="B342" t="str">
            <v>2.59</v>
          </cell>
          <cell r="C342" t="str">
            <v>MODERATE</v>
          </cell>
        </row>
        <row r="343">
          <cell r="A343" t="str">
            <v>Nifty Liquid Index C-I</v>
          </cell>
          <cell r="B343" t="str">
            <v>4.57</v>
          </cell>
          <cell r="C343" t="str">
            <v>HIGH</v>
          </cell>
        </row>
        <row r="344">
          <cell r="A344" t="str">
            <v>Nifty Long Duration Debt Index A-III</v>
          </cell>
          <cell r="B344" t="str">
            <v>2.67</v>
          </cell>
          <cell r="C344" t="str">
            <v>MODERATE</v>
          </cell>
        </row>
        <row r="345">
          <cell r="A345" t="str">
            <v>Nifty Long Duration Debt Index B-III</v>
          </cell>
          <cell r="B345" t="str">
            <v>3.53</v>
          </cell>
          <cell r="C345" t="str">
            <v>MODERATELY HIGH</v>
          </cell>
        </row>
        <row r="346">
          <cell r="A346" t="str">
            <v>Nifty Long Duration Debt Index C-III</v>
          </cell>
          <cell r="B346" t="str">
            <v>4.98</v>
          </cell>
          <cell r="C346" t="str">
            <v>HIGH</v>
          </cell>
        </row>
        <row r="347">
          <cell r="A347" t="str">
            <v>Nifty Low Duration Debt Index A-I</v>
          </cell>
          <cell r="B347" t="str">
            <v>1.71</v>
          </cell>
          <cell r="C347" t="str">
            <v>LOW TO MODERATE</v>
          </cell>
        </row>
        <row r="348">
          <cell r="A348" t="str">
            <v>Nifty Low Duration Debt Index A-II</v>
          </cell>
          <cell r="B348" t="str">
            <v>1.71</v>
          </cell>
          <cell r="C348" t="str">
            <v>LOW TO MODERATE</v>
          </cell>
        </row>
        <row r="349">
          <cell r="A349" t="str">
            <v>Nifty Low Duration Debt Index A-III</v>
          </cell>
          <cell r="B349" t="str">
            <v>1.71</v>
          </cell>
          <cell r="C349" t="str">
            <v>LOW TO MODERATE</v>
          </cell>
        </row>
        <row r="350">
          <cell r="A350" t="str">
            <v>Nifty Low Duration Debt Index B-I</v>
          </cell>
          <cell r="B350" t="str">
            <v>2.80</v>
          </cell>
          <cell r="C350" t="str">
            <v>MODERATE</v>
          </cell>
        </row>
        <row r="351">
          <cell r="A351" t="str">
            <v>Nifty Low Duration Debt Index B-II</v>
          </cell>
          <cell r="B351" t="str">
            <v>2.98</v>
          </cell>
          <cell r="C351" t="str">
            <v>MODERATE</v>
          </cell>
        </row>
        <row r="352">
          <cell r="A352" t="str">
            <v>Nifty Low Duration Debt Index B-III</v>
          </cell>
          <cell r="B352" t="str">
            <v>2.99</v>
          </cell>
          <cell r="C352" t="str">
            <v>MODERATE</v>
          </cell>
        </row>
        <row r="353">
          <cell r="A353" t="str">
            <v>Nifty Low Duration Debt Index C-I</v>
          </cell>
          <cell r="B353" t="str">
            <v>4.62</v>
          </cell>
          <cell r="C353" t="str">
            <v>HIGH</v>
          </cell>
        </row>
        <row r="354">
          <cell r="A354" t="str">
            <v>Nifty Low Duration Debt Index C-II</v>
          </cell>
          <cell r="B354" t="str">
            <v>4.61</v>
          </cell>
          <cell r="C354" t="str">
            <v>HIGH</v>
          </cell>
        </row>
        <row r="355">
          <cell r="A355" t="str">
            <v>Nifty Low Duration Debt Index C-III</v>
          </cell>
          <cell r="B355" t="str">
            <v>4.62</v>
          </cell>
          <cell r="C355" t="str">
            <v>HIGH</v>
          </cell>
        </row>
        <row r="356">
          <cell r="A356" t="str">
            <v>Nifty Medium Duration Debt Index A-III</v>
          </cell>
          <cell r="B356" t="str">
            <v>2.46</v>
          </cell>
          <cell r="C356" t="str">
            <v>MODERATE</v>
          </cell>
        </row>
        <row r="357">
          <cell r="A357" t="str">
            <v>Nifty Medium Duration Debt Index B-III</v>
          </cell>
          <cell r="B357" t="str">
            <v>3.04</v>
          </cell>
          <cell r="C357" t="str">
            <v>MODERATELY HIGH</v>
          </cell>
        </row>
        <row r="358">
          <cell r="A358" t="str">
            <v>Nifty Medium Duration Debt Index C-III</v>
          </cell>
          <cell r="B358" t="str">
            <v>4.12</v>
          </cell>
          <cell r="C358" t="str">
            <v>HIGH</v>
          </cell>
        </row>
        <row r="359">
          <cell r="A359" t="str">
            <v>Nifty Medium to Long Duration Debt Index A-III</v>
          </cell>
          <cell r="B359" t="str">
            <v>2.74</v>
          </cell>
          <cell r="C359" t="str">
            <v>MODERATE</v>
          </cell>
        </row>
        <row r="360">
          <cell r="A360" t="str">
            <v>Nifty Medium to Long Duration Debt Index B-III</v>
          </cell>
          <cell r="B360" t="str">
            <v>3.51</v>
          </cell>
          <cell r="C360" t="str">
            <v>MODERATELY HIGH</v>
          </cell>
        </row>
        <row r="361">
          <cell r="A361" t="str">
            <v>Nifty Medium to Long Duration Debt Index C-III</v>
          </cell>
          <cell r="B361" t="str">
            <v>4.73</v>
          </cell>
          <cell r="C361" t="str">
            <v>HIGH</v>
          </cell>
        </row>
        <row r="362">
          <cell r="A362" t="str">
            <v>Nifty Money Market Index A-I</v>
          </cell>
          <cell r="B362" t="str">
            <v>1.77</v>
          </cell>
          <cell r="C362" t="str">
            <v>LOW TO MODERATE</v>
          </cell>
        </row>
        <row r="363">
          <cell r="A363" t="str">
            <v>Nifty Money Market Index B-I</v>
          </cell>
          <cell r="B363" t="str">
            <v>2.90</v>
          </cell>
          <cell r="C363" t="str">
            <v>MODERATE</v>
          </cell>
        </row>
        <row r="364">
          <cell r="A364" t="str">
            <v>Nifty Money Market Index C-I</v>
          </cell>
          <cell r="B364" t="str">
            <v>5.11</v>
          </cell>
          <cell r="C364" t="str">
            <v>VERY HIGH</v>
          </cell>
        </row>
        <row r="365">
          <cell r="A365" t="str">
            <v>Nifty Short Duration Debt Index A-II</v>
          </cell>
          <cell r="B365" t="str">
            <v>1.83</v>
          </cell>
          <cell r="C365" t="str">
            <v>LOW TO MODERATE</v>
          </cell>
        </row>
        <row r="366">
          <cell r="A366" t="str">
            <v>Nifty Short Duration Debt Index A-III</v>
          </cell>
          <cell r="B366" t="str">
            <v>1.82</v>
          </cell>
          <cell r="C366" t="str">
            <v>LOW TO MODERATE</v>
          </cell>
        </row>
        <row r="367">
          <cell r="A367" t="str">
            <v>Nifty Short Duration Debt Index B-II</v>
          </cell>
          <cell r="B367" t="str">
            <v>2.48</v>
          </cell>
          <cell r="C367" t="str">
            <v>MODERATE</v>
          </cell>
        </row>
        <row r="368">
          <cell r="A368" t="str">
            <v>Nifty Short Duration Debt Index B-III</v>
          </cell>
          <cell r="B368" t="str">
            <v>2.64</v>
          </cell>
          <cell r="C368" t="str">
            <v>MODERATE</v>
          </cell>
        </row>
        <row r="369">
          <cell r="A369" t="str">
            <v>Nifty Short Duration Debt Index C-II</v>
          </cell>
          <cell r="B369" t="str">
            <v>4.68</v>
          </cell>
          <cell r="C369" t="str">
            <v>HIGH</v>
          </cell>
        </row>
        <row r="370">
          <cell r="A370" t="str">
            <v>Nifty Short Duration Debt Index C-III</v>
          </cell>
          <cell r="B370" t="str">
            <v>4.70</v>
          </cell>
          <cell r="C370" t="str">
            <v>HIGH</v>
          </cell>
        </row>
        <row r="371">
          <cell r="A371" t="str">
            <v>Nifty Ultra Short Duration Debt Index A-I</v>
          </cell>
          <cell r="B371" t="str">
            <v>1.65</v>
          </cell>
          <cell r="C371" t="str">
            <v>LOW TO MODERATE</v>
          </cell>
        </row>
        <row r="372">
          <cell r="A372" t="str">
            <v>Nifty Ultra Short Duration Debt Index A-II</v>
          </cell>
          <cell r="B372" t="str">
            <v>1.66</v>
          </cell>
          <cell r="C372" t="str">
            <v>LOW TO MODERATE</v>
          </cell>
        </row>
        <row r="373">
          <cell r="A373" t="str">
            <v>Nifty Ultra Short Duration Debt Index A-III</v>
          </cell>
          <cell r="B373" t="str">
            <v>1.65</v>
          </cell>
          <cell r="C373" t="str">
            <v>LOW TO MODERATE</v>
          </cell>
        </row>
        <row r="374">
          <cell r="A374" t="str">
            <v>Nifty Ultra Short Duration Debt Index B-I</v>
          </cell>
          <cell r="B374" t="str">
            <v>2.58</v>
          </cell>
          <cell r="C374" t="str">
            <v>MODERATE</v>
          </cell>
        </row>
        <row r="375">
          <cell r="A375" t="str">
            <v>Nifty Ultra Short Duration Debt Index B-II</v>
          </cell>
          <cell r="B375" t="str">
            <v>2.75</v>
          </cell>
          <cell r="C375" t="str">
            <v>MODERATE</v>
          </cell>
        </row>
        <row r="376">
          <cell r="A376" t="str">
            <v>Nifty Ultra Short Duration Debt Index B-III</v>
          </cell>
          <cell r="B376" t="str">
            <v>2.88</v>
          </cell>
          <cell r="C376" t="str">
            <v>MODERATE</v>
          </cell>
        </row>
        <row r="377">
          <cell r="A377" t="str">
            <v>Nifty Ultra Short Duration Debt Index C-I</v>
          </cell>
          <cell r="B377" t="str">
            <v>4.65</v>
          </cell>
          <cell r="C377" t="str">
            <v>HIGH</v>
          </cell>
        </row>
        <row r="378">
          <cell r="A378" t="str">
            <v>Nifty Ultra Short Duration Debt Index C-II</v>
          </cell>
          <cell r="B378" t="str">
            <v>4.61</v>
          </cell>
          <cell r="C378" t="str">
            <v>HIGH</v>
          </cell>
        </row>
        <row r="379">
          <cell r="A379" t="str">
            <v>S&amp;P BSE 150 MidCap Index (INR)</v>
          </cell>
          <cell r="B379">
            <v>7.3</v>
          </cell>
          <cell r="C379" t="str">
            <v>Very High</v>
          </cell>
        </row>
        <row r="380">
          <cell r="A380" t="str">
            <v>S&amp;P BSE 250 SmallCap Index (INR)</v>
          </cell>
          <cell r="B380">
            <v>7.98</v>
          </cell>
          <cell r="C380" t="str">
            <v>Very High</v>
          </cell>
        </row>
        <row r="381">
          <cell r="A381" t="str">
            <v>S&amp;P BSE 250 LargeMidCap Index (INR)</v>
          </cell>
          <cell r="B381">
            <v>6.78</v>
          </cell>
          <cell r="C381" t="str">
            <v>Very High</v>
          </cell>
        </row>
        <row r="382">
          <cell r="A382" t="str">
            <v>S&amp;P BSE 400 MidSmallCap Index (INR)</v>
          </cell>
          <cell r="B382">
            <v>7.52</v>
          </cell>
          <cell r="C382" t="str">
            <v>Very High</v>
          </cell>
        </row>
        <row r="383">
          <cell r="A383" t="str">
            <v>S&amp;P BSE India Manufacturing Index</v>
          </cell>
          <cell r="B383">
            <v>6.67</v>
          </cell>
          <cell r="C383" t="str">
            <v>Very High</v>
          </cell>
        </row>
        <row r="384">
          <cell r="A384" t="str">
            <v>S&amp;P BSE MidCap Select Index</v>
          </cell>
          <cell r="B384">
            <v>7.12</v>
          </cell>
          <cell r="C384" t="str">
            <v>Very High</v>
          </cell>
        </row>
        <row r="385">
          <cell r="A385" t="str">
            <v>S&amp;P BSE AllCap</v>
          </cell>
          <cell r="B385">
            <v>6.91</v>
          </cell>
          <cell r="C385" t="str">
            <v>Very High</v>
          </cell>
        </row>
        <row r="386">
          <cell r="A386" t="str">
            <v>S&amp;P BSE Bharat 22 Index</v>
          </cell>
          <cell r="B386">
            <v>6.71</v>
          </cell>
          <cell r="C386" t="str">
            <v>Very High</v>
          </cell>
        </row>
        <row r="387">
          <cell r="A387" t="str">
            <v>S&amp;P BSE Diversified Financials Revenue Growth Index (INR)</v>
          </cell>
          <cell r="B387">
            <v>6.99</v>
          </cell>
          <cell r="C387" t="str">
            <v>Very High</v>
          </cell>
        </row>
        <row r="388">
          <cell r="A388" t="str">
            <v>S&amp;P BSE Financials Ex-Banks 30 Index (INR)</v>
          </cell>
          <cell r="B388">
            <v>6.82</v>
          </cell>
          <cell r="C388" t="str">
            <v>Very High</v>
          </cell>
        </row>
        <row r="389">
          <cell r="A389" t="str">
            <v>S&amp;P BSE Enhanced Value Index</v>
          </cell>
          <cell r="B389">
            <v>6.95</v>
          </cell>
          <cell r="C389" t="str">
            <v>Very High</v>
          </cell>
        </row>
        <row r="390">
          <cell r="A390" t="str">
            <v>S&amp;P BSE 100</v>
          </cell>
          <cell r="B390">
            <v>6.7</v>
          </cell>
          <cell r="C390" t="str">
            <v>Very High</v>
          </cell>
        </row>
        <row r="391">
          <cell r="A391" t="str">
            <v>S&amp;P BSE 200</v>
          </cell>
          <cell r="B391">
            <v>6.75</v>
          </cell>
          <cell r="C391" t="str">
            <v>Very High</v>
          </cell>
        </row>
        <row r="392">
          <cell r="A392" t="str">
            <v>S&amp;P BSE 500</v>
          </cell>
          <cell r="B392">
            <v>6.86</v>
          </cell>
          <cell r="C392" t="str">
            <v>Very High</v>
          </cell>
        </row>
        <row r="393">
          <cell r="A393" t="str">
            <v>S&amp;P BSE AUTO</v>
          </cell>
          <cell r="B393">
            <v>6.84</v>
          </cell>
          <cell r="C393" t="str">
            <v>Very High</v>
          </cell>
        </row>
        <row r="394">
          <cell r="A394" t="str">
            <v>S&amp;P BSE BANKEX</v>
          </cell>
          <cell r="B394">
            <v>6.69</v>
          </cell>
          <cell r="C394" t="str">
            <v>Very High</v>
          </cell>
        </row>
        <row r="395">
          <cell r="A395" t="str">
            <v>S&amp;P BSE METAL</v>
          </cell>
          <cell r="B395">
            <v>6.77</v>
          </cell>
          <cell r="C395" t="str">
            <v>Very High</v>
          </cell>
        </row>
        <row r="396">
          <cell r="A396" t="str">
            <v>S&amp;P BSE OIL &amp; GAS</v>
          </cell>
          <cell r="B396">
            <v>6.78</v>
          </cell>
          <cell r="C396" t="str">
            <v>Very High</v>
          </cell>
        </row>
        <row r="397">
          <cell r="A397" t="str">
            <v>S&amp;P BSE PSU</v>
          </cell>
          <cell r="B397">
            <v>6.86</v>
          </cell>
          <cell r="C397" t="str">
            <v>Very High</v>
          </cell>
        </row>
        <row r="398">
          <cell r="A398" t="str">
            <v>S&amp;P BSE TECK</v>
          </cell>
          <cell r="B398">
            <v>6.74</v>
          </cell>
          <cell r="C398" t="str">
            <v>Very High</v>
          </cell>
        </row>
        <row r="399">
          <cell r="A399" t="str">
            <v>S&amp;P BSE SENSEX</v>
          </cell>
          <cell r="B399">
            <v>6.67</v>
          </cell>
          <cell r="C399" t="str">
            <v>Very High</v>
          </cell>
        </row>
        <row r="400">
          <cell r="A400" t="str">
            <v>S&amp;P BSE 500 SHARIAH</v>
          </cell>
          <cell r="B400">
            <v>6.94</v>
          </cell>
          <cell r="C400" t="str">
            <v>Very High</v>
          </cell>
        </row>
        <row r="401">
          <cell r="A401" t="str">
            <v>S&amp;P BSE Healthcare</v>
          </cell>
          <cell r="B401">
            <v>7.1</v>
          </cell>
          <cell r="C401" t="str">
            <v>Very High</v>
          </cell>
        </row>
        <row r="402">
          <cell r="A402" t="str">
            <v>S&amp;P BSE India Infrastructure Index</v>
          </cell>
          <cell r="B402">
            <v>7.05</v>
          </cell>
          <cell r="C402" t="str">
            <v>Very High</v>
          </cell>
        </row>
        <row r="403">
          <cell r="A403" t="str">
            <v>S&amp;P BSE Information Technology</v>
          </cell>
          <cell r="B403">
            <v>6.83</v>
          </cell>
          <cell r="C403" t="str">
            <v>Very High</v>
          </cell>
        </row>
        <row r="404">
          <cell r="A404" t="str">
            <v>S&amp;P BSE Low Volatility Index</v>
          </cell>
          <cell r="B404">
            <v>7</v>
          </cell>
          <cell r="C404" t="str">
            <v>Very High</v>
          </cell>
        </row>
        <row r="405">
          <cell r="A405" t="str">
            <v>S&amp;P BSE MidCap</v>
          </cell>
          <cell r="B405">
            <v>7.22</v>
          </cell>
          <cell r="C405" t="str">
            <v>Very High</v>
          </cell>
        </row>
        <row r="406">
          <cell r="A406" t="str">
            <v>S&amp;P BSE SENSEX Next 50</v>
          </cell>
          <cell r="B406">
            <v>6.87</v>
          </cell>
          <cell r="C406" t="str">
            <v>Very High</v>
          </cell>
        </row>
        <row r="407">
          <cell r="A407" t="str">
            <v>S&amp;P BSE Quality Index</v>
          </cell>
          <cell r="B407">
            <v>6.91</v>
          </cell>
          <cell r="C407" t="str">
            <v>Very High</v>
          </cell>
        </row>
        <row r="408">
          <cell r="A408" t="str">
            <v>S&amp;P BSE SENSEX 50</v>
          </cell>
          <cell r="B408">
            <v>6.67</v>
          </cell>
          <cell r="C408" t="str">
            <v>Very High</v>
          </cell>
        </row>
        <row r="409">
          <cell r="A409" t="str">
            <v>S&amp;P BSE SmallCap</v>
          </cell>
          <cell r="B409">
            <v>7.85</v>
          </cell>
          <cell r="C409" t="str">
            <v>Very High</v>
          </cell>
        </row>
        <row r="410">
          <cell r="A410" t="str">
            <v>S&amp;P BSE 250 LargeMidCap 65:35 Index (INR)</v>
          </cell>
          <cell r="B410">
            <v>6.89</v>
          </cell>
          <cell r="C410" t="str">
            <v>Very High</v>
          </cell>
        </row>
        <row r="411">
          <cell r="A411" t="str">
            <v>S&amp;P BSE Arbitrage Rate Index (INR)</v>
          </cell>
          <cell r="B411">
            <v>0</v>
          </cell>
          <cell r="C411" t="str">
            <v>Low</v>
          </cell>
        </row>
        <row r="412">
          <cell r="A412" t="str">
            <v>S&amp;P BSE Liquid Rate Index</v>
          </cell>
          <cell r="B412">
            <v>1</v>
          </cell>
          <cell r="C412" t="str">
            <v>Low</v>
          </cell>
        </row>
        <row r="413">
          <cell r="A413" t="str">
            <v>CRISIL 1 Year CD Index</v>
          </cell>
          <cell r="B413" t="str">
            <v>2.30</v>
          </cell>
          <cell r="C413" t="str">
            <v>Moderate</v>
          </cell>
        </row>
        <row r="414">
          <cell r="A414" t="str">
            <v>CRISIL 1 Year CP Index</v>
          </cell>
          <cell r="B414" t="str">
            <v>3.42</v>
          </cell>
          <cell r="C414" t="str">
            <v>Moderately High</v>
          </cell>
        </row>
        <row r="415">
          <cell r="A415" t="str">
            <v>CRISIL 1 Year T-Bill Index</v>
          </cell>
          <cell r="B415" t="str">
            <v>1.33</v>
          </cell>
          <cell r="C415" t="str">
            <v>Low to Moderate</v>
          </cell>
        </row>
        <row r="416">
          <cell r="A416" t="str">
            <v>CRISIL 10 Year Gilt Index</v>
          </cell>
          <cell r="B416" t="str">
            <v>2.67</v>
          </cell>
          <cell r="C416" t="str">
            <v>Moderate</v>
          </cell>
        </row>
        <row r="417">
          <cell r="A417" t="str">
            <v>CRISIL 182 Day T-Bill Index</v>
          </cell>
          <cell r="B417" t="str">
            <v>1.00</v>
          </cell>
          <cell r="C417" t="str">
            <v>Low</v>
          </cell>
        </row>
        <row r="418">
          <cell r="A418" t="str">
            <v>CRISIL 2 Month CD Index</v>
          </cell>
          <cell r="B418" t="str">
            <v>3.30</v>
          </cell>
          <cell r="C418" t="str">
            <v>Moderately High</v>
          </cell>
        </row>
        <row r="419">
          <cell r="A419" t="str">
            <v>CRISIL 2 Month CP Index</v>
          </cell>
          <cell r="B419" t="str">
            <v>4.13</v>
          </cell>
          <cell r="C419" t="str">
            <v>High</v>
          </cell>
        </row>
        <row r="420">
          <cell r="A420" t="str">
            <v>CRISIL 3 Month CD Index</v>
          </cell>
          <cell r="B420" t="str">
            <v>3.40</v>
          </cell>
          <cell r="C420" t="str">
            <v>Moderately High</v>
          </cell>
        </row>
        <row r="421">
          <cell r="A421" t="str">
            <v>CRISIL 3 Month CP Index</v>
          </cell>
          <cell r="B421" t="str">
            <v>3.50</v>
          </cell>
          <cell r="C421" t="str">
            <v>Moderately High</v>
          </cell>
        </row>
        <row r="422">
          <cell r="A422" t="str">
            <v>CRISIL 6 Month CD Index</v>
          </cell>
          <cell r="B422" t="str">
            <v>3.20</v>
          </cell>
          <cell r="C422" t="str">
            <v>Moderately High</v>
          </cell>
        </row>
        <row r="423">
          <cell r="A423" t="str">
            <v>CRISIL 6 Month CP Index</v>
          </cell>
          <cell r="B423" t="str">
            <v>4.70</v>
          </cell>
          <cell r="C423" t="str">
            <v>High</v>
          </cell>
        </row>
        <row r="424">
          <cell r="A424" t="str">
            <v>CRISIL 91 Day T-Bill Index</v>
          </cell>
          <cell r="B424" t="str">
            <v>1.00</v>
          </cell>
          <cell r="C424" t="str">
            <v>Low</v>
          </cell>
        </row>
        <row r="425">
          <cell r="A425" t="str">
            <v>CRISIL A Medium term Bond Index</v>
          </cell>
          <cell r="B425" t="str">
            <v>7.92</v>
          </cell>
          <cell r="C425" t="str">
            <v>Very High</v>
          </cell>
        </row>
        <row r="426">
          <cell r="A426" t="str">
            <v>CRISIL A Medium to Long Term Bond Index</v>
          </cell>
          <cell r="B426" t="str">
            <v>6.10</v>
          </cell>
          <cell r="C426" t="str">
            <v>Very High</v>
          </cell>
        </row>
        <row r="427">
          <cell r="A427" t="str">
            <v>CRISIL A Short Term Bond Index</v>
          </cell>
          <cell r="B427" t="str">
            <v>8.04</v>
          </cell>
          <cell r="C427" t="str">
            <v>Very High</v>
          </cell>
        </row>
        <row r="428">
          <cell r="A428" t="str">
            <v>CRISIL AA and AA+ 1 to 3 Year Short Term Bond Index</v>
          </cell>
          <cell r="B428" t="str">
            <v>3.44</v>
          </cell>
          <cell r="C428" t="str">
            <v>Moderately High</v>
          </cell>
        </row>
        <row r="429">
          <cell r="A429" t="str">
            <v>CRISIL AA and AA+ Long Term Bond Index</v>
          </cell>
          <cell r="B429" t="str">
            <v>3.88</v>
          </cell>
          <cell r="C429" t="str">
            <v>Moderately High</v>
          </cell>
        </row>
        <row r="430">
          <cell r="A430" t="str">
            <v>CRISIL AA and AA+ Medium Term Bond Index</v>
          </cell>
          <cell r="B430" t="str">
            <v>3.64</v>
          </cell>
          <cell r="C430" t="str">
            <v>Moderately High</v>
          </cell>
        </row>
        <row r="431">
          <cell r="A431" t="str">
            <v>CRISIL AA and AA+ Short Term Bond Index</v>
          </cell>
          <cell r="B431" t="str">
            <v>3.60</v>
          </cell>
          <cell r="C431" t="str">
            <v>Moderately High</v>
          </cell>
        </row>
        <row r="432">
          <cell r="A432" t="str">
            <v>CRISIL AA and AA+ up to 1 Year Short Term Bond Index</v>
          </cell>
          <cell r="B432" t="str">
            <v>3.86</v>
          </cell>
          <cell r="C432" t="str">
            <v>Moderately High</v>
          </cell>
        </row>
        <row r="433">
          <cell r="A433" t="str">
            <v>CRISIL AA Long Term Bond Index</v>
          </cell>
          <cell r="B433" t="str">
            <v>4.46</v>
          </cell>
          <cell r="C433" t="str">
            <v>High</v>
          </cell>
        </row>
        <row r="434">
          <cell r="A434" t="str">
            <v>CRISIL AA- Long Term Bond Index</v>
          </cell>
          <cell r="B434" t="str">
            <v>5.67</v>
          </cell>
          <cell r="C434" t="str">
            <v>Very High</v>
          </cell>
        </row>
        <row r="435">
          <cell r="A435" t="str">
            <v>CRISIL AA Medium Term Bond Index</v>
          </cell>
          <cell r="B435" t="str">
            <v>3.89</v>
          </cell>
          <cell r="C435" t="str">
            <v>Moderately High</v>
          </cell>
        </row>
        <row r="436">
          <cell r="A436" t="str">
            <v>CRISIL AA- Medium Term Bond Index</v>
          </cell>
          <cell r="B436" t="str">
            <v>5.43</v>
          </cell>
          <cell r="C436" t="str">
            <v>Very High</v>
          </cell>
        </row>
        <row r="437">
          <cell r="A437" t="str">
            <v>CRISIL AA Short Term Bond Index</v>
          </cell>
          <cell r="B437" t="str">
            <v>4.24</v>
          </cell>
          <cell r="C437" t="str">
            <v>High</v>
          </cell>
        </row>
        <row r="438">
          <cell r="A438" t="str">
            <v>CRISIL AA- Short Term Bond Index</v>
          </cell>
          <cell r="B438" t="str">
            <v>5.49</v>
          </cell>
          <cell r="C438" t="str">
            <v>Very High</v>
          </cell>
        </row>
        <row r="439">
          <cell r="A439" t="str">
            <v>CRISIL AA+ Long Term Bond Index</v>
          </cell>
          <cell r="B439" t="str">
            <v>3.55</v>
          </cell>
          <cell r="C439" t="str">
            <v>Moderately High</v>
          </cell>
        </row>
        <row r="440">
          <cell r="A440" t="str">
            <v>CRISIL AA+ Medium Term Bond Index</v>
          </cell>
          <cell r="B440" t="str">
            <v>3.31</v>
          </cell>
          <cell r="C440" t="str">
            <v>Moderately High</v>
          </cell>
        </row>
        <row r="441">
          <cell r="A441" t="str">
            <v>CRISIL AA+ Short Term Bond Index</v>
          </cell>
          <cell r="B441" t="str">
            <v>3.13</v>
          </cell>
          <cell r="C441" t="str">
            <v>Moderately High</v>
          </cell>
        </row>
        <row r="442">
          <cell r="A442" t="str">
            <v>CRISIL AAA 1 to 3 Year Short Term Bond Index</v>
          </cell>
          <cell r="B442" t="str">
            <v>1.95</v>
          </cell>
          <cell r="C442" t="str">
            <v>Low to Moderate</v>
          </cell>
        </row>
        <row r="443">
          <cell r="A443" t="str">
            <v>CRISIL AAA Long Term Bond Index</v>
          </cell>
          <cell r="B443" t="str">
            <v>2.82</v>
          </cell>
          <cell r="C443" t="str">
            <v>Moderate</v>
          </cell>
        </row>
        <row r="444">
          <cell r="A444" t="str">
            <v>CRISIL AAA Medium Term Bond Index</v>
          </cell>
          <cell r="B444" t="str">
            <v>2.50</v>
          </cell>
          <cell r="C444" t="str">
            <v>Moderate</v>
          </cell>
        </row>
        <row r="445">
          <cell r="A445" t="str">
            <v>CRISIL AAA Short Term Bond Index</v>
          </cell>
          <cell r="B445" t="str">
            <v>1.88</v>
          </cell>
          <cell r="C445" t="str">
            <v>Low to Moderate</v>
          </cell>
        </row>
        <row r="446">
          <cell r="A446" t="str">
            <v>CRISIL AAA up to 1 Year Short Term Bond Index</v>
          </cell>
          <cell r="B446" t="str">
            <v>1.69</v>
          </cell>
          <cell r="C446" t="str">
            <v>Low to Moderate</v>
          </cell>
        </row>
        <row r="447">
          <cell r="A447" t="str">
            <v>CRISIL Banking and PSU Debt Index</v>
          </cell>
          <cell r="B447" t="str">
            <v>2.46</v>
          </cell>
          <cell r="C447" t="str">
            <v>Moderate</v>
          </cell>
        </row>
        <row r="448">
          <cell r="A448" t="str">
            <v>CRISIL Composite AA Long Term Bond Index</v>
          </cell>
          <cell r="B448" t="str">
            <v>4.24</v>
          </cell>
          <cell r="C448" t="str">
            <v>High</v>
          </cell>
        </row>
        <row r="449">
          <cell r="A449" t="str">
            <v>CRISIL Composite AA Medium Term Bond Index</v>
          </cell>
          <cell r="B449" t="str">
            <v>4.02</v>
          </cell>
          <cell r="C449" t="str">
            <v>High</v>
          </cell>
        </row>
        <row r="450">
          <cell r="A450" t="str">
            <v>CRISIL Composite AA Short Term Bond Index</v>
          </cell>
          <cell r="B450" t="str">
            <v>4.08</v>
          </cell>
          <cell r="C450" t="str">
            <v>High</v>
          </cell>
        </row>
        <row r="451">
          <cell r="A451" t="str">
            <v>CRISIL Composite Bond Fund Index</v>
          </cell>
          <cell r="B451" t="str">
            <v>2.58</v>
          </cell>
          <cell r="C451" t="str">
            <v>Moderate</v>
          </cell>
        </row>
        <row r="452">
          <cell r="A452" t="str">
            <v>CRISIL Composite CD Index</v>
          </cell>
          <cell r="B452" t="str">
            <v>3.05</v>
          </cell>
          <cell r="C452" t="str">
            <v>Moderately High</v>
          </cell>
        </row>
        <row r="453">
          <cell r="A453" t="str">
            <v>CRISIL Composite CP Index</v>
          </cell>
          <cell r="B453" t="str">
            <v>3.73</v>
          </cell>
          <cell r="C453" t="str">
            <v>Moderately High</v>
          </cell>
        </row>
        <row r="454">
          <cell r="A454" t="str">
            <v>CRISIL Composite Credit Risk Index</v>
          </cell>
          <cell r="B454" t="str">
            <v>3.93</v>
          </cell>
          <cell r="C454" t="str">
            <v>Moderately High</v>
          </cell>
        </row>
        <row r="455">
          <cell r="A455" t="str">
            <v>CRISIL Composite Gilt Index</v>
          </cell>
          <cell r="B455" t="str">
            <v>2.66</v>
          </cell>
          <cell r="C455" t="str">
            <v>Moderate</v>
          </cell>
        </row>
        <row r="456">
          <cell r="A456" t="str">
            <v>CRISIL Composite T-Bill Index</v>
          </cell>
          <cell r="B456" t="str">
            <v>1.09</v>
          </cell>
          <cell r="C456" t="str">
            <v>Low to Moderate</v>
          </cell>
        </row>
        <row r="457">
          <cell r="A457" t="str">
            <v>CRISIL Corporate Bond Composite Index</v>
          </cell>
          <cell r="B457" t="str">
            <v>2.53</v>
          </cell>
          <cell r="C457" t="str">
            <v>Moderate</v>
          </cell>
        </row>
        <row r="458">
          <cell r="A458" t="str">
            <v>CRISIL Dynamic Debt Index</v>
          </cell>
          <cell r="B458" t="str">
            <v>2.68</v>
          </cell>
          <cell r="C458" t="str">
            <v>Moderate</v>
          </cell>
        </row>
        <row r="459">
          <cell r="A459" t="str">
            <v>CRISIL Dynamic Gilt Index</v>
          </cell>
          <cell r="B459" t="str">
            <v>2.65</v>
          </cell>
          <cell r="C459" t="str">
            <v>Moderate</v>
          </cell>
        </row>
        <row r="460">
          <cell r="A460" t="str">
            <v>CRISIL FPI Index</v>
          </cell>
          <cell r="B460" t="str">
            <v>2.70</v>
          </cell>
          <cell r="C460" t="str">
            <v>Moderate</v>
          </cell>
        </row>
        <row r="461">
          <cell r="A461" t="str">
            <v>CRISIL Liquid Fund Index</v>
          </cell>
          <cell r="B461" t="str">
            <v>1.53</v>
          </cell>
          <cell r="C461" t="str">
            <v>Low to Moderate</v>
          </cell>
        </row>
        <row r="462">
          <cell r="A462" t="str">
            <v>CRISIL Long Term Corporate Bond Index</v>
          </cell>
          <cell r="B462" t="str">
            <v>2.90</v>
          </cell>
          <cell r="C462" t="str">
            <v>Moderate</v>
          </cell>
        </row>
        <row r="463">
          <cell r="A463" t="str">
            <v>CRISIL Long Term Debt Index</v>
          </cell>
          <cell r="B463" t="str">
            <v>2.82</v>
          </cell>
          <cell r="C463" t="str">
            <v>Moderate</v>
          </cell>
        </row>
        <row r="464">
          <cell r="A464" t="str">
            <v>CRISIL Long Term Gilt Index</v>
          </cell>
          <cell r="B464" t="str">
            <v>2.67</v>
          </cell>
          <cell r="C464" t="str">
            <v>Moderate</v>
          </cell>
        </row>
        <row r="465">
          <cell r="A465" t="str">
            <v>CRISIL Low Duration Debt Index</v>
          </cell>
          <cell r="B465" t="str">
            <v>2.99</v>
          </cell>
          <cell r="C465" t="str">
            <v>Moderate</v>
          </cell>
        </row>
        <row r="466">
          <cell r="A466" t="str">
            <v>CRISIL Medium Term Corporate Bond Index</v>
          </cell>
          <cell r="B466" t="str">
            <v>2.62</v>
          </cell>
          <cell r="C466" t="str">
            <v>Moderate</v>
          </cell>
        </row>
        <row r="467">
          <cell r="A467" t="str">
            <v>CRISIL Medium Term Credit Risk Index</v>
          </cell>
          <cell r="B467" t="str">
            <v>3.97</v>
          </cell>
          <cell r="C467" t="str">
            <v>Moderately High</v>
          </cell>
        </row>
        <row r="468">
          <cell r="A468" t="str">
            <v>CRISIL Medium Term Debt Index</v>
          </cell>
          <cell r="B468" t="str">
            <v>2.63</v>
          </cell>
          <cell r="C468" t="str">
            <v>Moderate</v>
          </cell>
        </row>
        <row r="469">
          <cell r="A469" t="str">
            <v>CRISIL Medium Term Gilt Index</v>
          </cell>
          <cell r="B469" t="str">
            <v>2.66</v>
          </cell>
          <cell r="C469" t="str">
            <v>Moderate</v>
          </cell>
        </row>
        <row r="470">
          <cell r="A470" t="str">
            <v>CRISIL Medium To Long Term Banking Debt Index</v>
          </cell>
          <cell r="B470" t="str">
            <v>3.66</v>
          </cell>
          <cell r="C470" t="str">
            <v>Moderately High</v>
          </cell>
        </row>
        <row r="471">
          <cell r="A471" t="str">
            <v>CRISIL Medium To Long Term Debt Index</v>
          </cell>
          <cell r="B471" t="str">
            <v>2.76</v>
          </cell>
          <cell r="C471" t="str">
            <v>Moderate</v>
          </cell>
        </row>
        <row r="472">
          <cell r="A472" t="str">
            <v>CRISIL Medium to Long Term PSU Debt Index</v>
          </cell>
          <cell r="B472" t="str">
            <v>2.67</v>
          </cell>
          <cell r="C472" t="str">
            <v>Moderate</v>
          </cell>
        </row>
        <row r="473">
          <cell r="A473" t="str">
            <v>CRISIL Money Market Index</v>
          </cell>
          <cell r="B473" t="str">
            <v>2.99</v>
          </cell>
          <cell r="C473" t="str">
            <v>Moderate</v>
          </cell>
        </row>
        <row r="474">
          <cell r="A474" t="str">
            <v>CRISIL Money Market Index-Insurance</v>
          </cell>
          <cell r="B474" t="str">
            <v>2.10</v>
          </cell>
          <cell r="C474" t="str">
            <v>Moderate</v>
          </cell>
        </row>
        <row r="475">
          <cell r="A475" t="str">
            <v>CRISIL Overnight Fund AI Index</v>
          </cell>
          <cell r="B475" t="str">
            <v>1.00</v>
          </cell>
          <cell r="C475" t="str">
            <v>Low</v>
          </cell>
        </row>
        <row r="476">
          <cell r="A476" t="str">
            <v>CRISIL Short Term Bond Fund Index</v>
          </cell>
          <cell r="B476" t="str">
            <v>2.58</v>
          </cell>
          <cell r="C476" t="str">
            <v>Moderate</v>
          </cell>
        </row>
        <row r="477">
          <cell r="A477" t="str">
            <v>CRISIL Short Term Corporate Bond Index</v>
          </cell>
          <cell r="B477" t="str">
            <v>2.10</v>
          </cell>
          <cell r="C477" t="str">
            <v>Moderate</v>
          </cell>
        </row>
        <row r="478">
          <cell r="A478" t="str">
            <v>CRISIL Short Term Credit Risk Index</v>
          </cell>
          <cell r="B478" t="str">
            <v>3.91</v>
          </cell>
          <cell r="C478" t="str">
            <v>Moderately High</v>
          </cell>
        </row>
        <row r="479">
          <cell r="A479" t="str">
            <v>CRISIL Short Term Gilt Index</v>
          </cell>
          <cell r="B479" t="str">
            <v>2.32</v>
          </cell>
          <cell r="C479" t="str">
            <v>Moderate</v>
          </cell>
        </row>
        <row r="480">
          <cell r="A480" t="str">
            <v>CRISIL Short Term PSU Debt Index</v>
          </cell>
          <cell r="B480" t="str">
            <v>1.65</v>
          </cell>
          <cell r="C480" t="str">
            <v>Low to Moderate</v>
          </cell>
        </row>
        <row r="481">
          <cell r="A481" t="str">
            <v>CRISIL Ultra Short Term Debt Index</v>
          </cell>
          <cell r="B481" t="str">
            <v>3.21</v>
          </cell>
          <cell r="C481" t="str">
            <v>Moderately High</v>
          </cell>
        </row>
        <row r="482">
          <cell r="A482" t="str">
            <v>CRISIL Up to 91-Day CD Index</v>
          </cell>
          <cell r="B482" t="str">
            <v>1.75</v>
          </cell>
          <cell r="C482" t="str">
            <v>Low to Moderate</v>
          </cell>
        </row>
        <row r="483">
          <cell r="A483" t="str">
            <v>CRISIL Up to 91-Day CP Index</v>
          </cell>
          <cell r="B483" t="str">
            <v>1.82</v>
          </cell>
          <cell r="C483" t="str">
            <v>Low to Moderate</v>
          </cell>
        </row>
        <row r="484">
          <cell r="A484" t="str">
            <v>CRISIL upto 91 Day CP Index-A</v>
          </cell>
          <cell r="B484" t="str">
            <v>1.54</v>
          </cell>
          <cell r="C484" t="str">
            <v>Low to Moderate</v>
          </cell>
        </row>
        <row r="485">
          <cell r="A485" t="str">
            <v>CRISIL upto 91 Day CD Index-A</v>
          </cell>
          <cell r="B485" t="str">
            <v>1.66</v>
          </cell>
          <cell r="C485" t="str">
            <v>Low to Moderate</v>
          </cell>
        </row>
        <row r="486">
          <cell r="A486" t="str">
            <v>CRISIL upto 91 Day CD Index-B</v>
          </cell>
          <cell r="B486" t="str">
            <v>1.95</v>
          </cell>
          <cell r="C486" t="str">
            <v>Low to Moderate</v>
          </cell>
        </row>
        <row r="487">
          <cell r="A487" t="str">
            <v>CRISIL upto 91 Day CP Index-B</v>
          </cell>
          <cell r="B487" t="str">
            <v>2.21</v>
          </cell>
          <cell r="C487" t="str">
            <v>Moderate</v>
          </cell>
        </row>
        <row r="488">
          <cell r="A488" t="str">
            <v>CRISIL upto 365 Day CD index-A</v>
          </cell>
          <cell r="B488" t="str">
            <v>1.52</v>
          </cell>
          <cell r="C488" t="str">
            <v>Low to Moderate</v>
          </cell>
        </row>
        <row r="489">
          <cell r="A489" t="str">
            <v>CRISIL upto 365 Day CP Index-A</v>
          </cell>
          <cell r="B489" t="str">
            <v>1.85</v>
          </cell>
          <cell r="C489" t="str">
            <v>Low to Moderate</v>
          </cell>
        </row>
        <row r="490">
          <cell r="A490" t="str">
            <v>CRISIL upto 365 Day CD index-B</v>
          </cell>
          <cell r="B490" t="str">
            <v>2.92</v>
          </cell>
          <cell r="C490" t="str">
            <v>Moderate</v>
          </cell>
        </row>
        <row r="491">
          <cell r="A491" t="str">
            <v>CRISIL upto 365 Day CP Index-B</v>
          </cell>
          <cell r="B491" t="str">
            <v>2.82</v>
          </cell>
          <cell r="C491" t="str">
            <v>Moderate</v>
          </cell>
        </row>
        <row r="492">
          <cell r="A492" t="str">
            <v>CRISIL upto 365 Day CD Index-C</v>
          </cell>
          <cell r="B492" t="str">
            <v>5.11</v>
          </cell>
          <cell r="C492" t="str">
            <v>Very High</v>
          </cell>
        </row>
        <row r="493">
          <cell r="A493" t="str">
            <v>CRISIL upto 365 Day CP Index-C</v>
          </cell>
          <cell r="B493" t="str">
            <v>4.61</v>
          </cell>
          <cell r="C493" t="str">
            <v>High</v>
          </cell>
        </row>
        <row r="494">
          <cell r="A494" t="str">
            <v>CRISIL Short Term Banking Debt Index</v>
          </cell>
          <cell r="B494" t="str">
            <v>2.36</v>
          </cell>
          <cell r="C494" t="str">
            <v>Moderate</v>
          </cell>
        </row>
        <row r="495">
          <cell r="A495" t="str">
            <v>CRISIL 1 Month CD Index</v>
          </cell>
          <cell r="B495" t="str">
            <v>3.80</v>
          </cell>
          <cell r="C495" t="str">
            <v>Moderately High</v>
          </cell>
        </row>
        <row r="496">
          <cell r="A496" t="str">
            <v>CRISIL 1 Month CP Index</v>
          </cell>
          <cell r="B496" t="str">
            <v>3.27</v>
          </cell>
          <cell r="C496" t="str">
            <v>Moderately High</v>
          </cell>
        </row>
        <row r="497">
          <cell r="A497" t="str">
            <v>CRISIL 10 Year SDL Index</v>
          </cell>
          <cell r="B497" t="str">
            <v>2.67</v>
          </cell>
          <cell r="C497" t="str">
            <v>Moderate</v>
          </cell>
        </row>
        <row r="498">
          <cell r="A498" t="str">
            <v>CRISIL 1 Month T-bill Index</v>
          </cell>
          <cell r="B498" t="str">
            <v>1.00</v>
          </cell>
          <cell r="C498" t="str">
            <v>Low</v>
          </cell>
        </row>
        <row r="499">
          <cell r="A499" t="str">
            <v>CRISIL 2 Month T-bill Index</v>
          </cell>
          <cell r="B499" t="str">
            <v>1.00</v>
          </cell>
          <cell r="C499" t="str">
            <v>Low</v>
          </cell>
        </row>
        <row r="500">
          <cell r="A500" t="str">
            <v>CRISIL Gilt 2027 Index</v>
          </cell>
          <cell r="B500" t="str">
            <v>2.33</v>
          </cell>
          <cell r="C500" t="str">
            <v>Moderate</v>
          </cell>
        </row>
        <row r="501">
          <cell r="A501" t="str">
            <v>CRISIL Gilt 2028 Index</v>
          </cell>
          <cell r="B501" t="str">
            <v>2.67</v>
          </cell>
          <cell r="C501" t="str">
            <v>Moderate</v>
          </cell>
        </row>
        <row r="502">
          <cell r="A502" t="str">
            <v>CRISIL Arbitrage Index</v>
          </cell>
          <cell r="B502" t="str">
            <v>0.46</v>
          </cell>
          <cell r="C502" t="str">
            <v>Low</v>
          </cell>
        </row>
        <row r="503">
          <cell r="A503" t="str">
            <v>CRISIL Equity Savings Index</v>
          </cell>
          <cell r="B503" t="str">
            <v>3.17</v>
          </cell>
          <cell r="C503" t="str">
            <v>Moderately High</v>
          </cell>
        </row>
        <row r="504">
          <cell r="A504" t="str">
            <v>CRISIL Hybrid 35+65 - Aggressive Index</v>
          </cell>
          <cell r="B504" t="str">
            <v>5.33</v>
          </cell>
          <cell r="C504" t="str">
            <v>Very High</v>
          </cell>
        </row>
        <row r="505">
          <cell r="A505" t="str">
            <v>CRISIL Hybrid 85+15 - Conservative Index</v>
          </cell>
          <cell r="B505" t="str">
            <v>3.23</v>
          </cell>
          <cell r="C505" t="str">
            <v>Moderately High</v>
          </cell>
        </row>
        <row r="506">
          <cell r="A506" t="str">
            <v>CRISIL Short Term Debt Hybrid 60+40 Fund Index</v>
          </cell>
          <cell r="B506" t="str">
            <v>4.29</v>
          </cell>
          <cell r="C506" t="str">
            <v>High</v>
          </cell>
        </row>
        <row r="507">
          <cell r="A507" t="str">
            <v>CRISIL Short Term Debt Hybrid 75+25 Fund Index</v>
          </cell>
          <cell r="B507" t="str">
            <v>3.65</v>
          </cell>
          <cell r="C507" t="str">
            <v>Moderately High</v>
          </cell>
        </row>
        <row r="508">
          <cell r="A508" t="str">
            <v>CRISIL Hybrid 50+50 - Moderate Index</v>
          </cell>
          <cell r="B508" t="str">
            <v>4.71</v>
          </cell>
          <cell r="C508" t="str">
            <v>High</v>
          </cell>
        </row>
        <row r="509">
          <cell r="A509" t="str">
            <v>CRISIL Hybrid 65+35 - Conservative Index</v>
          </cell>
          <cell r="B509" t="str">
            <v>4.08</v>
          </cell>
          <cell r="C509" t="str">
            <v>High</v>
          </cell>
        </row>
        <row r="510">
          <cell r="A510" t="str">
            <v>CRISIL Hybrid 25+75 - Aggressive Index</v>
          </cell>
          <cell r="B510" t="str">
            <v>5.74</v>
          </cell>
          <cell r="C510" t="str">
            <v>Very High</v>
          </cell>
        </row>
        <row r="511">
          <cell r="A511" t="str">
            <v>CRISIL Hybrid 75+25 - Conservative Index</v>
          </cell>
          <cell r="B511" t="str">
            <v>3.66</v>
          </cell>
          <cell r="C511" t="str">
            <v>Moderately High</v>
          </cell>
        </row>
        <row r="512">
          <cell r="A512" t="str">
            <v>CRISIL Liquid Fund AI Index</v>
          </cell>
          <cell r="B512" t="str">
            <v>1.36</v>
          </cell>
          <cell r="C512" t="str">
            <v>Low to Moderate</v>
          </cell>
        </row>
        <row r="513">
          <cell r="A513" t="str">
            <v>CRISIL Liquid Fund BI Index</v>
          </cell>
          <cell r="B513" t="str">
            <v>1.58</v>
          </cell>
          <cell r="C513" t="str">
            <v>Low to Moderate</v>
          </cell>
        </row>
        <row r="514">
          <cell r="A514" t="str">
            <v>CRISIL Low Duration Fund AI Index</v>
          </cell>
          <cell r="B514" t="str">
            <v>1.78</v>
          </cell>
          <cell r="C514" t="str">
            <v>Low to Moderate</v>
          </cell>
        </row>
        <row r="515">
          <cell r="A515" t="str">
            <v>CRISIL Low Duration Fund BI Index</v>
          </cell>
          <cell r="B515" t="str">
            <v>2.41</v>
          </cell>
          <cell r="C515" t="str">
            <v>Moderate</v>
          </cell>
        </row>
        <row r="516">
          <cell r="A516" t="str">
            <v>CRISIL Low Duration Fund CI Index</v>
          </cell>
          <cell r="B516" t="str">
            <v>3.96</v>
          </cell>
          <cell r="C516" t="str">
            <v>Moderately High</v>
          </cell>
        </row>
        <row r="517">
          <cell r="A517" t="str">
            <v>CRISIL Short Duration Fund AII Index</v>
          </cell>
          <cell r="B517" t="str">
            <v>2.12</v>
          </cell>
          <cell r="C517" t="str">
            <v>Moderate</v>
          </cell>
        </row>
        <row r="518">
          <cell r="A518" t="str">
            <v>CRISIL Short Duration Fund BII Index</v>
          </cell>
          <cell r="B518" t="str">
            <v>2.87</v>
          </cell>
          <cell r="C518" t="str">
            <v>Moderate</v>
          </cell>
        </row>
        <row r="519">
          <cell r="A519" t="str">
            <v>CRISIL Short Duration Fund CII Index</v>
          </cell>
          <cell r="B519" t="str">
            <v>5.87</v>
          </cell>
          <cell r="C519" t="str">
            <v>Very High</v>
          </cell>
        </row>
        <row r="520">
          <cell r="A520" t="str">
            <v>CRISIL Medium Duration Fund AIII Index</v>
          </cell>
          <cell r="B520" t="str">
            <v>2.49</v>
          </cell>
          <cell r="C520" t="str">
            <v>Moderate</v>
          </cell>
        </row>
        <row r="521">
          <cell r="A521" t="str">
            <v>CRISIL Medium Duration Fund BIII Index</v>
          </cell>
          <cell r="B521" t="str">
            <v>3.03</v>
          </cell>
          <cell r="C521" t="str">
            <v>Moderately High</v>
          </cell>
        </row>
        <row r="522">
          <cell r="A522" t="str">
            <v>CRISIL Medium Duration Fund CIII Index</v>
          </cell>
          <cell r="B522" t="str">
            <v>4.49</v>
          </cell>
          <cell r="C522" t="str">
            <v>High</v>
          </cell>
        </row>
        <row r="523">
          <cell r="A523" t="str">
            <v>CRISIL Medium to Long Duration Fund AIII Index</v>
          </cell>
          <cell r="B523" t="str">
            <v>2.67</v>
          </cell>
          <cell r="C523" t="str">
            <v>Moderate</v>
          </cell>
        </row>
        <row r="524">
          <cell r="A524" t="str">
            <v>CRISIL Medium to Long Duration Fund BIII Index</v>
          </cell>
          <cell r="B524" t="str">
            <v>3.26</v>
          </cell>
          <cell r="C524" t="str">
            <v>Moderately High</v>
          </cell>
        </row>
        <row r="525">
          <cell r="A525" t="str">
            <v>CRISIL Medium to Long Duration Fund CIII Index</v>
          </cell>
          <cell r="B525" t="str">
            <v>4.64</v>
          </cell>
          <cell r="C525" t="str">
            <v>High</v>
          </cell>
        </row>
        <row r="526">
          <cell r="A526" t="str">
            <v>CRISIL Long Duration Fund AIII Index</v>
          </cell>
          <cell r="B526" t="str">
            <v>2.75</v>
          </cell>
          <cell r="C526" t="str">
            <v>Moderate</v>
          </cell>
        </row>
        <row r="527">
          <cell r="A527" t="str">
            <v>CRISIL Credit Risk Fund CII Index</v>
          </cell>
          <cell r="B527" t="str">
            <v>5.11</v>
          </cell>
          <cell r="C527" t="str">
            <v>Very High</v>
          </cell>
        </row>
        <row r="528">
          <cell r="A528" t="str">
            <v>CRISIL Credit Risk Fund CIII Index</v>
          </cell>
          <cell r="B528" t="str">
            <v>4.41</v>
          </cell>
          <cell r="C528" t="str">
            <v>High</v>
          </cell>
        </row>
        <row r="529">
          <cell r="A529" t="str">
            <v>CRISIL Corporate Bond Fund BII Index</v>
          </cell>
          <cell r="B529" t="str">
            <v>2.90</v>
          </cell>
          <cell r="C529" t="str">
            <v>Moderate</v>
          </cell>
        </row>
        <row r="530">
          <cell r="A530" t="str">
            <v>CRISIL Corporate Bond Fund BIII Index</v>
          </cell>
          <cell r="B530" t="str">
            <v>3.14</v>
          </cell>
          <cell r="C530" t="str">
            <v>Moderately High</v>
          </cell>
        </row>
        <row r="531">
          <cell r="A531" t="str">
            <v>CRISIL Dynamic Bond Fund AIII Index</v>
          </cell>
          <cell r="B531" t="str">
            <v>2.67</v>
          </cell>
          <cell r="C531" t="str">
            <v>Moderate</v>
          </cell>
        </row>
        <row r="532">
          <cell r="A532" t="str">
            <v>CRISIL Dynamic Bond Fund BIII Index</v>
          </cell>
          <cell r="B532" t="str">
            <v>3.26</v>
          </cell>
          <cell r="C532" t="str">
            <v>Moderately High</v>
          </cell>
        </row>
        <row r="533">
          <cell r="A533" t="str">
            <v>CRISIL Dynamic Bond Fund CIII Index</v>
          </cell>
          <cell r="B533" t="str">
            <v>4.64</v>
          </cell>
          <cell r="C533" t="str">
            <v>High</v>
          </cell>
        </row>
        <row r="534">
          <cell r="A534" t="str">
            <v>CRISIL Money Market Fund AI Index</v>
          </cell>
          <cell r="B534" t="str">
            <v>1.60</v>
          </cell>
          <cell r="C534" t="str">
            <v>Low to Moderate</v>
          </cell>
        </row>
        <row r="535">
          <cell r="A535" t="str">
            <v>CRISIL Money Market Fund BI Index</v>
          </cell>
          <cell r="B535" t="str">
            <v>2.04</v>
          </cell>
          <cell r="C535" t="str">
            <v>Moderate</v>
          </cell>
        </row>
        <row r="536">
          <cell r="A536" t="str">
            <v>CRISIL Money Market Fund CI Index</v>
          </cell>
          <cell r="B536" t="str">
            <v>3.76</v>
          </cell>
          <cell r="C536" t="str">
            <v>Moderately High</v>
          </cell>
        </row>
        <row r="537">
          <cell r="A537" t="str">
            <v>CRISIL Ultra Short Duration Fund AI Index</v>
          </cell>
          <cell r="B537" t="str">
            <v>1.70</v>
          </cell>
          <cell r="C537" t="str">
            <v>Low to Moderate</v>
          </cell>
        </row>
        <row r="538">
          <cell r="A538" t="str">
            <v>CRISIL Ultra Short Duration Fund BI Index</v>
          </cell>
          <cell r="B538" t="str">
            <v>2.43</v>
          </cell>
          <cell r="C538" t="str">
            <v>Moderate</v>
          </cell>
        </row>
        <row r="539">
          <cell r="A539" t="str">
            <v>CRISIL Ultra Short Duration Fund CI Index</v>
          </cell>
          <cell r="B539" t="str">
            <v>3.95</v>
          </cell>
          <cell r="C539" t="str">
            <v>Moderately High</v>
          </cell>
        </row>
        <row r="540">
          <cell r="A540" t="str">
            <v>CRISIL IBX Gilt Index - April 2026</v>
          </cell>
          <cell r="B540">
            <v>2</v>
          </cell>
          <cell r="C540" t="str">
            <v>Low to Moderate</v>
          </cell>
        </row>
      </sheetData>
      <sheetData sheetId="2"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5" xr16:uid="{7079C2A7-220B-4D3F-A0F2-138BDDF8116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NAV" headers="0" connectionId="51" xr16:uid="{91343D8B-EA18-4664-A9B5-8391687DDB0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MM" headers="0" connectionId="49" xr16:uid="{DCA54EF8-5538-4C8B-81C2-557A6BE22D5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30" xr16:uid="{1B9B09A9-A34C-4AB8-84FD-6BAE601264A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_Related" headers="0" connectionId="44" xr16:uid="{0AE921E7-8791-4E5A-A658-F92A535347A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GOV_SEC" connectionId="45" xr16:uid="{980B54E1-F569-47E2-80F1-9C6396B8287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EQ" connectionId="43" xr16:uid="{46F8E998-9D7B-4D7C-B64A-BF27DE7D1A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Debt_Related" headers="0" connectionId="47" xr16:uid="{59D56602-2FEB-4AF9-863A-A4FA4F6A384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GOV_SEC" connectionId="55" xr16:uid="{E0C1CB88-6458-44FD-9166-9A3AC91077F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56" xr16:uid="{EC28DA28-FD9E-4B61-B695-E7E75FAF158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NAV" headers="0" connectionId="57" xr16:uid="{E27858DA-0C2E-49D6-9E96-464EC824858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EQ" connectionId="53" xr16:uid="{371DD2E5-CF6D-46D8-8BAC-7FB0C7285D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EQ_Related" headers="0" connectionId="54" xr16:uid="{2D0BFA88-DC68-4C19-84BA-85824A5AD85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MIF_EQ_Related" headers="0" connectionId="74" xr16:uid="{8032F18B-7810-475F-B210-FB5D729A64D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GOV_SEC" connectionId="75" xr16:uid="{32B60B8D-8120-4E04-BE15-52F3181E30E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EQ" connectionId="73" xr16:uid="{8CFBD488-C664-4BA9-AD66-A84C508E079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76" xr16:uid="{D2EAF162-A1AF-4412-87F6-0316CF3DF1C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NAV" headers="0" connectionId="77" xr16:uid="{BED60BB3-AD87-437E-B37F-8FFE2064DA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Mutual_F_Units_1" headers="0" connectionId="71" xr16:uid="{DE36BDA3-9097-4BA0-97E9-BDBCDF42CEE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GOV_SEC" connectionId="109" xr16:uid="{7D127E5E-AC6E-4B1E-AF0C-AF199852BF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NAV" headers="0" connectionId="112" xr16:uid="{AA3D1FCF-0AA6-442D-BFFC-EACBF0EFFC1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MM" headers="0" connectionId="111" xr16:uid="{170E420B-3E28-49E8-B0A6-A92FD7FA22B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08" xr16:uid="{63427CBD-138B-417F-BE58-86921792FC2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EQ" connectionId="107" xr16:uid="{2D66A2D5-6C4F-4DBB-8442-B46B60FC40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0" xr16:uid="{01892F2E-7EA1-4C69-BBFE-F7DEF587345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89" xr16:uid="{F74EF58A-C4F5-455E-8CFD-7BE4845C503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MM" headers="0" connectionId="90" xr16:uid="{D966962F-AD25-485E-BF7E-DC66A23E2E4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NAV" headers="0" connectionId="91" xr16:uid="{3498A41A-E979-4DA6-882B-975BD91559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EQ" connectionId="87" xr16:uid="{065A6B65-9680-48C8-BC06-6D13FFD952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GOV_SEC" connectionId="88" xr16:uid="{87071228-6280-4A8F-8A68-EAEB8EE0239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TOFENAV" headers="0" connectionId="104" xr16:uid="{D231FF19-2ACB-418E-B228-3E0A9BF15E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TOFE_EQ" connectionId="103" xr16:uid="{73561661-CAA2-4C28-8D8A-F7E3520E26D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OFNAV" headers="0" connectionId="102" xr16:uid="{F643C24E-E27B-4A79-B7D1-8C5D3120C1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OF_EQ" connectionId="101" xr16:uid="{1BDCED3B-4D82-4032-AFF0-67B25DD8C01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NRNAV" headers="0" connectionId="106" xr16:uid="{7195DA0F-993B-49EB-9FF2-E69E2D05FE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NR_EQ" connectionId="105" xr16:uid="{09A02BAD-A6F9-4946-AEDA-B0419D549E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SCAPF_EQ" connectionId="141" xr16:uid="{DB38C44E-5ABC-4A36-816D-3470D02D2A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CAPFNAV" headers="0" connectionId="142" xr16:uid="{7DAF7725-B964-4C99-BB68-48E75C2D0A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QPEFNAV" headers="0" connectionId="72" xr16:uid="{85EA711F-960A-4F7F-886B-ADEE810C4D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QPEF_EQ" connectionId="70" xr16:uid="{62AF5C34-6020-4B94-BA6F-953E6BA7812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CAPFNAV" headers="0" connectionId="81" xr16:uid="{C635E834-9365-4443-A3FD-05328472B9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CAPF_EQ" connectionId="80" xr16:uid="{6AFC7346-C24C-4870-878E-B02DD57067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FEF_EQ" connectionId="82" xr16:uid="{B9826364-1BF1-43A3-B2B5-69B18BE821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FEFNAV" headers="0" connectionId="83" xr16:uid="{FD26A853-EBB2-4AD3-979E-00AB65D4465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TSF96NAV" headers="0" connectionId="98" xr16:uid="{4584F8DD-6089-4DF0-AEA9-3408CCB470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TSF96_EQ" connectionId="97" xr16:uid="{A7D16BF4-AC05-4404-8E8E-C23E0FD7023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DIVYF_EQ" connectionId="66" xr16:uid="{ADBC9625-C0F4-487D-8A43-FC811C7921E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DIVYF_GOV_SEC" connectionId="67" xr16:uid="{83B8EB20-4992-4AC5-9409-6AAF5BB16EE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68" xr16:uid="{B8045AEF-A757-41A3-BA23-3D789CC6C61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DIVYFNAV" headers="0" connectionId="69" xr16:uid="{D8671F05-5571-4681-8F43-B2B6D13788A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BFSF_EQ" connectionId="58" xr16:uid="{9AAE2CBD-2505-4DE2-B7C6-3DD3DE2F3A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NAV" headers="0" connectionId="59" xr16:uid="{56FBBBEF-378D-4C0E-B63F-61129B62869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DIFNAV" headers="0" connectionId="65" xr16:uid="{5B9DB685-E5BC-43D0-9902-0201A998EE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EQ" connectionId="63" xr16:uid="{118E3903-1534-461B-B22F-090F760CA1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_Foreign_Units" connectionId="64" xr16:uid="{4A6F7F58-C2CF-4A19-A4E8-F24A1741937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CF_Debt_Related" connectionId="93" xr16:uid="{90E162D7-0702-4C13-8EAE-617DFCFC569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NAV" headers="0" connectionId="94" xr16:uid="{3E9EAB32-0223-4C9F-B12E-99636AE447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EQ" connectionId="92" xr16:uid="{8864834A-00FB-4EFC-A21F-47FF19DF3C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PHF_EQ" connectionId="95" xr16:uid="{3FD18BF6-5922-4F0B-B8B4-EDE626199D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96" xr16:uid="{6A3BF886-3617-49EB-8235-D804933C3A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REFNAV" headers="0" connectionId="131" xr16:uid="{5EF5AC95-49B5-4B15-B1EC-B2A001E4E4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_EQ" connectionId="130" xr16:uid="{54B550AE-A3BD-487D-942F-B1ABAAF18A3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SFNAV" headers="0" connectionId="100" xr16:uid="{A6752629-442B-4C16-8D6D-A9FAEF3E58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_EQ" connectionId="99" xr16:uid="{4E5AA309-19C9-41D1-BCA4-79D21759A2B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FSA_EQ" connectionId="139" xr16:uid="{21D3D1AA-7A3E-4523-87C3-9314725049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NAV" headers="0" connectionId="140" xr16:uid="{73E659AC-E0C5-4183-AC4B-84EA8B0ABD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NANAV" headers="0" connectionId="118" xr16:uid="{6951137B-BD44-47EC-9E9A-3D3628E137C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EQ" connectionId="116" xr16:uid="{A9C56553-890E-4DDE-9293-8E87DAFD8CB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_Debt_Related" connectionId="117" xr16:uid="{2EEA389C-D474-48D5-9C62-78C733C6DDA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NPBETFNAV" headers="0" connectionId="126" xr16:uid="{59A41F93-CCB3-41DF-995A-BE037120842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_EQ" connectionId="125" xr16:uid="{02A30DE6-8225-4225-805C-B5383AD276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ETF_Debt_Related" connectionId="114" xr16:uid="{82242B39-D198-4750-9217-4FB597F3530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NAV" headers="0" connectionId="115" xr16:uid="{F221F76B-18DA-4519-A415-95936A29307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EQ" connectionId="113" xr16:uid="{D60D65E9-CC1A-4358-BEC1-9F843EC4E78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IDETFNAV" headers="0" connectionId="122" xr16:uid="{2E183F3B-81D2-4489-ABC6-EC2B7E9F8E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_EQ" connectionId="121" xr16:uid="{CD45D73F-C8EB-4AEF-80EA-C4377C1F88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FOFNAV" headers="0" connectionId="120" xr16:uid="{A2718B71-9E0B-4E18-92E6-94B086E166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19" xr16:uid="{DD31807D-A55E-479E-8B85-45A82D5D404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CS_EQ" connectionId="78" xr16:uid="{8CD10092-1EDC-4884-A4E9-67F26FC034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NAV" headers="0" connectionId="79" xr16:uid="{343F30D4-AB2B-45AA-9F62-67AAFD9086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YCFNAV" headers="0" connectionId="144" xr16:uid="{F9E5D172-AA2C-440C-A96C-3B667F4579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_EQ" connectionId="143" xr16:uid="{38DDE9B7-E083-4EA2-B399-DC68FBF828B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BCFNAV" headers="0" connectionId="62" xr16:uid="{B2D8A3D1-A53B-4433-9DC1-FA9B18C4E6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EQ" connectionId="60" xr16:uid="{9C8FB9F4-B405-429B-84C4-4196F23DA3C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61" xr16:uid="{AEAF86F9-C412-4E91-8737-49C3E475AB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QNTF_Debt_Related" connectionId="128" xr16:uid="{B24FDF87-A3B0-46DB-BDF9-368AB2CE26B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NAV" headers="0" connectionId="129" xr16:uid="{94A106F7-56EF-4B87-8394-9970A3B9813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_EQ" connectionId="127" xr16:uid="{611672FE-DBF0-4450-B5E9-F6600B4831F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HOF_EQ" connectionId="84" xr16:uid="{0355855A-2CB4-4B7A-B94F-94C58ACA91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HOF_EQ_Related" headers="0" connectionId="85" xr16:uid="{F09208A0-D13C-4D27-9E27-3C7C0F2CCF9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HOFNAV" headers="0" connectionId="86" xr16:uid="{22FD39FB-3C56-4D91-B8AA-2363807306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NMMIF_EQ" connectionId="123" xr16:uid="{9320A3BA-E543-4AF5-84CB-D4B72633BBD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NMMIFNAV" headers="0" connectionId="124" xr16:uid="{6F1937CF-63A4-47BB-99B2-DC6A355F65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P_EQ" connectionId="137" xr16:uid="{9E5852D4-B9E1-41C4-A29E-F7A0542C0A6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PNAV" headers="0" connectionId="138" xr16:uid="{ACB3457E-1CA9-49D3-B4D5-44832D6C331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M_EQ" connectionId="132" xr16:uid="{E8195200-33AE-4B62-B60C-234EB867875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M_GOV_SEC" connectionId="133" xr16:uid="{A9D665DF-0C91-4E88-A695-680A1FA7B86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4" xr16:uid="{8289EF9A-E108-4B82-A3B1-FF056E1FE82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5" xr16:uid="{0C79E3AD-77A5-4465-91C7-744FA6473D0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MNAV" headers="0" connectionId="136" xr16:uid="{D5EB05EE-6FC1-476A-9F3D-41AB3384C1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C_EQ" connectionId="23" xr16:uid="{DE997ED1-990C-475B-A91E-D492D6A469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CNAV" headers="0" connectionId="26" xr16:uid="{B5413167-C5D5-45CC-9E99-70CBB59E77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5" xr16:uid="{698EC746-F669-4176-99B6-7BE366E1D75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RSFC_GOV_SEC" connectionId="24" xr16:uid="{33EE8BFD-5578-4B5E-B7E1-BC04CB134E2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LF_MM" headers="0" connectionId="17" xr16:uid="{4A38062C-A4E1-410C-9F88-0FDDCF50D0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LF_GOV_SEC" connectionId="16" xr16:uid="{9271B496-2936-40B7-B0ED-588E5DC426C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LFNAV" headers="0" connectionId="18" xr16:uid="{E200EE9C-AA7F-465A-BA85-042790EF47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GOV_SEC" connectionId="27" xr16:uid="{DA1CBE10-E3C1-4C39-8876-8F2DF6687E0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28" xr16:uid="{9A275D24-F476-478A-B638-7870B36D233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STBF_MM" headers="0" connectionId="33" xr16:uid="{B7D792A4-235F-4701-857F-73A27D02AF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29" xr16:uid="{741705EE-491F-4C21-914D-F0AABF97953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STBFNAV" headers="0" connectionId="34" xr16:uid="{041A270E-E001-466A-96A6-7CAE953557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31" xr16:uid="{3690180A-656F-4566-AF27-F587976F47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F_MM" headers="0" connectionId="37" xr16:uid="{C0112863-D84E-4ACE-9B56-603F392A36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6" xr16:uid="{943AF118-F226-46E3-B7D4-220EE3FF1D2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FF_GOV_SEC" connectionId="35" xr16:uid="{63113F2E-3B63-49BE-AAD7-0A0D2B43F48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FNAV" headers="0" connectionId="38" xr16:uid="{582B5ED8-4C35-4904-BCEB-B743774195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_GOV_SEC" connectionId="10" xr16:uid="{C2E0D3A1-B57B-429A-B169-8CE4FF94DDD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NAV" headers="0" connectionId="12" xr16:uid="{47B039F1-7E2B-4190-B638-0E607CC4E1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1" xr16:uid="{5A563120-1F47-48DE-947A-A229B38F676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_MM" headers="0" connectionId="50" xr16:uid="{05A8B00C-06FF-4179-8609-D3245B57A9C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48" xr16:uid="{54A07A05-CF5D-4516-96F9-6A0AAE1984F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_GOV_SEC" connectionId="46" xr16:uid="{703ABBA6-5849-4919-8C0C-9E77068A39E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RSTFNAV" headers="0" connectionId="52" xr16:uid="{9A62E41C-534D-47F1-9A5F-153E7C3C2CC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0" xr16:uid="{82202A5B-BE5E-4E9B-9E93-A7FCEE44516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GOV_SEC" connectionId="39" xr16:uid="{34891E3D-10BB-4E19-A1C5-F16C52FB15F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USTFNAV" headers="0" connectionId="42" xr16:uid="{D82D3B41-18AC-4956-9996-B4B4825DE6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USTF_MM" headers="0" connectionId="41" xr16:uid="{91F2521A-D2A8-4EFA-9F11-C1691932BA5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OFNAV" headers="0" connectionId="22" xr16:uid="{2EC2DBFD-0099-48AA-897C-F578F44BFC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_GOV_SEC" connectionId="5" xr16:uid="{967EF32E-067F-4508-8E7F-5A375CC3138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32" xr16:uid="{5FFEB6AF-F63B-491E-93F1-BF27E7B30DA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NAV" headers="0" connectionId="7" xr16:uid="{CA58A33D-D449-4D45-BEE1-03D3CE98B9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6" xr16:uid="{6A0FD5C6-F101-4FF6-A463-12C51476CE5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_GOV_SEC" connectionId="13" xr16:uid="{88F20FC2-FB51-4A2A-8C94-24C1E490DCF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NAV" headers="0" connectionId="15" xr16:uid="{8E9F127F-9FD6-4570-B579-0245955B14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GSFR_MM" headers="0" connectionId="14" xr16:uid="{EE9EB93C-1B1E-4A3C-9B82-69358C42B2B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81464C14-78F2-4F5E-8276-ADAC9ABDFF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AF673F75-592B-4535-ACEC-3033340CE0A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BPSUF_GOV_SEC" connectionId="1" xr16:uid="{7A260343-5945-4C6F-BAF6-8C02404FB52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0CC21D78-7F04-42A4-BC74-FBF3B6223F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SIFDEC27NAV" headers="0" connectionId="21" xr16:uid="{71CF5DBB-705E-480F-A4E8-134FDFF5BF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0" xr16:uid="{81D7C2F3-3CAA-449D-8781-B402D07FF2A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SIFDEC27_GOV_SEC" connectionId="19" xr16:uid="{201282F8-B04C-4444-8144-9C48C6E56FD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CIGIF0426_GOV_SEC" connectionId="8" xr16:uid="{86F0A241-1AB3-4959-9339-225A79DBBD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CIGIF0426NAV" headers="0" connectionId="9" xr16:uid="{1BC0C4D9-7ECD-4503-BB6D-D6DDF0D359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5.xml"/><Relationship Id="rId7" Type="http://schemas.openxmlformats.org/officeDocument/2006/relationships/queryTable" Target="../queryTables/queryTable19.xml"/><Relationship Id="rId2" Type="http://schemas.openxmlformats.org/officeDocument/2006/relationships/queryTable" Target="../queryTables/queryTable14.xml"/><Relationship Id="rId1" Type="http://schemas.openxmlformats.org/officeDocument/2006/relationships/drawing" Target="../drawings/drawing3.xml"/><Relationship Id="rId6" Type="http://schemas.openxmlformats.org/officeDocument/2006/relationships/queryTable" Target="../queryTables/queryTable18.xml"/><Relationship Id="rId5" Type="http://schemas.openxmlformats.org/officeDocument/2006/relationships/queryTable" Target="../queryTables/queryTable17.xml"/><Relationship Id="rId4" Type="http://schemas.openxmlformats.org/officeDocument/2006/relationships/queryTable" Target="../queryTables/queryTable16.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5.xml"/><Relationship Id="rId3" Type="http://schemas.openxmlformats.org/officeDocument/2006/relationships/queryTable" Target="../queryTables/queryTable20.xml"/><Relationship Id="rId7" Type="http://schemas.openxmlformats.org/officeDocument/2006/relationships/queryTable" Target="../queryTables/queryTable24.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4.xml"/><Relationship Id="rId5" Type="http://schemas.openxmlformats.org/officeDocument/2006/relationships/queryTable" Target="../queryTables/queryTable50.xml"/><Relationship Id="rId4" Type="http://schemas.openxmlformats.org/officeDocument/2006/relationships/queryTable" Target="../queryTables/queryTable49.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queryTable" Target="../queryTables/queryTable56.xml"/><Relationship Id="rId1" Type="http://schemas.openxmlformats.org/officeDocument/2006/relationships/drawing" Target="../drawings/drawing17.xml"/><Relationship Id="rId4" Type="http://schemas.openxmlformats.org/officeDocument/2006/relationships/queryTable" Target="../queryTables/queryTable5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drawing" Target="../drawings/drawing20.xml"/><Relationship Id="rId1" Type="http://schemas.openxmlformats.org/officeDocument/2006/relationships/printerSettings" Target="../printerSettings/printerSettings6.bin"/><Relationship Id="rId4" Type="http://schemas.openxmlformats.org/officeDocument/2006/relationships/queryTable" Target="../queryTables/queryTable64.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2.xml"/><Relationship Id="rId4" Type="http://schemas.openxmlformats.org/officeDocument/2006/relationships/queryTable" Target="../queryTables/queryTable69.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4.xml"/><Relationship Id="rId4" Type="http://schemas.openxmlformats.org/officeDocument/2006/relationships/queryTable" Target="../queryTables/queryTable7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29.xml"/><Relationship Id="rId4" Type="http://schemas.openxmlformats.org/officeDocument/2006/relationships/queryTable" Target="../queryTables/queryTable85.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0.xml"/><Relationship Id="rId4" Type="http://schemas.openxmlformats.org/officeDocument/2006/relationships/queryTable" Target="../queryTables/queryTable88.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drawing" Target="../drawings/drawing31.xml"/><Relationship Id="rId1" Type="http://schemas.openxmlformats.org/officeDocument/2006/relationships/printerSettings" Target="../printerSettings/printerSettings7.bin"/><Relationship Id="rId5" Type="http://schemas.openxmlformats.org/officeDocument/2006/relationships/queryTable" Target="../queryTables/queryTable91.xml"/><Relationship Id="rId4" Type="http://schemas.openxmlformats.org/officeDocument/2006/relationships/queryTable" Target="../queryTables/queryTable9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96.xml"/><Relationship Id="rId7" Type="http://schemas.openxmlformats.org/officeDocument/2006/relationships/queryTable" Target="../queryTables/queryTable100.xml"/><Relationship Id="rId2" Type="http://schemas.openxmlformats.org/officeDocument/2006/relationships/drawing" Target="../drawings/drawing34.xml"/><Relationship Id="rId1" Type="http://schemas.openxmlformats.org/officeDocument/2006/relationships/printerSettings" Target="../printerSettings/printerSettings8.bin"/><Relationship Id="rId6" Type="http://schemas.openxmlformats.org/officeDocument/2006/relationships/queryTable" Target="../queryTables/queryTable99.xml"/><Relationship Id="rId5" Type="http://schemas.openxmlformats.org/officeDocument/2006/relationships/queryTable" Target="../queryTables/queryTable98.xml"/><Relationship Id="rId4" Type="http://schemas.openxmlformats.org/officeDocument/2006/relationships/queryTable" Target="../queryTables/queryTable97.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35.xml"/><Relationship Id="rId5" Type="http://schemas.openxmlformats.org/officeDocument/2006/relationships/queryTable" Target="../queryTables/queryTable104.xml"/><Relationship Id="rId4" Type="http://schemas.openxmlformats.org/officeDocument/2006/relationships/queryTable" Target="../queryTables/queryTable103.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36.xml"/><Relationship Id="rId4" Type="http://schemas.openxmlformats.org/officeDocument/2006/relationships/queryTable" Target="../queryTables/queryTable10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09.xml"/><Relationship Id="rId7" Type="http://schemas.openxmlformats.org/officeDocument/2006/relationships/queryTable" Target="../queryTables/queryTable113.xml"/><Relationship Id="rId2" Type="http://schemas.openxmlformats.org/officeDocument/2006/relationships/queryTable" Target="../queryTables/queryTable108.xml"/><Relationship Id="rId1" Type="http://schemas.openxmlformats.org/officeDocument/2006/relationships/drawing" Target="../drawings/drawing37.xml"/><Relationship Id="rId6" Type="http://schemas.openxmlformats.org/officeDocument/2006/relationships/queryTable" Target="../queryTables/queryTable112.xml"/><Relationship Id="rId5" Type="http://schemas.openxmlformats.org/officeDocument/2006/relationships/queryTable" Target="../queryTables/queryTable111.xml"/><Relationship Id="rId4" Type="http://schemas.openxmlformats.org/officeDocument/2006/relationships/queryTable" Target="../queryTables/queryTable110.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8.xml"/><Relationship Id="rId5" Type="http://schemas.openxmlformats.org/officeDocument/2006/relationships/queryTable" Target="../queryTables/queryTable117.xml"/><Relationship Id="rId4" Type="http://schemas.openxmlformats.org/officeDocument/2006/relationships/queryTable" Target="../queryTables/queryTable116.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39.xml"/><Relationship Id="rId4" Type="http://schemas.openxmlformats.org/officeDocument/2006/relationships/queryTable" Target="../queryTables/queryTable12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40.xml"/><Relationship Id="rId5" Type="http://schemas.openxmlformats.org/officeDocument/2006/relationships/queryTable" Target="../queryTables/queryTable124.xml"/><Relationship Id="rId4" Type="http://schemas.openxmlformats.org/officeDocument/2006/relationships/queryTable" Target="../queryTables/queryTable123.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41.xml"/><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5.xml.rels><?xml version="1.0" encoding="UTF-8" standalone="yes"?>
<Relationships xmlns="http://schemas.openxmlformats.org/package/2006/relationships"><Relationship Id="rId2" Type="http://schemas.openxmlformats.org/officeDocument/2006/relationships/queryTable" Target="../queryTables/queryTable129.xml"/><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43.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4.xml"/><Relationship Id="rId4" Type="http://schemas.openxmlformats.org/officeDocument/2006/relationships/queryTable" Target="../queryTables/queryTable136.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5.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6.xml"/><Relationship Id="rId4" Type="http://schemas.openxmlformats.org/officeDocument/2006/relationships/queryTable" Target="../queryTables/queryTable143.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CE2F-40DE-4355-AABE-5B60C98CDCE6}">
  <dimension ref="A1:L61"/>
  <sheetViews>
    <sheetView tabSelected="1" workbookViewId="0">
      <selection activeCell="C1" sqref="C1"/>
    </sheetView>
  </sheetViews>
  <sheetFormatPr defaultRowHeight="12.75"/>
  <cols>
    <col min="1" max="1" width="16.7109375" style="1" bestFit="1" customWidth="1"/>
    <col min="2" max="2" width="14.5703125" style="1" bestFit="1" customWidth="1"/>
    <col min="3" max="3" width="120.7109375"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c r="B1" s="339"/>
      <c r="C1" s="191" t="s">
        <v>0</v>
      </c>
    </row>
    <row r="2" spans="1:3">
      <c r="A2" s="2" t="s">
        <v>1</v>
      </c>
      <c r="B2" s="2" t="s">
        <v>2</v>
      </c>
      <c r="C2" s="2" t="s">
        <v>3</v>
      </c>
    </row>
    <row r="3" spans="1:3">
      <c r="A3" s="3" t="s">
        <v>29</v>
      </c>
      <c r="B3" s="3" t="s">
        <v>30</v>
      </c>
      <c r="C3" s="3" t="s">
        <v>31</v>
      </c>
    </row>
    <row r="4" spans="1:3">
      <c r="A4" s="3" t="s">
        <v>29</v>
      </c>
      <c r="B4" s="3" t="s">
        <v>32</v>
      </c>
      <c r="C4" s="3" t="s">
        <v>33</v>
      </c>
    </row>
    <row r="5" spans="1:3">
      <c r="A5" s="3" t="s">
        <v>29</v>
      </c>
      <c r="B5" s="3" t="s">
        <v>34</v>
      </c>
      <c r="C5" s="3" t="s">
        <v>35</v>
      </c>
    </row>
    <row r="6" spans="1:3">
      <c r="A6" s="3" t="s">
        <v>4</v>
      </c>
      <c r="B6" s="3" t="s">
        <v>5</v>
      </c>
      <c r="C6" s="3" t="s">
        <v>6</v>
      </c>
    </row>
    <row r="7" spans="1:3">
      <c r="A7" s="3" t="s">
        <v>29</v>
      </c>
      <c r="B7" s="3" t="s">
        <v>36</v>
      </c>
      <c r="C7" s="3" t="s">
        <v>37</v>
      </c>
    </row>
    <row r="8" spans="1:3">
      <c r="A8" s="3" t="s">
        <v>4</v>
      </c>
      <c r="B8" s="3" t="s">
        <v>7</v>
      </c>
      <c r="C8" s="3" t="s">
        <v>3121</v>
      </c>
    </row>
    <row r="9" spans="1:3">
      <c r="A9" s="3" t="s">
        <v>4</v>
      </c>
      <c r="B9" s="3" t="s">
        <v>9</v>
      </c>
      <c r="C9" s="3" t="s">
        <v>10</v>
      </c>
    </row>
    <row r="10" spans="1:3">
      <c r="A10" s="3" t="s">
        <v>29</v>
      </c>
      <c r="B10" s="3" t="s">
        <v>38</v>
      </c>
      <c r="C10" s="3" t="s">
        <v>39</v>
      </c>
    </row>
    <row r="11" spans="1:3">
      <c r="A11" s="3" t="s">
        <v>29</v>
      </c>
      <c r="B11" s="3" t="s">
        <v>40</v>
      </c>
      <c r="C11" s="3" t="s">
        <v>41</v>
      </c>
    </row>
    <row r="12" spans="1:3">
      <c r="A12" s="3" t="s">
        <v>29</v>
      </c>
      <c r="B12" s="3" t="s">
        <v>42</v>
      </c>
      <c r="C12" s="3" t="s">
        <v>43</v>
      </c>
    </row>
    <row r="13" spans="1:3">
      <c r="A13" s="3" t="s">
        <v>29</v>
      </c>
      <c r="B13" s="3" t="s">
        <v>44</v>
      </c>
      <c r="C13" s="3" t="s">
        <v>45</v>
      </c>
    </row>
    <row r="14" spans="1:3">
      <c r="A14" s="3" t="s">
        <v>29</v>
      </c>
      <c r="B14" s="3" t="s">
        <v>46</v>
      </c>
      <c r="C14" s="3" t="s">
        <v>47</v>
      </c>
    </row>
    <row r="15" spans="1:3">
      <c r="A15" s="3" t="s">
        <v>29</v>
      </c>
      <c r="B15" s="3" t="s">
        <v>48</v>
      </c>
      <c r="C15" s="3" t="s">
        <v>49</v>
      </c>
    </row>
    <row r="16" spans="1:3">
      <c r="A16" s="3" t="s">
        <v>4</v>
      </c>
      <c r="B16" s="3" t="s">
        <v>11</v>
      </c>
      <c r="C16" s="3" t="s">
        <v>12</v>
      </c>
    </row>
    <row r="17" spans="1:3">
      <c r="A17" s="3" t="s">
        <v>29</v>
      </c>
      <c r="B17" s="3" t="s">
        <v>50</v>
      </c>
      <c r="C17" s="3" t="s">
        <v>51</v>
      </c>
    </row>
    <row r="18" spans="1:3">
      <c r="A18" s="3" t="s">
        <v>4</v>
      </c>
      <c r="B18" s="3" t="s">
        <v>13</v>
      </c>
      <c r="C18" s="3" t="s">
        <v>14</v>
      </c>
    </row>
    <row r="19" spans="1:3">
      <c r="A19" s="3" t="s">
        <v>29</v>
      </c>
      <c r="B19" s="3" t="s">
        <v>52</v>
      </c>
      <c r="C19" s="3" t="s">
        <v>53</v>
      </c>
    </row>
    <row r="20" spans="1:3">
      <c r="A20" s="3" t="s">
        <v>29</v>
      </c>
      <c r="B20" s="3" t="s">
        <v>54</v>
      </c>
      <c r="C20" s="3" t="s">
        <v>55</v>
      </c>
    </row>
    <row r="21" spans="1:3">
      <c r="A21" s="3" t="s">
        <v>29</v>
      </c>
      <c r="B21" s="3" t="s">
        <v>56</v>
      </c>
      <c r="C21" s="3" t="s">
        <v>57</v>
      </c>
    </row>
    <row r="22" spans="1:3">
      <c r="A22" s="3" t="s">
        <v>29</v>
      </c>
      <c r="B22" s="3" t="s">
        <v>58</v>
      </c>
      <c r="C22" s="3" t="s">
        <v>59</v>
      </c>
    </row>
    <row r="23" spans="1:3">
      <c r="A23" s="3" t="s">
        <v>29</v>
      </c>
      <c r="B23" s="3" t="s">
        <v>60</v>
      </c>
      <c r="C23" s="3" t="s">
        <v>61</v>
      </c>
    </row>
    <row r="24" spans="1:3">
      <c r="A24" s="3" t="s">
        <v>29</v>
      </c>
      <c r="B24" s="3" t="s">
        <v>62</v>
      </c>
      <c r="C24" s="3" t="s">
        <v>63</v>
      </c>
    </row>
    <row r="25" spans="1:3">
      <c r="A25" s="3" t="s">
        <v>29</v>
      </c>
      <c r="B25" s="3" t="s">
        <v>64</v>
      </c>
      <c r="C25" s="3" t="s">
        <v>65</v>
      </c>
    </row>
    <row r="26" spans="1:3">
      <c r="A26" s="3" t="s">
        <v>29</v>
      </c>
      <c r="B26" s="3" t="s">
        <v>66</v>
      </c>
      <c r="C26" s="3" t="s">
        <v>67</v>
      </c>
    </row>
    <row r="27" spans="1:3">
      <c r="A27" s="3" t="s">
        <v>98</v>
      </c>
      <c r="B27" s="3" t="s">
        <v>99</v>
      </c>
      <c r="C27" s="3" t="s">
        <v>100</v>
      </c>
    </row>
    <row r="28" spans="1:3">
      <c r="A28" s="3" t="s">
        <v>29</v>
      </c>
      <c r="B28" s="3" t="s">
        <v>68</v>
      </c>
      <c r="C28" s="3" t="s">
        <v>69</v>
      </c>
    </row>
    <row r="29" spans="1:3">
      <c r="A29" s="3" t="s">
        <v>4</v>
      </c>
      <c r="B29" s="3" t="s">
        <v>15</v>
      </c>
      <c r="C29" s="3" t="s">
        <v>16</v>
      </c>
    </row>
    <row r="30" spans="1:3">
      <c r="A30" s="3" t="s">
        <v>29</v>
      </c>
      <c r="B30" s="3" t="s">
        <v>70</v>
      </c>
      <c r="C30" s="3" t="s">
        <v>71</v>
      </c>
    </row>
    <row r="31" spans="1:3">
      <c r="A31" s="3" t="s">
        <v>29</v>
      </c>
      <c r="B31" s="3" t="s">
        <v>72</v>
      </c>
      <c r="C31" s="3" t="s">
        <v>2531</v>
      </c>
    </row>
    <row r="32" spans="1:3">
      <c r="A32" s="3" t="s">
        <v>29</v>
      </c>
      <c r="B32" s="3" t="s">
        <v>74</v>
      </c>
      <c r="C32" s="133" t="s">
        <v>2532</v>
      </c>
    </row>
    <row r="33" spans="1:3">
      <c r="A33" s="3" t="s">
        <v>29</v>
      </c>
      <c r="B33" s="3" t="s">
        <v>76</v>
      </c>
      <c r="C33" s="3" t="s">
        <v>77</v>
      </c>
    </row>
    <row r="34" spans="1:3">
      <c r="A34" s="3" t="s">
        <v>29</v>
      </c>
      <c r="B34" s="3" t="s">
        <v>78</v>
      </c>
      <c r="C34" s="3" t="s">
        <v>79</v>
      </c>
    </row>
    <row r="35" spans="1:3">
      <c r="A35" s="3" t="s">
        <v>29</v>
      </c>
      <c r="B35" s="3" t="s">
        <v>80</v>
      </c>
      <c r="C35" s="3" t="s">
        <v>81</v>
      </c>
    </row>
    <row r="36" spans="1:3">
      <c r="A36" s="3" t="s">
        <v>29</v>
      </c>
      <c r="B36" s="3" t="s">
        <v>82</v>
      </c>
      <c r="C36" s="3" t="s">
        <v>83</v>
      </c>
    </row>
    <row r="37" spans="1:3">
      <c r="A37" s="3" t="s">
        <v>4</v>
      </c>
      <c r="B37" s="3" t="s">
        <v>17</v>
      </c>
      <c r="C37" s="3" t="s">
        <v>18</v>
      </c>
    </row>
    <row r="38" spans="1:3">
      <c r="A38" s="3" t="s">
        <v>4</v>
      </c>
      <c r="B38" s="3" t="s">
        <v>19</v>
      </c>
      <c r="C38" s="3" t="s">
        <v>20</v>
      </c>
    </row>
    <row r="39" spans="1:3">
      <c r="A39" s="3" t="s">
        <v>29</v>
      </c>
      <c r="B39" s="3" t="s">
        <v>84</v>
      </c>
      <c r="C39" s="3" t="s">
        <v>85</v>
      </c>
    </row>
    <row r="40" spans="1:3">
      <c r="A40" s="3" t="s">
        <v>29</v>
      </c>
      <c r="B40" s="3" t="s">
        <v>86</v>
      </c>
      <c r="C40" s="3" t="s">
        <v>87</v>
      </c>
    </row>
    <row r="41" spans="1:3">
      <c r="A41" s="3" t="s">
        <v>4</v>
      </c>
      <c r="B41" s="3" t="s">
        <v>21</v>
      </c>
      <c r="C41" s="3" t="s">
        <v>22</v>
      </c>
    </row>
    <row r="42" spans="1:3">
      <c r="A42" s="3" t="s">
        <v>29</v>
      </c>
      <c r="B42" s="3" t="s">
        <v>88</v>
      </c>
      <c r="C42" s="3" t="s">
        <v>89</v>
      </c>
    </row>
    <row r="43" spans="1:3">
      <c r="A43" s="3" t="s">
        <v>29</v>
      </c>
      <c r="B43" s="3" t="s">
        <v>90</v>
      </c>
      <c r="C43" s="3" t="s">
        <v>91</v>
      </c>
    </row>
    <row r="44" spans="1:3">
      <c r="A44" s="3" t="s">
        <v>29</v>
      </c>
      <c r="B44" s="3" t="s">
        <v>92</v>
      </c>
      <c r="C44" s="133" t="s">
        <v>2533</v>
      </c>
    </row>
    <row r="45" spans="1:3">
      <c r="A45" s="3" t="s">
        <v>4</v>
      </c>
      <c r="B45" s="3" t="s">
        <v>23</v>
      </c>
      <c r="C45" s="3" t="s">
        <v>1281</v>
      </c>
    </row>
    <row r="46" spans="1:3">
      <c r="A46" s="3" t="s">
        <v>29</v>
      </c>
      <c r="B46" s="3" t="s">
        <v>94</v>
      </c>
      <c r="C46" s="3" t="s">
        <v>95</v>
      </c>
    </row>
    <row r="47" spans="1:3">
      <c r="A47" s="3" t="s">
        <v>4</v>
      </c>
      <c r="B47" s="3" t="s">
        <v>25</v>
      </c>
      <c r="C47" s="3" t="s">
        <v>2534</v>
      </c>
    </row>
    <row r="48" spans="1:3">
      <c r="A48" s="3" t="s">
        <v>4</v>
      </c>
      <c r="B48" s="3" t="s">
        <v>27</v>
      </c>
      <c r="C48" s="3" t="s">
        <v>28</v>
      </c>
    </row>
    <row r="49" spans="1:12">
      <c r="A49" s="3" t="s">
        <v>29</v>
      </c>
      <c r="B49" s="3" t="s">
        <v>96</v>
      </c>
      <c r="C49" s="3" t="s">
        <v>97</v>
      </c>
    </row>
    <row r="51" spans="1:12">
      <c r="C51" s="3" t="s">
        <v>2535</v>
      </c>
    </row>
    <row r="53" spans="1:12" s="92" customFormat="1">
      <c r="A53" s="386" t="s">
        <v>2536</v>
      </c>
      <c r="B53" s="136">
        <v>1</v>
      </c>
      <c r="C53" s="137" t="s">
        <v>2539</v>
      </c>
    </row>
    <row r="54" spans="1:12" s="92" customFormat="1">
      <c r="A54" s="387"/>
      <c r="B54" s="136">
        <v>2</v>
      </c>
      <c r="C54" s="137" t="s">
        <v>2540</v>
      </c>
    </row>
    <row r="55" spans="1:12" s="92" customFormat="1">
      <c r="A55" s="387"/>
      <c r="B55" s="136">
        <v>3</v>
      </c>
      <c r="C55" s="137" t="s">
        <v>2541</v>
      </c>
    </row>
    <row r="56" spans="1:12" s="92" customFormat="1" ht="25.5">
      <c r="A56" s="387"/>
      <c r="B56" s="136">
        <v>4</v>
      </c>
      <c r="C56" s="138" t="s">
        <v>2542</v>
      </c>
    </row>
    <row r="57" spans="1:12" s="92" customFormat="1">
      <c r="A57" s="387"/>
      <c r="B57" s="136">
        <v>5</v>
      </c>
      <c r="C57" s="137" t="s">
        <v>2537</v>
      </c>
    </row>
    <row r="58" spans="1:12" s="92" customFormat="1">
      <c r="A58" s="388"/>
      <c r="B58" s="136">
        <v>6</v>
      </c>
      <c r="C58" s="137" t="s">
        <v>2543</v>
      </c>
    </row>
    <row r="61" spans="1:12" s="135" customFormat="1" ht="15" customHeight="1">
      <c r="A61" s="389" t="s">
        <v>2538</v>
      </c>
      <c r="B61" s="389"/>
      <c r="C61" s="389"/>
      <c r="D61" s="134"/>
      <c r="E61" s="134"/>
      <c r="F61" s="134"/>
      <c r="G61" s="134"/>
      <c r="H61" s="134"/>
      <c r="I61" s="134"/>
      <c r="J61" s="134"/>
      <c r="K61" s="134"/>
      <c r="L61" s="134"/>
    </row>
  </sheetData>
  <sortState xmlns:xlrd2="http://schemas.microsoft.com/office/spreadsheetml/2017/richdata2" ref="A3:C49">
    <sortCondition ref="C3:C49"/>
  </sortState>
  <mergeCells count="2">
    <mergeCell ref="A53:A58"/>
    <mergeCell ref="A61:C61"/>
  </mergeCells>
  <hyperlinks>
    <hyperlink ref="A6:C6" location="TBPSUF!A1" display="TBPSUF!A1" xr:uid="{E28720D2-28A7-4F21-8552-BAD2BC9EABE2}"/>
    <hyperlink ref="A9:C9" location="TCIGIF0426!A1" display="TCIGIF0426!A1" xr:uid="{75D4F9A7-2ADE-45CE-822D-A70654D9DF2D}"/>
    <hyperlink ref="A16:C16" location="TFRF!A1" display="TFRF!A1" xr:uid="{EE9E7513-0919-4855-AA34-3627A6A4C0FF}"/>
    <hyperlink ref="A18:C18" location="TGSFR!A1" display="TGSFR!A1" xr:uid="{F22CAB20-30AC-4704-80EC-A9CECD18A258}"/>
    <hyperlink ref="A29:C29" location="TLF!A1" display="TLF!A1" xr:uid="{75ADAE6C-C8F1-4360-94D7-A5C85DFF2D64}"/>
    <hyperlink ref="A37:C37" location="TNSIFDEC27!A1" display="TNSIFDEC27!A1" xr:uid="{AFE8A79C-9667-4D4A-B6EB-6D2CA968256C}"/>
    <hyperlink ref="A38:C38" location="TOF!A1" display="TOF!A1" xr:uid="{33F1624A-F43D-45D8-AA30-4EDB3DE5874E}"/>
    <hyperlink ref="A41:C41" location="TRSFC!A1" display="TRSFC!A1" xr:uid="{645BAC0C-E7F2-42D1-9692-FCDC22D38E3B}"/>
    <hyperlink ref="A48:C48" location="TUSTF!A1" display="TUSTF!A1" xr:uid="{A1392A0F-D16C-4517-9963-60D799E8FDB7}"/>
    <hyperlink ref="A3:C3" location="TAF!A1" display="TAF!A1" xr:uid="{74CFCEE5-2F3B-49BC-962F-97D09C80DBA9}"/>
    <hyperlink ref="A4:C4" location="TBAF!A1" display="TBAF!A1" xr:uid="{49B3E0D1-56B5-4F95-B4B6-B36ACDB545E4}"/>
    <hyperlink ref="A5:C5" location="TBFSF!A1" display="TBFSF!A1" xr:uid="{D25A6BF2-088F-4C63-B021-9A258F05309F}"/>
    <hyperlink ref="A7:C7" location="TBCF!A1" display="TBCF!A1" xr:uid="{9223D5E4-8E06-4636-AF39-1E5A353B890E}"/>
    <hyperlink ref="A10:C10" location="TDIF!A1" display="TDIF!A1" xr:uid="{E4BF5F05-CC3D-475A-9ABC-3142229AEDD1}"/>
    <hyperlink ref="A11:C11" location="TDIVYF!A1" display="TDIVYF!A1" xr:uid="{6E0B5AEA-EBB2-4861-819D-8E80A17D7F7D}"/>
    <hyperlink ref="A12:C12" location="TEQPEF!A1" display="TEQPEF!A1" xr:uid="{1C239840-94E3-49D7-B598-418BD684F253}"/>
    <hyperlink ref="A13:C13" location="TMIF!A1" display="TMIF!A1" xr:uid="{122D2C06-DB72-4171-95EB-D2D399D2079E}"/>
    <hyperlink ref="A14:C14" location="TCS!A1" display="TCS!A1" xr:uid="{8BB7F81D-CCC8-4F3A-8CA6-230E67521FE4}"/>
    <hyperlink ref="A15:C15" location="TMCAPF!A1" display="TMCAPF!A1" xr:uid="{A2678FA6-C975-46FB-A1B8-D6D413786886}"/>
    <hyperlink ref="A17:C17" location="TFEF!A1" display="TFEF!A1" xr:uid="{BBFDE0E5-6BA9-4554-B8D4-2D9F3C7EE4D6}"/>
    <hyperlink ref="A19:C19" location="THOF!A1" display="THOF!A1" xr:uid="{E220B1F9-DE72-4961-9913-85E2EDD80F7F}"/>
    <hyperlink ref="A20:C20" location="TEGF!A1" display="TEGF!A1" xr:uid="{81DE94E7-E8DD-4AF2-9A39-0DFD95D84232}"/>
    <hyperlink ref="A21:C21" location="TICF!A1" display="TICF!A1" xr:uid="{4412CC90-CDB6-4AF3-A356-3BCCB3E6AA11}"/>
    <hyperlink ref="A22:C22" location="TIPHF!A1" display="TIPHF!A1" xr:uid="{C8214E79-E013-4C0E-AA77-FFFB03390386}"/>
    <hyperlink ref="A23:C23" location="TTSF96!A1" display="TTSF96!A1" xr:uid="{13D842DA-02B7-444E-9D18-46574F21FC20}"/>
    <hyperlink ref="A24:C24" location="TISF!A1" display="TISF!A1" xr:uid="{2A67D3DA-05D1-4B22-B71E-BF2DCD0C90AB}"/>
    <hyperlink ref="A25:C25" location="TEOF!A1" display="TEOF!A1" xr:uid="{F6894A6E-F2A1-43E4-A02F-26FDB4A6BF13}"/>
    <hyperlink ref="A26:C26" location="TTOFE!A1" display="TTOFE!A1" xr:uid="{E338AFF9-644E-49E6-95D7-DE92A1575E87}"/>
    <hyperlink ref="A28:C28" location="TINR!A1" display="TINR!A1" xr:uid="{E2EFE6C8-C5BC-46A7-A30A-589B91DDA749}"/>
    <hyperlink ref="A30:C30" location="TMAOF!A1" display="TMAOF!A1" xr:uid="{D29781DE-323B-4078-B1FE-DA3674A7F0C3}"/>
    <hyperlink ref="A33:C33" location="TNIDFOF!A1" display="TNIDFOF!A1" xr:uid="{4D2C92D2-AA4D-436D-BB54-34A594C36F9C}"/>
    <hyperlink ref="A34:C34" location="TNIDETF!A1" display="TNIDETF!A1" xr:uid="{87B5C2DE-8476-4214-A327-6906C52FAA88}"/>
    <hyperlink ref="A35:C35" location="TNMMIF!A1" display="TNMMIF!A1" xr:uid="{A40D4D92-55DD-46C4-B000-64FA853AEAB1}"/>
    <hyperlink ref="A36:C36" location="TNPBETF!A1" display="TNPBETF!A1" xr:uid="{39EB3C4C-45AA-42DE-89EA-98314612496A}"/>
    <hyperlink ref="A39:C39" location="TQNTF!A1" display="TQNTF!A1" xr:uid="{064A316D-B124-4E8F-80E3-AFDE1DF6297C}"/>
    <hyperlink ref="A40:C40" location="TREF!A1" display="TREF!A1" xr:uid="{836A4CA6-B03F-40B9-9F38-3779E5A822A6}"/>
    <hyperlink ref="A42:C42" location="TRSFM!A1" display="TRSFM!A1" xr:uid="{124E9363-9CDD-492C-9299-596CF66D092D}"/>
    <hyperlink ref="A43:C43" location="TRSFP!A1" display="TRSFP!A1" xr:uid="{26A4A639-0DD0-4EA5-A085-3D44206F5E17}"/>
    <hyperlink ref="A46:C46" location="TSCAPF!A1" display="TSCAPF!A1" xr:uid="{BDE49D6F-F9F9-43CC-A547-1495FBC2FB69}"/>
    <hyperlink ref="A49:C49" location="TYCF!A1" display="TYCF!A1" xr:uid="{C3EE86DA-8772-4E6C-A3D6-FB521AFB81EC}"/>
    <hyperlink ref="A27:C27" location="TFRSTF!A1" display="TFRSTF!A1" xr:uid="{318D6BAE-BD8C-4F9D-A782-B55CC75A5530}"/>
    <hyperlink ref="C51" location="'Dividend History'!A1" display="Dividend History" xr:uid="{FC814786-609C-4598-A151-9E95CA61770D}"/>
    <hyperlink ref="C8" location="TCORPBF!A1" display="TCORPBF!A1" xr:uid="{8CA88DBC-79DB-43D0-935F-41D663AD21FF}"/>
    <hyperlink ref="C45" location="TSTBF!A1" display="TSTBF!A1" xr:uid="{2E14EAE2-8F39-412E-B8C4-D896BEC0F28B}"/>
    <hyperlink ref="C47" location="TFF!A1" display="TFF!A1" xr:uid="{B46A0F3B-B2B9-4877-BB85-3945B398BEF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E3036-9AAE-4656-9E9E-FDFFC03B8992}">
  <dimension ref="A1:IV212"/>
  <sheetViews>
    <sheetView workbookViewId="0"/>
  </sheetViews>
  <sheetFormatPr defaultRowHeight="15"/>
  <cols>
    <col min="1" max="1" width="9.140625" style="107"/>
    <col min="2" max="2" width="18.7109375" style="117" customWidth="1"/>
    <col min="3" max="3" width="21.85546875" style="107" customWidth="1"/>
    <col min="4" max="4" width="18.28515625" style="107" customWidth="1"/>
    <col min="5" max="5" width="16.7109375" style="107" customWidth="1"/>
    <col min="6" max="257" width="9.140625" style="107"/>
    <col min="258" max="258" width="18.7109375" style="107" customWidth="1"/>
    <col min="259" max="259" width="21.85546875" style="107" customWidth="1"/>
    <col min="260" max="260" width="18.28515625" style="107" customWidth="1"/>
    <col min="261" max="261" width="16.7109375" style="107" customWidth="1"/>
    <col min="262" max="513" width="9.140625" style="107"/>
    <col min="514" max="514" width="18.7109375" style="107" customWidth="1"/>
    <col min="515" max="515" width="21.85546875" style="107" customWidth="1"/>
    <col min="516" max="516" width="18.28515625" style="107" customWidth="1"/>
    <col min="517" max="517" width="16.7109375" style="107" customWidth="1"/>
    <col min="518" max="769" width="9.140625" style="107"/>
    <col min="770" max="770" width="18.7109375" style="107" customWidth="1"/>
    <col min="771" max="771" width="21.85546875" style="107" customWidth="1"/>
    <col min="772" max="772" width="18.28515625" style="107" customWidth="1"/>
    <col min="773" max="773" width="16.7109375" style="107" customWidth="1"/>
    <col min="774" max="1025" width="9.140625" style="107"/>
    <col min="1026" max="1026" width="18.7109375" style="107" customWidth="1"/>
    <col min="1027" max="1027" width="21.85546875" style="107" customWidth="1"/>
    <col min="1028" max="1028" width="18.28515625" style="107" customWidth="1"/>
    <col min="1029" max="1029" width="16.7109375" style="107" customWidth="1"/>
    <col min="1030" max="1281" width="9.140625" style="107"/>
    <col min="1282" max="1282" width="18.7109375" style="107" customWidth="1"/>
    <col min="1283" max="1283" width="21.85546875" style="107" customWidth="1"/>
    <col min="1284" max="1284" width="18.28515625" style="107" customWidth="1"/>
    <col min="1285" max="1285" width="16.7109375" style="107" customWidth="1"/>
    <col min="1286" max="1537" width="9.140625" style="107"/>
    <col min="1538" max="1538" width="18.7109375" style="107" customWidth="1"/>
    <col min="1539" max="1539" width="21.85546875" style="107" customWidth="1"/>
    <col min="1540" max="1540" width="18.28515625" style="107" customWidth="1"/>
    <col min="1541" max="1541" width="16.7109375" style="107" customWidth="1"/>
    <col min="1542" max="1793" width="9.140625" style="107"/>
    <col min="1794" max="1794" width="18.7109375" style="107" customWidth="1"/>
    <col min="1795" max="1795" width="21.85546875" style="107" customWidth="1"/>
    <col min="1796" max="1796" width="18.28515625" style="107" customWidth="1"/>
    <col min="1797" max="1797" width="16.7109375" style="107" customWidth="1"/>
    <col min="1798" max="2049" width="9.140625" style="107"/>
    <col min="2050" max="2050" width="18.7109375" style="107" customWidth="1"/>
    <col min="2051" max="2051" width="21.85546875" style="107" customWidth="1"/>
    <col min="2052" max="2052" width="18.28515625" style="107" customWidth="1"/>
    <col min="2053" max="2053" width="16.7109375" style="107" customWidth="1"/>
    <col min="2054" max="2305" width="9.140625" style="107"/>
    <col min="2306" max="2306" width="18.7109375" style="107" customWidth="1"/>
    <col min="2307" max="2307" width="21.85546875" style="107" customWidth="1"/>
    <col min="2308" max="2308" width="18.28515625" style="107" customWidth="1"/>
    <col min="2309" max="2309" width="16.7109375" style="107" customWidth="1"/>
    <col min="2310" max="2561" width="9.140625" style="107"/>
    <col min="2562" max="2562" width="18.7109375" style="107" customWidth="1"/>
    <col min="2563" max="2563" width="21.85546875" style="107" customWidth="1"/>
    <col min="2564" max="2564" width="18.28515625" style="107" customWidth="1"/>
    <col min="2565" max="2565" width="16.7109375" style="107" customWidth="1"/>
    <col min="2566" max="2817" width="9.140625" style="107"/>
    <col min="2818" max="2818" width="18.7109375" style="107" customWidth="1"/>
    <col min="2819" max="2819" width="21.85546875" style="107" customWidth="1"/>
    <col min="2820" max="2820" width="18.28515625" style="107" customWidth="1"/>
    <col min="2821" max="2821" width="16.7109375" style="107" customWidth="1"/>
    <col min="2822" max="3073" width="9.140625" style="107"/>
    <col min="3074" max="3074" width="18.7109375" style="107" customWidth="1"/>
    <col min="3075" max="3075" width="21.85546875" style="107" customWidth="1"/>
    <col min="3076" max="3076" width="18.28515625" style="107" customWidth="1"/>
    <col min="3077" max="3077" width="16.7109375" style="107" customWidth="1"/>
    <col min="3078" max="3329" width="9.140625" style="107"/>
    <col min="3330" max="3330" width="18.7109375" style="107" customWidth="1"/>
    <col min="3331" max="3331" width="21.85546875" style="107" customWidth="1"/>
    <col min="3332" max="3332" width="18.28515625" style="107" customWidth="1"/>
    <col min="3333" max="3333" width="16.7109375" style="107" customWidth="1"/>
    <col min="3334" max="3585" width="9.140625" style="107"/>
    <col min="3586" max="3586" width="18.7109375" style="107" customWidth="1"/>
    <col min="3587" max="3587" width="21.85546875" style="107" customWidth="1"/>
    <col min="3588" max="3588" width="18.28515625" style="107" customWidth="1"/>
    <col min="3589" max="3589" width="16.7109375" style="107" customWidth="1"/>
    <col min="3590" max="3841" width="9.140625" style="107"/>
    <col min="3842" max="3842" width="18.7109375" style="107" customWidth="1"/>
    <col min="3843" max="3843" width="21.85546875" style="107" customWidth="1"/>
    <col min="3844" max="3844" width="18.28515625" style="107" customWidth="1"/>
    <col min="3845" max="3845" width="16.7109375" style="107" customWidth="1"/>
    <col min="3846" max="4097" width="9.140625" style="107"/>
    <col min="4098" max="4098" width="18.7109375" style="107" customWidth="1"/>
    <col min="4099" max="4099" width="21.85546875" style="107" customWidth="1"/>
    <col min="4100" max="4100" width="18.28515625" style="107" customWidth="1"/>
    <col min="4101" max="4101" width="16.7109375" style="107" customWidth="1"/>
    <col min="4102" max="4353" width="9.140625" style="107"/>
    <col min="4354" max="4354" width="18.7109375" style="107" customWidth="1"/>
    <col min="4355" max="4355" width="21.85546875" style="107" customWidth="1"/>
    <col min="4356" max="4356" width="18.28515625" style="107" customWidth="1"/>
    <col min="4357" max="4357" width="16.7109375" style="107" customWidth="1"/>
    <col min="4358" max="4609" width="9.140625" style="107"/>
    <col min="4610" max="4610" width="18.7109375" style="107" customWidth="1"/>
    <col min="4611" max="4611" width="21.85546875" style="107" customWidth="1"/>
    <col min="4612" max="4612" width="18.28515625" style="107" customWidth="1"/>
    <col min="4613" max="4613" width="16.7109375" style="107" customWidth="1"/>
    <col min="4614" max="4865" width="9.140625" style="107"/>
    <col min="4866" max="4866" width="18.7109375" style="107" customWidth="1"/>
    <col min="4867" max="4867" width="21.85546875" style="107" customWidth="1"/>
    <col min="4868" max="4868" width="18.28515625" style="107" customWidth="1"/>
    <col min="4869" max="4869" width="16.7109375" style="107" customWidth="1"/>
    <col min="4870" max="5121" width="9.140625" style="107"/>
    <col min="5122" max="5122" width="18.7109375" style="107" customWidth="1"/>
    <col min="5123" max="5123" width="21.85546875" style="107" customWidth="1"/>
    <col min="5124" max="5124" width="18.28515625" style="107" customWidth="1"/>
    <col min="5125" max="5125" width="16.7109375" style="107" customWidth="1"/>
    <col min="5126" max="5377" width="9.140625" style="107"/>
    <col min="5378" max="5378" width="18.7109375" style="107" customWidth="1"/>
    <col min="5379" max="5379" width="21.85546875" style="107" customWidth="1"/>
    <col min="5380" max="5380" width="18.28515625" style="107" customWidth="1"/>
    <col min="5381" max="5381" width="16.7109375" style="107" customWidth="1"/>
    <col min="5382" max="5633" width="9.140625" style="107"/>
    <col min="5634" max="5634" width="18.7109375" style="107" customWidth="1"/>
    <col min="5635" max="5635" width="21.85546875" style="107" customWidth="1"/>
    <col min="5636" max="5636" width="18.28515625" style="107" customWidth="1"/>
    <col min="5637" max="5637" width="16.7109375" style="107" customWidth="1"/>
    <col min="5638" max="5889" width="9.140625" style="107"/>
    <col min="5890" max="5890" width="18.7109375" style="107" customWidth="1"/>
    <col min="5891" max="5891" width="21.85546875" style="107" customWidth="1"/>
    <col min="5892" max="5892" width="18.28515625" style="107" customWidth="1"/>
    <col min="5893" max="5893" width="16.7109375" style="107" customWidth="1"/>
    <col min="5894" max="6145" width="9.140625" style="107"/>
    <col min="6146" max="6146" width="18.7109375" style="107" customWidth="1"/>
    <col min="6147" max="6147" width="21.85546875" style="107" customWidth="1"/>
    <col min="6148" max="6148" width="18.28515625" style="107" customWidth="1"/>
    <col min="6149" max="6149" width="16.7109375" style="107" customWidth="1"/>
    <col min="6150" max="6401" width="9.140625" style="107"/>
    <col min="6402" max="6402" width="18.7109375" style="107" customWidth="1"/>
    <col min="6403" max="6403" width="21.85546875" style="107" customWidth="1"/>
    <col min="6404" max="6404" width="18.28515625" style="107" customWidth="1"/>
    <col min="6405" max="6405" width="16.7109375" style="107" customWidth="1"/>
    <col min="6406" max="6657" width="9.140625" style="107"/>
    <col min="6658" max="6658" width="18.7109375" style="107" customWidth="1"/>
    <col min="6659" max="6659" width="21.85546875" style="107" customWidth="1"/>
    <col min="6660" max="6660" width="18.28515625" style="107" customWidth="1"/>
    <col min="6661" max="6661" width="16.7109375" style="107" customWidth="1"/>
    <col min="6662" max="6913" width="9.140625" style="107"/>
    <col min="6914" max="6914" width="18.7109375" style="107" customWidth="1"/>
    <col min="6915" max="6915" width="21.85546875" style="107" customWidth="1"/>
    <col min="6916" max="6916" width="18.28515625" style="107" customWidth="1"/>
    <col min="6917" max="6917" width="16.7109375" style="107" customWidth="1"/>
    <col min="6918" max="7169" width="9.140625" style="107"/>
    <col min="7170" max="7170" width="18.7109375" style="107" customWidth="1"/>
    <col min="7171" max="7171" width="21.85546875" style="107" customWidth="1"/>
    <col min="7172" max="7172" width="18.28515625" style="107" customWidth="1"/>
    <col min="7173" max="7173" width="16.7109375" style="107" customWidth="1"/>
    <col min="7174" max="7425" width="9.140625" style="107"/>
    <col min="7426" max="7426" width="18.7109375" style="107" customWidth="1"/>
    <col min="7427" max="7427" width="21.85546875" style="107" customWidth="1"/>
    <col min="7428" max="7428" width="18.28515625" style="107" customWidth="1"/>
    <col min="7429" max="7429" width="16.7109375" style="107" customWidth="1"/>
    <col min="7430" max="7681" width="9.140625" style="107"/>
    <col min="7682" max="7682" width="18.7109375" style="107" customWidth="1"/>
    <col min="7683" max="7683" width="21.85546875" style="107" customWidth="1"/>
    <col min="7684" max="7684" width="18.28515625" style="107" customWidth="1"/>
    <col min="7685" max="7685" width="16.7109375" style="107" customWidth="1"/>
    <col min="7686" max="7937" width="9.140625" style="107"/>
    <col min="7938" max="7938" width="18.7109375" style="107" customWidth="1"/>
    <col min="7939" max="7939" width="21.85546875" style="107" customWidth="1"/>
    <col min="7940" max="7940" width="18.28515625" style="107" customWidth="1"/>
    <col min="7941" max="7941" width="16.7109375" style="107" customWidth="1"/>
    <col min="7942" max="8193" width="9.140625" style="107"/>
    <col min="8194" max="8194" width="18.7109375" style="107" customWidth="1"/>
    <col min="8195" max="8195" width="21.85546875" style="107" customWidth="1"/>
    <col min="8196" max="8196" width="18.28515625" style="107" customWidth="1"/>
    <col min="8197" max="8197" width="16.7109375" style="107" customWidth="1"/>
    <col min="8198" max="8449" width="9.140625" style="107"/>
    <col min="8450" max="8450" width="18.7109375" style="107" customWidth="1"/>
    <col min="8451" max="8451" width="21.85546875" style="107" customWidth="1"/>
    <col min="8452" max="8452" width="18.28515625" style="107" customWidth="1"/>
    <col min="8453" max="8453" width="16.7109375" style="107" customWidth="1"/>
    <col min="8454" max="8705" width="9.140625" style="107"/>
    <col min="8706" max="8706" width="18.7109375" style="107" customWidth="1"/>
    <col min="8707" max="8707" width="21.85546875" style="107" customWidth="1"/>
    <col min="8708" max="8708" width="18.28515625" style="107" customWidth="1"/>
    <col min="8709" max="8709" width="16.7109375" style="107" customWidth="1"/>
    <col min="8710" max="8961" width="9.140625" style="107"/>
    <col min="8962" max="8962" width="18.7109375" style="107" customWidth="1"/>
    <col min="8963" max="8963" width="21.85546875" style="107" customWidth="1"/>
    <col min="8964" max="8964" width="18.28515625" style="107" customWidth="1"/>
    <col min="8965" max="8965" width="16.7109375" style="107" customWidth="1"/>
    <col min="8966" max="9217" width="9.140625" style="107"/>
    <col min="9218" max="9218" width="18.7109375" style="107" customWidth="1"/>
    <col min="9219" max="9219" width="21.85546875" style="107" customWidth="1"/>
    <col min="9220" max="9220" width="18.28515625" style="107" customWidth="1"/>
    <col min="9221" max="9221" width="16.7109375" style="107" customWidth="1"/>
    <col min="9222" max="9473" width="9.140625" style="107"/>
    <col min="9474" max="9474" width="18.7109375" style="107" customWidth="1"/>
    <col min="9475" max="9475" width="21.85546875" style="107" customWidth="1"/>
    <col min="9476" max="9476" width="18.28515625" style="107" customWidth="1"/>
    <col min="9477" max="9477" width="16.7109375" style="107" customWidth="1"/>
    <col min="9478" max="9729" width="9.140625" style="107"/>
    <col min="9730" max="9730" width="18.7109375" style="107" customWidth="1"/>
    <col min="9731" max="9731" width="21.85546875" style="107" customWidth="1"/>
    <col min="9732" max="9732" width="18.28515625" style="107" customWidth="1"/>
    <col min="9733" max="9733" width="16.7109375" style="107" customWidth="1"/>
    <col min="9734" max="9985" width="9.140625" style="107"/>
    <col min="9986" max="9986" width="18.7109375" style="107" customWidth="1"/>
    <col min="9987" max="9987" width="21.85546875" style="107" customWidth="1"/>
    <col min="9988" max="9988" width="18.28515625" style="107" customWidth="1"/>
    <col min="9989" max="9989" width="16.7109375" style="107" customWidth="1"/>
    <col min="9990" max="10241" width="9.140625" style="107"/>
    <col min="10242" max="10242" width="18.7109375" style="107" customWidth="1"/>
    <col min="10243" max="10243" width="21.85546875" style="107" customWidth="1"/>
    <col min="10244" max="10244" width="18.28515625" style="107" customWidth="1"/>
    <col min="10245" max="10245" width="16.7109375" style="107" customWidth="1"/>
    <col min="10246" max="10497" width="9.140625" style="107"/>
    <col min="10498" max="10498" width="18.7109375" style="107" customWidth="1"/>
    <col min="10499" max="10499" width="21.85546875" style="107" customWidth="1"/>
    <col min="10500" max="10500" width="18.28515625" style="107" customWidth="1"/>
    <col min="10501" max="10501" width="16.7109375" style="107" customWidth="1"/>
    <col min="10502" max="10753" width="9.140625" style="107"/>
    <col min="10754" max="10754" width="18.7109375" style="107" customWidth="1"/>
    <col min="10755" max="10755" width="21.85546875" style="107" customWidth="1"/>
    <col min="10756" max="10756" width="18.28515625" style="107" customWidth="1"/>
    <col min="10757" max="10757" width="16.7109375" style="107" customWidth="1"/>
    <col min="10758" max="11009" width="9.140625" style="107"/>
    <col min="11010" max="11010" width="18.7109375" style="107" customWidth="1"/>
    <col min="11011" max="11011" width="21.85546875" style="107" customWidth="1"/>
    <col min="11012" max="11012" width="18.28515625" style="107" customWidth="1"/>
    <col min="11013" max="11013" width="16.7109375" style="107" customWidth="1"/>
    <col min="11014" max="11265" width="9.140625" style="107"/>
    <col min="11266" max="11266" width="18.7109375" style="107" customWidth="1"/>
    <col min="11267" max="11267" width="21.85546875" style="107" customWidth="1"/>
    <col min="11268" max="11268" width="18.28515625" style="107" customWidth="1"/>
    <col min="11269" max="11269" width="16.7109375" style="107" customWidth="1"/>
    <col min="11270" max="11521" width="9.140625" style="107"/>
    <col min="11522" max="11522" width="18.7109375" style="107" customWidth="1"/>
    <col min="11523" max="11523" width="21.85546875" style="107" customWidth="1"/>
    <col min="11524" max="11524" width="18.28515625" style="107" customWidth="1"/>
    <col min="11525" max="11525" width="16.7109375" style="107" customWidth="1"/>
    <col min="11526" max="11777" width="9.140625" style="107"/>
    <col min="11778" max="11778" width="18.7109375" style="107" customWidth="1"/>
    <col min="11779" max="11779" width="21.85546875" style="107" customWidth="1"/>
    <col min="11780" max="11780" width="18.28515625" style="107" customWidth="1"/>
    <col min="11781" max="11781" width="16.7109375" style="107" customWidth="1"/>
    <col min="11782" max="12033" width="9.140625" style="107"/>
    <col min="12034" max="12034" width="18.7109375" style="107" customWidth="1"/>
    <col min="12035" max="12035" width="21.85546875" style="107" customWidth="1"/>
    <col min="12036" max="12036" width="18.28515625" style="107" customWidth="1"/>
    <col min="12037" max="12037" width="16.7109375" style="107" customWidth="1"/>
    <col min="12038" max="12289" width="9.140625" style="107"/>
    <col min="12290" max="12290" width="18.7109375" style="107" customWidth="1"/>
    <col min="12291" max="12291" width="21.85546875" style="107" customWidth="1"/>
    <col min="12292" max="12292" width="18.28515625" style="107" customWidth="1"/>
    <col min="12293" max="12293" width="16.7109375" style="107" customWidth="1"/>
    <col min="12294" max="12545" width="9.140625" style="107"/>
    <col min="12546" max="12546" width="18.7109375" style="107" customWidth="1"/>
    <col min="12547" max="12547" width="21.85546875" style="107" customWidth="1"/>
    <col min="12548" max="12548" width="18.28515625" style="107" customWidth="1"/>
    <col min="12549" max="12549" width="16.7109375" style="107" customWidth="1"/>
    <col min="12550" max="12801" width="9.140625" style="107"/>
    <col min="12802" max="12802" width="18.7109375" style="107" customWidth="1"/>
    <col min="12803" max="12803" width="21.85546875" style="107" customWidth="1"/>
    <col min="12804" max="12804" width="18.28515625" style="107" customWidth="1"/>
    <col min="12805" max="12805" width="16.7109375" style="107" customWidth="1"/>
    <col min="12806" max="13057" width="9.140625" style="107"/>
    <col min="13058" max="13058" width="18.7109375" style="107" customWidth="1"/>
    <col min="13059" max="13059" width="21.85546875" style="107" customWidth="1"/>
    <col min="13060" max="13060" width="18.28515625" style="107" customWidth="1"/>
    <col min="13061" max="13061" width="16.7109375" style="107" customWidth="1"/>
    <col min="13062" max="13313" width="9.140625" style="107"/>
    <col min="13314" max="13314" width="18.7109375" style="107" customWidth="1"/>
    <col min="13315" max="13315" width="21.85546875" style="107" customWidth="1"/>
    <col min="13316" max="13316" width="18.28515625" style="107" customWidth="1"/>
    <col min="13317" max="13317" width="16.7109375" style="107" customWidth="1"/>
    <col min="13318" max="13569" width="9.140625" style="107"/>
    <col min="13570" max="13570" width="18.7109375" style="107" customWidth="1"/>
    <col min="13571" max="13571" width="21.85546875" style="107" customWidth="1"/>
    <col min="13572" max="13572" width="18.28515625" style="107" customWidth="1"/>
    <col min="13573" max="13573" width="16.7109375" style="107" customWidth="1"/>
    <col min="13574" max="13825" width="9.140625" style="107"/>
    <col min="13826" max="13826" width="18.7109375" style="107" customWidth="1"/>
    <col min="13827" max="13827" width="21.85546875" style="107" customWidth="1"/>
    <col min="13828" max="13828" width="18.28515625" style="107" customWidth="1"/>
    <col min="13829" max="13829" width="16.7109375" style="107" customWidth="1"/>
    <col min="13830" max="14081" width="9.140625" style="107"/>
    <col min="14082" max="14082" width="18.7109375" style="107" customWidth="1"/>
    <col min="14083" max="14083" width="21.85546875" style="107" customWidth="1"/>
    <col min="14084" max="14084" width="18.28515625" style="107" customWidth="1"/>
    <col min="14085" max="14085" width="16.7109375" style="107" customWidth="1"/>
    <col min="14086" max="14337" width="9.140625" style="107"/>
    <col min="14338" max="14338" width="18.7109375" style="107" customWidth="1"/>
    <col min="14339" max="14339" width="21.85546875" style="107" customWidth="1"/>
    <col min="14340" max="14340" width="18.28515625" style="107" customWidth="1"/>
    <col min="14341" max="14341" width="16.7109375" style="107" customWidth="1"/>
    <col min="14342" max="14593" width="9.140625" style="107"/>
    <col min="14594" max="14594" width="18.7109375" style="107" customWidth="1"/>
    <col min="14595" max="14595" width="21.85546875" style="107" customWidth="1"/>
    <col min="14596" max="14596" width="18.28515625" style="107" customWidth="1"/>
    <col min="14597" max="14597" width="16.7109375" style="107" customWidth="1"/>
    <col min="14598" max="14849" width="9.140625" style="107"/>
    <col min="14850" max="14850" width="18.7109375" style="107" customWidth="1"/>
    <col min="14851" max="14851" width="21.85546875" style="107" customWidth="1"/>
    <col min="14852" max="14852" width="18.28515625" style="107" customWidth="1"/>
    <col min="14853" max="14853" width="16.7109375" style="107" customWidth="1"/>
    <col min="14854" max="15105" width="9.140625" style="107"/>
    <col min="15106" max="15106" width="18.7109375" style="107" customWidth="1"/>
    <col min="15107" max="15107" width="21.85546875" style="107" customWidth="1"/>
    <col min="15108" max="15108" width="18.28515625" style="107" customWidth="1"/>
    <col min="15109" max="15109" width="16.7109375" style="107" customWidth="1"/>
    <col min="15110" max="15361" width="9.140625" style="107"/>
    <col min="15362" max="15362" width="18.7109375" style="107" customWidth="1"/>
    <col min="15363" max="15363" width="21.85546875" style="107" customWidth="1"/>
    <col min="15364" max="15364" width="18.28515625" style="107" customWidth="1"/>
    <col min="15365" max="15365" width="16.7109375" style="107" customWidth="1"/>
    <col min="15366" max="15617" width="9.140625" style="107"/>
    <col min="15618" max="15618" width="18.7109375" style="107" customWidth="1"/>
    <col min="15619" max="15619" width="21.85546875" style="107" customWidth="1"/>
    <col min="15620" max="15620" width="18.28515625" style="107" customWidth="1"/>
    <col min="15621" max="15621" width="16.7109375" style="107" customWidth="1"/>
    <col min="15622" max="15873" width="9.140625" style="107"/>
    <col min="15874" max="15874" width="18.7109375" style="107" customWidth="1"/>
    <col min="15875" max="15875" width="21.85546875" style="107" customWidth="1"/>
    <col min="15876" max="15876" width="18.28515625" style="107" customWidth="1"/>
    <col min="15877" max="15877" width="16.7109375" style="107" customWidth="1"/>
    <col min="15878" max="16129" width="9.140625" style="107"/>
    <col min="16130" max="16130" width="18.7109375" style="107" customWidth="1"/>
    <col min="16131" max="16131" width="21.85546875" style="107" customWidth="1"/>
    <col min="16132" max="16132" width="18.28515625" style="107" customWidth="1"/>
    <col min="16133" max="16133" width="16.7109375" style="107" customWidth="1"/>
    <col min="16134" max="16384" width="9.140625" style="107"/>
  </cols>
  <sheetData>
    <row r="1" spans="1:256" ht="15.75">
      <c r="A1" s="3" t="s">
        <v>0</v>
      </c>
      <c r="B1" s="391" t="s">
        <v>2441</v>
      </c>
      <c r="C1" s="391"/>
      <c r="D1" s="391"/>
      <c r="E1" s="391"/>
    </row>
    <row r="2" spans="1:256" s="108" customFormat="1" ht="38.25">
      <c r="B2" s="109" t="s">
        <v>2442</v>
      </c>
      <c r="C2" s="110" t="s">
        <v>2443</v>
      </c>
      <c r="D2" s="111" t="s">
        <v>2444</v>
      </c>
      <c r="E2" s="111" t="s">
        <v>2445</v>
      </c>
    </row>
    <row r="3" spans="1:256">
      <c r="A3" s="112"/>
      <c r="B3" s="113">
        <v>44685</v>
      </c>
      <c r="C3" s="114">
        <v>14.876799999999999</v>
      </c>
      <c r="D3" s="114">
        <v>5.0999999999999997E-2</v>
      </c>
      <c r="E3" s="114">
        <v>5.0999999999999997E-2</v>
      </c>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c r="CJ3" s="112"/>
      <c r="CK3" s="112"/>
      <c r="CL3" s="112"/>
      <c r="CM3" s="112"/>
      <c r="CN3" s="112"/>
      <c r="CO3" s="112"/>
      <c r="CP3" s="112"/>
      <c r="CQ3" s="112"/>
      <c r="CR3" s="112"/>
      <c r="CS3" s="112"/>
      <c r="CT3" s="112"/>
      <c r="CU3" s="112"/>
      <c r="CV3" s="112"/>
      <c r="CW3" s="112"/>
      <c r="CX3" s="112"/>
      <c r="CY3" s="112"/>
      <c r="CZ3" s="112"/>
      <c r="DA3" s="112"/>
      <c r="DB3" s="112"/>
      <c r="DC3" s="112"/>
      <c r="DD3" s="112"/>
      <c r="DE3" s="112"/>
      <c r="DF3" s="112"/>
      <c r="DG3" s="112"/>
      <c r="DH3" s="112"/>
      <c r="DI3" s="112"/>
      <c r="DJ3" s="112"/>
      <c r="DK3" s="112"/>
      <c r="DL3" s="112"/>
      <c r="DM3" s="112"/>
      <c r="DN3" s="112"/>
      <c r="DO3" s="112"/>
      <c r="DP3" s="112"/>
      <c r="DQ3" s="112"/>
      <c r="DR3" s="112"/>
      <c r="DS3" s="112"/>
      <c r="DT3" s="112"/>
      <c r="DU3" s="112"/>
      <c r="DV3" s="112"/>
      <c r="DW3" s="112"/>
      <c r="DX3" s="112"/>
      <c r="DY3" s="112"/>
      <c r="DZ3" s="112"/>
      <c r="EA3" s="112"/>
      <c r="EB3" s="112"/>
      <c r="EC3" s="112"/>
      <c r="ED3" s="112"/>
      <c r="EE3" s="112"/>
      <c r="EF3" s="112"/>
      <c r="EG3" s="112"/>
      <c r="EH3" s="112"/>
      <c r="EI3" s="112"/>
      <c r="EJ3" s="112"/>
      <c r="EK3" s="112"/>
      <c r="EL3" s="112"/>
      <c r="EM3" s="112"/>
      <c r="EN3" s="112"/>
      <c r="EO3" s="112"/>
      <c r="EP3" s="112"/>
      <c r="EQ3" s="112"/>
      <c r="ER3" s="112"/>
      <c r="ES3" s="112"/>
      <c r="ET3" s="112"/>
      <c r="EU3" s="112"/>
      <c r="EV3" s="112"/>
      <c r="EW3" s="112"/>
      <c r="EX3" s="112"/>
      <c r="EY3" s="112"/>
      <c r="EZ3" s="112"/>
      <c r="FA3" s="112"/>
      <c r="FB3" s="112"/>
      <c r="FC3" s="112"/>
      <c r="FD3" s="112"/>
      <c r="FE3" s="112"/>
      <c r="FF3" s="112"/>
      <c r="FG3" s="112"/>
      <c r="FH3" s="112"/>
      <c r="FI3" s="112"/>
      <c r="FJ3" s="112"/>
      <c r="FK3" s="112"/>
      <c r="FL3" s="112"/>
      <c r="FM3" s="112"/>
      <c r="FN3" s="112"/>
      <c r="FO3" s="112"/>
      <c r="FP3" s="112"/>
      <c r="FQ3" s="112"/>
      <c r="FR3" s="112"/>
      <c r="FS3" s="112"/>
      <c r="FT3" s="112"/>
      <c r="FU3" s="112"/>
      <c r="FV3" s="112"/>
      <c r="FW3" s="112"/>
      <c r="FX3" s="112"/>
      <c r="FY3" s="112"/>
      <c r="FZ3" s="112"/>
      <c r="GA3" s="112"/>
      <c r="GB3" s="112"/>
      <c r="GC3" s="112"/>
      <c r="GD3" s="112"/>
      <c r="GE3" s="112"/>
      <c r="GF3" s="112"/>
      <c r="GG3" s="112"/>
      <c r="GH3" s="112"/>
      <c r="GI3" s="112"/>
      <c r="GJ3" s="112"/>
      <c r="GK3" s="112"/>
      <c r="GL3" s="112"/>
      <c r="GM3" s="112"/>
      <c r="GN3" s="112"/>
      <c r="GO3" s="112"/>
      <c r="GP3" s="112"/>
      <c r="GQ3" s="112"/>
      <c r="GR3" s="112"/>
      <c r="GS3" s="112"/>
      <c r="GT3" s="112"/>
      <c r="GU3" s="112"/>
      <c r="GV3" s="112"/>
      <c r="GW3" s="112"/>
      <c r="GX3" s="112"/>
      <c r="GY3" s="112"/>
      <c r="GZ3" s="112"/>
      <c r="HA3" s="112"/>
      <c r="HB3" s="112"/>
      <c r="HC3" s="112"/>
      <c r="HD3" s="112"/>
      <c r="HE3" s="112"/>
      <c r="HF3" s="112"/>
      <c r="HG3" s="112"/>
      <c r="HH3" s="112"/>
      <c r="HI3" s="112"/>
      <c r="HJ3" s="112"/>
      <c r="HK3" s="112"/>
      <c r="HL3" s="112"/>
      <c r="HM3" s="112"/>
      <c r="HN3" s="112"/>
      <c r="HO3" s="112"/>
      <c r="HP3" s="112"/>
      <c r="HQ3" s="112"/>
      <c r="HR3" s="112"/>
      <c r="HS3" s="112"/>
      <c r="HT3" s="112"/>
      <c r="HU3" s="112"/>
      <c r="HV3" s="112"/>
      <c r="HW3" s="112"/>
      <c r="HX3" s="112"/>
      <c r="HY3" s="112"/>
      <c r="HZ3" s="112"/>
      <c r="IA3" s="112"/>
      <c r="IB3" s="112"/>
      <c r="IC3" s="112"/>
      <c r="ID3" s="112"/>
      <c r="IE3" s="112"/>
      <c r="IF3" s="112"/>
      <c r="IG3" s="112"/>
      <c r="IH3" s="112"/>
      <c r="II3" s="112"/>
      <c r="IJ3" s="112"/>
      <c r="IK3" s="112"/>
      <c r="IL3" s="112"/>
      <c r="IM3" s="112"/>
      <c r="IN3" s="112"/>
      <c r="IO3" s="112"/>
      <c r="IP3" s="112"/>
      <c r="IQ3" s="112"/>
      <c r="IR3" s="112"/>
      <c r="IS3" s="112"/>
      <c r="IT3" s="112"/>
      <c r="IU3" s="112"/>
      <c r="IV3" s="112"/>
    </row>
    <row r="4" spans="1:256">
      <c r="A4" s="112"/>
      <c r="B4" s="113">
        <v>44715</v>
      </c>
      <c r="C4" s="114">
        <v>14.7928</v>
      </c>
      <c r="D4" s="114">
        <v>5.0999999999999997E-2</v>
      </c>
      <c r="E4" s="114">
        <v>5.0999999999999997E-2</v>
      </c>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2"/>
      <c r="CC4" s="112"/>
      <c r="CD4" s="112"/>
      <c r="CE4" s="112"/>
      <c r="CF4" s="112"/>
      <c r="CG4" s="112"/>
      <c r="CH4" s="112"/>
      <c r="CI4" s="112"/>
      <c r="CJ4" s="112"/>
      <c r="CK4" s="112"/>
      <c r="CL4" s="112"/>
      <c r="CM4" s="112"/>
      <c r="CN4" s="112"/>
      <c r="CO4" s="112"/>
      <c r="CP4" s="112"/>
      <c r="CQ4" s="112"/>
      <c r="CR4" s="112"/>
      <c r="CS4" s="112"/>
      <c r="CT4" s="112"/>
      <c r="CU4" s="112"/>
      <c r="CV4" s="112"/>
      <c r="CW4" s="112"/>
      <c r="CX4" s="112"/>
      <c r="CY4" s="112"/>
      <c r="CZ4" s="112"/>
      <c r="DA4" s="112"/>
      <c r="DB4" s="112"/>
      <c r="DC4" s="112"/>
      <c r="DD4" s="112"/>
      <c r="DE4" s="112"/>
      <c r="DF4" s="112"/>
      <c r="DG4" s="112"/>
      <c r="DH4" s="112"/>
      <c r="DI4" s="112"/>
      <c r="DJ4" s="112"/>
      <c r="DK4" s="112"/>
      <c r="DL4" s="112"/>
      <c r="DM4" s="112"/>
      <c r="DN4" s="112"/>
      <c r="DO4" s="112"/>
      <c r="DP4" s="112"/>
      <c r="DQ4" s="112"/>
      <c r="DR4" s="112"/>
      <c r="DS4" s="112"/>
      <c r="DT4" s="112"/>
      <c r="DU4" s="112"/>
      <c r="DV4" s="112"/>
      <c r="DW4" s="112"/>
      <c r="DX4" s="112"/>
      <c r="DY4" s="112"/>
      <c r="DZ4" s="112"/>
      <c r="EA4" s="112"/>
      <c r="EB4" s="112"/>
      <c r="EC4" s="112"/>
      <c r="ED4" s="112"/>
      <c r="EE4" s="112"/>
      <c r="EF4" s="112"/>
      <c r="EG4" s="112"/>
      <c r="EH4" s="112"/>
      <c r="EI4" s="112"/>
      <c r="EJ4" s="112"/>
      <c r="EK4" s="112"/>
      <c r="EL4" s="112"/>
      <c r="EM4" s="112"/>
      <c r="EN4" s="112"/>
      <c r="EO4" s="112"/>
      <c r="EP4" s="112"/>
      <c r="EQ4" s="112"/>
      <c r="ER4" s="112"/>
      <c r="ES4" s="112"/>
      <c r="ET4" s="112"/>
      <c r="EU4" s="112"/>
      <c r="EV4" s="112"/>
      <c r="EW4" s="112"/>
      <c r="EX4" s="112"/>
      <c r="EY4" s="112"/>
      <c r="EZ4" s="112"/>
      <c r="FA4" s="112"/>
      <c r="FB4" s="112"/>
      <c r="FC4" s="112"/>
      <c r="FD4" s="112"/>
      <c r="FE4" s="112"/>
      <c r="FF4" s="112"/>
      <c r="FG4" s="112"/>
      <c r="FH4" s="112"/>
      <c r="FI4" s="112"/>
      <c r="FJ4" s="112"/>
      <c r="FK4" s="112"/>
      <c r="FL4" s="112"/>
      <c r="FM4" s="112"/>
      <c r="FN4" s="112"/>
      <c r="FO4" s="112"/>
      <c r="FP4" s="112"/>
      <c r="FQ4" s="112"/>
      <c r="FR4" s="112"/>
      <c r="FS4" s="112"/>
      <c r="FT4" s="112"/>
      <c r="FU4" s="112"/>
      <c r="FV4" s="112"/>
      <c r="FW4" s="112"/>
      <c r="FX4" s="112"/>
      <c r="FY4" s="112"/>
      <c r="FZ4" s="112"/>
      <c r="GA4" s="112"/>
      <c r="GB4" s="112"/>
      <c r="GC4" s="112"/>
      <c r="GD4" s="112"/>
      <c r="GE4" s="112"/>
      <c r="GF4" s="112"/>
      <c r="GG4" s="112"/>
      <c r="GH4" s="112"/>
      <c r="GI4" s="112"/>
      <c r="GJ4" s="112"/>
      <c r="GK4" s="112"/>
      <c r="GL4" s="112"/>
      <c r="GM4" s="112"/>
      <c r="GN4" s="112"/>
      <c r="GO4" s="112"/>
      <c r="GP4" s="112"/>
      <c r="GQ4" s="112"/>
      <c r="GR4" s="112"/>
      <c r="GS4" s="112"/>
      <c r="GT4" s="112"/>
      <c r="GU4" s="112"/>
      <c r="GV4" s="112"/>
      <c r="GW4" s="112"/>
      <c r="GX4" s="112"/>
      <c r="GY4" s="112"/>
      <c r="GZ4" s="112"/>
      <c r="HA4" s="112"/>
      <c r="HB4" s="112"/>
      <c r="HC4" s="112"/>
      <c r="HD4" s="112"/>
      <c r="HE4" s="112"/>
      <c r="HF4" s="112"/>
      <c r="HG4" s="112"/>
      <c r="HH4" s="112"/>
      <c r="HI4" s="112"/>
      <c r="HJ4" s="112"/>
      <c r="HK4" s="112"/>
      <c r="HL4" s="112"/>
      <c r="HM4" s="112"/>
      <c r="HN4" s="112"/>
      <c r="HO4" s="112"/>
      <c r="HP4" s="112"/>
      <c r="HQ4" s="112"/>
      <c r="HR4" s="112"/>
      <c r="HS4" s="112"/>
      <c r="HT4" s="112"/>
      <c r="HU4" s="112"/>
      <c r="HV4" s="112"/>
      <c r="HW4" s="112"/>
      <c r="HX4" s="112"/>
      <c r="HY4" s="112"/>
      <c r="HZ4" s="112"/>
      <c r="IA4" s="112"/>
      <c r="IB4" s="112"/>
      <c r="IC4" s="112"/>
      <c r="ID4" s="112"/>
      <c r="IE4" s="112"/>
      <c r="IF4" s="112"/>
      <c r="IG4" s="112"/>
      <c r="IH4" s="112"/>
      <c r="II4" s="112"/>
      <c r="IJ4" s="112"/>
      <c r="IK4" s="112"/>
      <c r="IL4" s="112"/>
      <c r="IM4" s="112"/>
      <c r="IN4" s="112"/>
      <c r="IO4" s="112"/>
      <c r="IP4" s="112"/>
      <c r="IQ4" s="112"/>
      <c r="IR4" s="112"/>
      <c r="IS4" s="112"/>
      <c r="IT4" s="112"/>
      <c r="IU4" s="112"/>
      <c r="IV4" s="112"/>
    </row>
    <row r="5" spans="1:256">
      <c r="A5" s="112"/>
      <c r="B5" s="113">
        <v>44746</v>
      </c>
      <c r="C5" s="114">
        <v>14.6134</v>
      </c>
      <c r="D5" s="114">
        <v>4.9000000000000002E-2</v>
      </c>
      <c r="E5" s="114">
        <v>4.9000000000000002E-2</v>
      </c>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c r="CM5" s="112"/>
      <c r="CN5" s="112"/>
      <c r="CO5" s="112"/>
      <c r="CP5" s="112"/>
      <c r="CQ5" s="112"/>
      <c r="CR5" s="112"/>
      <c r="CS5" s="112"/>
      <c r="CT5" s="112"/>
      <c r="CU5" s="112"/>
      <c r="CV5" s="112"/>
      <c r="CW5" s="112"/>
      <c r="CX5" s="112"/>
      <c r="CY5" s="112"/>
      <c r="CZ5" s="112"/>
      <c r="DA5" s="112"/>
      <c r="DB5" s="112"/>
      <c r="DC5" s="112"/>
      <c r="DD5" s="112"/>
      <c r="DE5" s="112"/>
      <c r="DF5" s="112"/>
      <c r="DG5" s="112"/>
      <c r="DH5" s="112"/>
      <c r="DI5" s="112"/>
      <c r="DJ5" s="112"/>
      <c r="DK5" s="112"/>
      <c r="DL5" s="112"/>
      <c r="DM5" s="112"/>
      <c r="DN5" s="112"/>
      <c r="DO5" s="112"/>
      <c r="DP5" s="112"/>
      <c r="DQ5" s="112"/>
      <c r="DR5" s="112"/>
      <c r="DS5" s="112"/>
      <c r="DT5" s="112"/>
      <c r="DU5" s="112"/>
      <c r="DV5" s="112"/>
      <c r="DW5" s="112"/>
      <c r="DX5" s="112"/>
      <c r="DY5" s="112"/>
      <c r="DZ5" s="112"/>
      <c r="EA5" s="112"/>
      <c r="EB5" s="112"/>
      <c r="EC5" s="112"/>
      <c r="ED5" s="112"/>
      <c r="EE5" s="112"/>
      <c r="EF5" s="112"/>
      <c r="EG5" s="112"/>
      <c r="EH5" s="112"/>
      <c r="EI5" s="112"/>
      <c r="EJ5" s="112"/>
      <c r="EK5" s="112"/>
      <c r="EL5" s="112"/>
      <c r="EM5" s="112"/>
      <c r="EN5" s="112"/>
      <c r="EO5" s="112"/>
      <c r="EP5" s="112"/>
      <c r="EQ5" s="112"/>
      <c r="ER5" s="112"/>
      <c r="ES5" s="112"/>
      <c r="ET5" s="112"/>
      <c r="EU5" s="112"/>
      <c r="EV5" s="112"/>
      <c r="EW5" s="112"/>
      <c r="EX5" s="112"/>
      <c r="EY5" s="112"/>
      <c r="EZ5" s="112"/>
      <c r="FA5" s="112"/>
      <c r="FB5" s="112"/>
      <c r="FC5" s="112"/>
      <c r="FD5" s="112"/>
      <c r="FE5" s="112"/>
      <c r="FF5" s="112"/>
      <c r="FG5" s="112"/>
      <c r="FH5" s="112"/>
      <c r="FI5" s="112"/>
      <c r="FJ5" s="112"/>
      <c r="FK5" s="112"/>
      <c r="FL5" s="112"/>
      <c r="FM5" s="112"/>
      <c r="FN5" s="112"/>
      <c r="FO5" s="112"/>
      <c r="FP5" s="112"/>
      <c r="FQ5" s="112"/>
      <c r="FR5" s="112"/>
      <c r="FS5" s="112"/>
      <c r="FT5" s="112"/>
      <c r="FU5" s="112"/>
      <c r="FV5" s="112"/>
      <c r="FW5" s="112"/>
      <c r="FX5" s="112"/>
      <c r="FY5" s="112"/>
      <c r="FZ5" s="112"/>
      <c r="GA5" s="112"/>
      <c r="GB5" s="112"/>
      <c r="GC5" s="112"/>
      <c r="GD5" s="112"/>
      <c r="GE5" s="112"/>
      <c r="GF5" s="112"/>
      <c r="GG5" s="112"/>
      <c r="GH5" s="112"/>
      <c r="GI5" s="112"/>
      <c r="GJ5" s="112"/>
      <c r="GK5" s="112"/>
      <c r="GL5" s="112"/>
      <c r="GM5" s="112"/>
      <c r="GN5" s="112"/>
      <c r="GO5" s="112"/>
      <c r="GP5" s="112"/>
      <c r="GQ5" s="112"/>
      <c r="GR5" s="112"/>
      <c r="GS5" s="112"/>
      <c r="GT5" s="112"/>
      <c r="GU5" s="112"/>
      <c r="GV5" s="112"/>
      <c r="GW5" s="112"/>
      <c r="GX5" s="112"/>
      <c r="GY5" s="112"/>
      <c r="GZ5" s="112"/>
      <c r="HA5" s="112"/>
      <c r="HB5" s="112"/>
      <c r="HC5" s="112"/>
      <c r="HD5" s="112"/>
      <c r="HE5" s="112"/>
      <c r="HF5" s="112"/>
      <c r="HG5" s="112"/>
      <c r="HH5" s="112"/>
      <c r="HI5" s="112"/>
      <c r="HJ5" s="112"/>
      <c r="HK5" s="112"/>
      <c r="HL5" s="112"/>
      <c r="HM5" s="112"/>
      <c r="HN5" s="112"/>
      <c r="HO5" s="112"/>
      <c r="HP5" s="112"/>
      <c r="HQ5" s="112"/>
      <c r="HR5" s="112"/>
      <c r="HS5" s="112"/>
      <c r="HT5" s="112"/>
      <c r="HU5" s="112"/>
      <c r="HV5" s="112"/>
      <c r="HW5" s="112"/>
      <c r="HX5" s="112"/>
      <c r="HY5" s="112"/>
      <c r="HZ5" s="112"/>
      <c r="IA5" s="112"/>
      <c r="IB5" s="112"/>
      <c r="IC5" s="112"/>
      <c r="ID5" s="112"/>
      <c r="IE5" s="112"/>
      <c r="IF5" s="112"/>
      <c r="IG5" s="112"/>
      <c r="IH5" s="112"/>
      <c r="II5" s="112"/>
      <c r="IJ5" s="112"/>
      <c r="IK5" s="112"/>
      <c r="IL5" s="112"/>
      <c r="IM5" s="112"/>
      <c r="IN5" s="112"/>
      <c r="IO5" s="112"/>
      <c r="IP5" s="112"/>
      <c r="IQ5" s="112"/>
      <c r="IR5" s="112"/>
      <c r="IS5" s="112"/>
      <c r="IT5" s="112"/>
      <c r="IU5" s="112"/>
      <c r="IV5" s="112"/>
    </row>
    <row r="6" spans="1:256">
      <c r="A6" s="112"/>
      <c r="B6" s="113">
        <v>44776</v>
      </c>
      <c r="C6" s="114">
        <v>14.987299999999999</v>
      </c>
      <c r="D6" s="114">
        <v>0.05</v>
      </c>
      <c r="E6" s="114">
        <v>0.05</v>
      </c>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c r="CM6" s="112"/>
      <c r="CN6" s="112"/>
      <c r="CO6" s="112"/>
      <c r="CP6" s="112"/>
      <c r="CQ6" s="112"/>
      <c r="CR6" s="112"/>
      <c r="CS6" s="112"/>
      <c r="CT6" s="112"/>
      <c r="CU6" s="112"/>
      <c r="CV6" s="112"/>
      <c r="CW6" s="112"/>
      <c r="CX6" s="112"/>
      <c r="CY6" s="112"/>
      <c r="CZ6" s="112"/>
      <c r="DA6" s="112"/>
      <c r="DB6" s="112"/>
      <c r="DC6" s="112"/>
      <c r="DD6" s="112"/>
      <c r="DE6" s="112"/>
      <c r="DF6" s="112"/>
      <c r="DG6" s="112"/>
      <c r="DH6" s="112"/>
      <c r="DI6" s="112"/>
      <c r="DJ6" s="112"/>
      <c r="DK6" s="112"/>
      <c r="DL6" s="112"/>
      <c r="DM6" s="112"/>
      <c r="DN6" s="112"/>
      <c r="DO6" s="112"/>
      <c r="DP6" s="112"/>
      <c r="DQ6" s="112"/>
      <c r="DR6" s="112"/>
      <c r="DS6" s="112"/>
      <c r="DT6" s="112"/>
      <c r="DU6" s="112"/>
      <c r="DV6" s="112"/>
      <c r="DW6" s="112"/>
      <c r="DX6" s="112"/>
      <c r="DY6" s="112"/>
      <c r="DZ6" s="112"/>
      <c r="EA6" s="112"/>
      <c r="EB6" s="112"/>
      <c r="EC6" s="112"/>
      <c r="ED6" s="112"/>
      <c r="EE6" s="112"/>
      <c r="EF6" s="112"/>
      <c r="EG6" s="112"/>
      <c r="EH6" s="112"/>
      <c r="EI6" s="112"/>
      <c r="EJ6" s="112"/>
      <c r="EK6" s="112"/>
      <c r="EL6" s="112"/>
      <c r="EM6" s="112"/>
      <c r="EN6" s="112"/>
      <c r="EO6" s="112"/>
      <c r="EP6" s="112"/>
      <c r="EQ6" s="112"/>
      <c r="ER6" s="112"/>
      <c r="ES6" s="112"/>
      <c r="ET6" s="112"/>
      <c r="EU6" s="112"/>
      <c r="EV6" s="112"/>
      <c r="EW6" s="112"/>
      <c r="EX6" s="112"/>
      <c r="EY6" s="112"/>
      <c r="EZ6" s="112"/>
      <c r="FA6" s="112"/>
      <c r="FB6" s="112"/>
      <c r="FC6" s="112"/>
      <c r="FD6" s="112"/>
      <c r="FE6" s="112"/>
      <c r="FF6" s="112"/>
      <c r="FG6" s="112"/>
      <c r="FH6" s="112"/>
      <c r="FI6" s="112"/>
      <c r="FJ6" s="112"/>
      <c r="FK6" s="112"/>
      <c r="FL6" s="112"/>
      <c r="FM6" s="112"/>
      <c r="FN6" s="112"/>
      <c r="FO6" s="112"/>
      <c r="FP6" s="112"/>
      <c r="FQ6" s="112"/>
      <c r="FR6" s="112"/>
      <c r="FS6" s="112"/>
      <c r="FT6" s="112"/>
      <c r="FU6" s="112"/>
      <c r="FV6" s="112"/>
      <c r="FW6" s="112"/>
      <c r="FX6" s="112"/>
      <c r="FY6" s="112"/>
      <c r="FZ6" s="112"/>
      <c r="GA6" s="112"/>
      <c r="GB6" s="112"/>
      <c r="GC6" s="112"/>
      <c r="GD6" s="112"/>
      <c r="GE6" s="112"/>
      <c r="GF6" s="112"/>
      <c r="GG6" s="112"/>
      <c r="GH6" s="112"/>
      <c r="GI6" s="112"/>
      <c r="GJ6" s="112"/>
      <c r="GK6" s="112"/>
      <c r="GL6" s="112"/>
      <c r="GM6" s="112"/>
      <c r="GN6" s="112"/>
      <c r="GO6" s="112"/>
      <c r="GP6" s="112"/>
      <c r="GQ6" s="112"/>
      <c r="GR6" s="112"/>
      <c r="GS6" s="112"/>
      <c r="GT6" s="112"/>
      <c r="GU6" s="112"/>
      <c r="GV6" s="112"/>
      <c r="GW6" s="112"/>
      <c r="GX6" s="112"/>
      <c r="GY6" s="112"/>
      <c r="GZ6" s="112"/>
      <c r="HA6" s="112"/>
      <c r="HB6" s="112"/>
      <c r="HC6" s="112"/>
      <c r="HD6" s="112"/>
      <c r="HE6" s="112"/>
      <c r="HF6" s="112"/>
      <c r="HG6" s="112"/>
      <c r="HH6" s="112"/>
      <c r="HI6" s="112"/>
      <c r="HJ6" s="112"/>
      <c r="HK6" s="112"/>
      <c r="HL6" s="112"/>
      <c r="HM6" s="112"/>
      <c r="HN6" s="112"/>
      <c r="HO6" s="112"/>
      <c r="HP6" s="112"/>
      <c r="HQ6" s="112"/>
      <c r="HR6" s="112"/>
      <c r="HS6" s="112"/>
      <c r="HT6" s="112"/>
      <c r="HU6" s="112"/>
      <c r="HV6" s="112"/>
      <c r="HW6" s="112"/>
      <c r="HX6" s="112"/>
      <c r="HY6" s="112"/>
      <c r="HZ6" s="112"/>
      <c r="IA6" s="112"/>
      <c r="IB6" s="112"/>
      <c r="IC6" s="112"/>
      <c r="ID6" s="112"/>
      <c r="IE6" s="112"/>
      <c r="IF6" s="112"/>
      <c r="IG6" s="112"/>
      <c r="IH6" s="112"/>
      <c r="II6" s="112"/>
      <c r="IJ6" s="112"/>
      <c r="IK6" s="112"/>
      <c r="IL6" s="112"/>
      <c r="IM6" s="112"/>
      <c r="IN6" s="112"/>
      <c r="IO6" s="112"/>
      <c r="IP6" s="112"/>
      <c r="IQ6" s="112"/>
      <c r="IR6" s="112"/>
      <c r="IS6" s="112"/>
      <c r="IT6" s="112"/>
      <c r="IU6" s="112"/>
      <c r="IV6" s="112"/>
    </row>
    <row r="7" spans="1:256">
      <c r="A7" s="112"/>
      <c r="B7" s="113">
        <v>44809</v>
      </c>
      <c r="C7" s="114">
        <v>15.0243</v>
      </c>
      <c r="D7" s="114">
        <v>0.05</v>
      </c>
      <c r="E7" s="114">
        <v>0.05</v>
      </c>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2"/>
      <c r="CC7" s="112"/>
      <c r="CD7" s="112"/>
      <c r="CE7" s="112"/>
      <c r="CF7" s="112"/>
      <c r="CG7" s="112"/>
      <c r="CH7" s="112"/>
      <c r="CI7" s="112"/>
      <c r="CJ7" s="112"/>
      <c r="CK7" s="112"/>
      <c r="CL7" s="112"/>
      <c r="CM7" s="112"/>
      <c r="CN7" s="112"/>
      <c r="CO7" s="112"/>
      <c r="CP7" s="112"/>
      <c r="CQ7" s="112"/>
      <c r="CR7" s="112"/>
      <c r="CS7" s="112"/>
      <c r="CT7" s="112"/>
      <c r="CU7" s="112"/>
      <c r="CV7" s="112"/>
      <c r="CW7" s="112"/>
      <c r="CX7" s="112"/>
      <c r="CY7" s="112"/>
      <c r="CZ7" s="112"/>
      <c r="DA7" s="112"/>
      <c r="DB7" s="112"/>
      <c r="DC7" s="112"/>
      <c r="DD7" s="112"/>
      <c r="DE7" s="112"/>
      <c r="DF7" s="112"/>
      <c r="DG7" s="112"/>
      <c r="DH7" s="112"/>
      <c r="DI7" s="112"/>
      <c r="DJ7" s="112"/>
      <c r="DK7" s="112"/>
      <c r="DL7" s="112"/>
      <c r="DM7" s="112"/>
      <c r="DN7" s="112"/>
      <c r="DO7" s="112"/>
      <c r="DP7" s="112"/>
      <c r="DQ7" s="112"/>
      <c r="DR7" s="112"/>
      <c r="DS7" s="112"/>
      <c r="DT7" s="112"/>
      <c r="DU7" s="112"/>
      <c r="DV7" s="112"/>
      <c r="DW7" s="112"/>
      <c r="DX7" s="112"/>
      <c r="DY7" s="112"/>
      <c r="DZ7" s="112"/>
      <c r="EA7" s="112"/>
      <c r="EB7" s="112"/>
      <c r="EC7" s="112"/>
      <c r="ED7" s="112"/>
      <c r="EE7" s="112"/>
      <c r="EF7" s="112"/>
      <c r="EG7" s="112"/>
      <c r="EH7" s="112"/>
      <c r="EI7" s="112"/>
      <c r="EJ7" s="112"/>
      <c r="EK7" s="112"/>
      <c r="EL7" s="112"/>
      <c r="EM7" s="112"/>
      <c r="EN7" s="112"/>
      <c r="EO7" s="112"/>
      <c r="EP7" s="112"/>
      <c r="EQ7" s="112"/>
      <c r="ER7" s="112"/>
      <c r="ES7" s="112"/>
      <c r="ET7" s="112"/>
      <c r="EU7" s="112"/>
      <c r="EV7" s="112"/>
      <c r="EW7" s="112"/>
      <c r="EX7" s="112"/>
      <c r="EY7" s="112"/>
      <c r="EZ7" s="112"/>
      <c r="FA7" s="112"/>
      <c r="FB7" s="112"/>
      <c r="FC7" s="112"/>
      <c r="FD7" s="112"/>
      <c r="FE7" s="112"/>
      <c r="FF7" s="112"/>
      <c r="FG7" s="112"/>
      <c r="FH7" s="112"/>
      <c r="FI7" s="112"/>
      <c r="FJ7" s="112"/>
      <c r="FK7" s="112"/>
      <c r="FL7" s="112"/>
      <c r="FM7" s="112"/>
      <c r="FN7" s="112"/>
      <c r="FO7" s="112"/>
      <c r="FP7" s="112"/>
      <c r="FQ7" s="112"/>
      <c r="FR7" s="112"/>
      <c r="FS7" s="112"/>
      <c r="FT7" s="112"/>
      <c r="FU7" s="112"/>
      <c r="FV7" s="112"/>
      <c r="FW7" s="112"/>
      <c r="FX7" s="112"/>
      <c r="FY7" s="112"/>
      <c r="FZ7" s="112"/>
      <c r="GA7" s="112"/>
      <c r="GB7" s="112"/>
      <c r="GC7" s="112"/>
      <c r="GD7" s="112"/>
      <c r="GE7" s="112"/>
      <c r="GF7" s="112"/>
      <c r="GG7" s="112"/>
      <c r="GH7" s="112"/>
      <c r="GI7" s="112"/>
      <c r="GJ7" s="112"/>
      <c r="GK7" s="112"/>
      <c r="GL7" s="112"/>
      <c r="GM7" s="112"/>
      <c r="GN7" s="112"/>
      <c r="GO7" s="112"/>
      <c r="GP7" s="112"/>
      <c r="GQ7" s="112"/>
      <c r="GR7" s="112"/>
      <c r="GS7" s="112"/>
      <c r="GT7" s="112"/>
      <c r="GU7" s="112"/>
      <c r="GV7" s="112"/>
      <c r="GW7" s="112"/>
      <c r="GX7" s="112"/>
      <c r="GY7" s="112"/>
      <c r="GZ7" s="112"/>
      <c r="HA7" s="112"/>
      <c r="HB7" s="112"/>
      <c r="HC7" s="112"/>
      <c r="HD7" s="112"/>
      <c r="HE7" s="112"/>
      <c r="HF7" s="112"/>
      <c r="HG7" s="112"/>
      <c r="HH7" s="112"/>
      <c r="HI7" s="112"/>
      <c r="HJ7" s="112"/>
      <c r="HK7" s="112"/>
      <c r="HL7" s="112"/>
      <c r="HM7" s="112"/>
      <c r="HN7" s="112"/>
      <c r="HO7" s="112"/>
      <c r="HP7" s="112"/>
      <c r="HQ7" s="112"/>
      <c r="HR7" s="112"/>
      <c r="HS7" s="112"/>
      <c r="HT7" s="112"/>
      <c r="HU7" s="112"/>
      <c r="HV7" s="112"/>
      <c r="HW7" s="112"/>
      <c r="HX7" s="112"/>
      <c r="HY7" s="112"/>
      <c r="HZ7" s="112"/>
      <c r="IA7" s="112"/>
      <c r="IB7" s="112"/>
      <c r="IC7" s="112"/>
      <c r="ID7" s="112"/>
      <c r="IE7" s="112"/>
      <c r="IF7" s="112"/>
      <c r="IG7" s="112"/>
      <c r="IH7" s="112"/>
      <c r="II7" s="112"/>
      <c r="IJ7" s="112"/>
      <c r="IK7" s="112"/>
      <c r="IL7" s="112"/>
      <c r="IM7" s="112"/>
      <c r="IN7" s="112"/>
      <c r="IO7" s="112"/>
      <c r="IP7" s="112"/>
      <c r="IQ7" s="112"/>
      <c r="IR7" s="112"/>
      <c r="IS7" s="112"/>
      <c r="IT7" s="112"/>
      <c r="IU7" s="112"/>
      <c r="IV7" s="112"/>
    </row>
    <row r="8" spans="1:256">
      <c r="A8" s="112"/>
      <c r="B8" s="113">
        <v>44837</v>
      </c>
      <c r="C8" s="114">
        <v>14.807700000000001</v>
      </c>
      <c r="D8" s="114">
        <v>0.05</v>
      </c>
      <c r="E8" s="114">
        <v>0.05</v>
      </c>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c r="BZ8" s="112"/>
      <c r="CA8" s="112"/>
      <c r="CB8" s="112"/>
      <c r="CC8" s="112"/>
      <c r="CD8" s="112"/>
      <c r="CE8" s="112"/>
      <c r="CF8" s="112"/>
      <c r="CG8" s="112"/>
      <c r="CH8" s="112"/>
      <c r="CI8" s="112"/>
      <c r="CJ8" s="112"/>
      <c r="CK8" s="112"/>
      <c r="CL8" s="112"/>
      <c r="CM8" s="112"/>
      <c r="CN8" s="112"/>
      <c r="CO8" s="112"/>
      <c r="CP8" s="112"/>
      <c r="CQ8" s="112"/>
      <c r="CR8" s="112"/>
      <c r="CS8" s="112"/>
      <c r="CT8" s="112"/>
      <c r="CU8" s="112"/>
      <c r="CV8" s="112"/>
      <c r="CW8" s="112"/>
      <c r="CX8" s="112"/>
      <c r="CY8" s="112"/>
      <c r="CZ8" s="112"/>
      <c r="DA8" s="112"/>
      <c r="DB8" s="112"/>
      <c r="DC8" s="112"/>
      <c r="DD8" s="112"/>
      <c r="DE8" s="112"/>
      <c r="DF8" s="112"/>
      <c r="DG8" s="112"/>
      <c r="DH8" s="112"/>
      <c r="DI8" s="112"/>
      <c r="DJ8" s="112"/>
      <c r="DK8" s="112"/>
      <c r="DL8" s="112"/>
      <c r="DM8" s="112"/>
      <c r="DN8" s="112"/>
      <c r="DO8" s="112"/>
      <c r="DP8" s="112"/>
      <c r="DQ8" s="112"/>
      <c r="DR8" s="112"/>
      <c r="DS8" s="112"/>
      <c r="DT8" s="112"/>
      <c r="DU8" s="112"/>
      <c r="DV8" s="112"/>
      <c r="DW8" s="112"/>
      <c r="DX8" s="112"/>
      <c r="DY8" s="112"/>
      <c r="DZ8" s="112"/>
      <c r="EA8" s="112"/>
      <c r="EB8" s="112"/>
      <c r="EC8" s="112"/>
      <c r="ED8" s="112"/>
      <c r="EE8" s="112"/>
      <c r="EF8" s="112"/>
      <c r="EG8" s="112"/>
      <c r="EH8" s="112"/>
      <c r="EI8" s="112"/>
      <c r="EJ8" s="112"/>
      <c r="EK8" s="112"/>
      <c r="EL8" s="112"/>
      <c r="EM8" s="112"/>
      <c r="EN8" s="112"/>
      <c r="EO8" s="112"/>
      <c r="EP8" s="112"/>
      <c r="EQ8" s="112"/>
      <c r="ER8" s="112"/>
      <c r="ES8" s="112"/>
      <c r="ET8" s="112"/>
      <c r="EU8" s="112"/>
      <c r="EV8" s="112"/>
      <c r="EW8" s="112"/>
      <c r="EX8" s="112"/>
      <c r="EY8" s="112"/>
      <c r="EZ8" s="112"/>
      <c r="FA8" s="112"/>
      <c r="FB8" s="112"/>
      <c r="FC8" s="112"/>
      <c r="FD8" s="112"/>
      <c r="FE8" s="112"/>
      <c r="FF8" s="112"/>
      <c r="FG8" s="112"/>
      <c r="FH8" s="112"/>
      <c r="FI8" s="112"/>
      <c r="FJ8" s="112"/>
      <c r="FK8" s="112"/>
      <c r="FL8" s="112"/>
      <c r="FM8" s="112"/>
      <c r="FN8" s="112"/>
      <c r="FO8" s="112"/>
      <c r="FP8" s="112"/>
      <c r="FQ8" s="112"/>
      <c r="FR8" s="112"/>
      <c r="FS8" s="112"/>
      <c r="FT8" s="112"/>
      <c r="FU8" s="112"/>
      <c r="FV8" s="112"/>
      <c r="FW8" s="112"/>
      <c r="FX8" s="112"/>
      <c r="FY8" s="112"/>
      <c r="FZ8" s="112"/>
      <c r="GA8" s="112"/>
      <c r="GB8" s="112"/>
      <c r="GC8" s="112"/>
      <c r="GD8" s="112"/>
      <c r="GE8" s="112"/>
      <c r="GF8" s="112"/>
      <c r="GG8" s="112"/>
      <c r="GH8" s="112"/>
      <c r="GI8" s="112"/>
      <c r="GJ8" s="112"/>
      <c r="GK8" s="112"/>
      <c r="GL8" s="112"/>
      <c r="GM8" s="112"/>
      <c r="GN8" s="112"/>
      <c r="GO8" s="112"/>
      <c r="GP8" s="112"/>
      <c r="GQ8" s="112"/>
      <c r="GR8" s="112"/>
      <c r="GS8" s="112"/>
      <c r="GT8" s="112"/>
      <c r="GU8" s="112"/>
      <c r="GV8" s="112"/>
      <c r="GW8" s="112"/>
      <c r="GX8" s="112"/>
      <c r="GY8" s="112"/>
      <c r="GZ8" s="112"/>
      <c r="HA8" s="112"/>
      <c r="HB8" s="112"/>
      <c r="HC8" s="112"/>
      <c r="HD8" s="112"/>
      <c r="HE8" s="112"/>
      <c r="HF8" s="112"/>
      <c r="HG8" s="112"/>
      <c r="HH8" s="112"/>
      <c r="HI8" s="112"/>
      <c r="HJ8" s="112"/>
      <c r="HK8" s="112"/>
      <c r="HL8" s="112"/>
      <c r="HM8" s="112"/>
      <c r="HN8" s="112"/>
      <c r="HO8" s="112"/>
      <c r="HP8" s="112"/>
      <c r="HQ8" s="112"/>
      <c r="HR8" s="112"/>
      <c r="HS8" s="112"/>
      <c r="HT8" s="112"/>
      <c r="HU8" s="112"/>
      <c r="HV8" s="112"/>
      <c r="HW8" s="112"/>
      <c r="HX8" s="112"/>
      <c r="HY8" s="112"/>
      <c r="HZ8" s="112"/>
      <c r="IA8" s="112"/>
      <c r="IB8" s="112"/>
      <c r="IC8" s="112"/>
      <c r="ID8" s="112"/>
      <c r="IE8" s="112"/>
      <c r="IF8" s="112"/>
      <c r="IG8" s="112"/>
      <c r="IH8" s="112"/>
      <c r="II8" s="112"/>
      <c r="IJ8" s="112"/>
      <c r="IK8" s="112"/>
      <c r="IL8" s="112"/>
      <c r="IM8" s="112"/>
      <c r="IN8" s="112"/>
      <c r="IO8" s="112"/>
      <c r="IP8" s="112"/>
      <c r="IQ8" s="112"/>
      <c r="IR8" s="112"/>
      <c r="IS8" s="112"/>
      <c r="IT8" s="112"/>
      <c r="IU8" s="112"/>
      <c r="IV8" s="112"/>
    </row>
    <row r="9" spans="1:256">
      <c r="B9" s="115"/>
      <c r="C9" s="116"/>
      <c r="D9" s="116"/>
      <c r="E9" s="116"/>
    </row>
    <row r="10" spans="1:256" ht="15.75">
      <c r="B10" s="391" t="s">
        <v>2446</v>
      </c>
      <c r="C10" s="391"/>
      <c r="D10" s="391"/>
      <c r="E10" s="391"/>
    </row>
    <row r="11" spans="1:256" s="108" customFormat="1" ht="38.25">
      <c r="B11" s="109" t="s">
        <v>2442</v>
      </c>
      <c r="C11" s="110" t="s">
        <v>2443</v>
      </c>
      <c r="D11" s="111" t="s">
        <v>2444</v>
      </c>
      <c r="E11" s="111" t="s">
        <v>2445</v>
      </c>
    </row>
    <row r="12" spans="1:256">
      <c r="A12" s="112"/>
      <c r="B12" s="113">
        <v>44685</v>
      </c>
      <c r="C12" s="114">
        <v>17.4129</v>
      </c>
      <c r="D12" s="114">
        <v>5.0999999999999997E-2</v>
      </c>
      <c r="E12" s="114">
        <v>5.0999999999999997E-2</v>
      </c>
      <c r="F12" s="112"/>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2"/>
      <c r="CC12" s="112"/>
      <c r="CD12" s="112"/>
      <c r="CE12" s="112"/>
      <c r="CF12" s="112"/>
      <c r="CG12" s="112"/>
      <c r="CH12" s="112"/>
      <c r="CI12" s="112"/>
      <c r="CJ12" s="112"/>
      <c r="CK12" s="112"/>
      <c r="CL12" s="112"/>
      <c r="CM12" s="112"/>
      <c r="CN12" s="112"/>
      <c r="CO12" s="112"/>
      <c r="CP12" s="112"/>
      <c r="CQ12" s="112"/>
      <c r="CR12" s="112"/>
      <c r="CS12" s="112"/>
      <c r="CT12" s="112"/>
      <c r="CU12" s="112"/>
      <c r="CV12" s="112"/>
      <c r="CW12" s="112"/>
      <c r="CX12" s="112"/>
      <c r="CY12" s="112"/>
      <c r="CZ12" s="112"/>
      <c r="DA12" s="112"/>
      <c r="DB12" s="112"/>
      <c r="DC12" s="112"/>
      <c r="DD12" s="112"/>
      <c r="DE12" s="112"/>
      <c r="DF12" s="112"/>
      <c r="DG12" s="112"/>
      <c r="DH12" s="112"/>
      <c r="DI12" s="112"/>
      <c r="DJ12" s="112"/>
      <c r="DK12" s="112"/>
      <c r="DL12" s="112"/>
      <c r="DM12" s="112"/>
      <c r="DN12" s="112"/>
      <c r="DO12" s="112"/>
      <c r="DP12" s="112"/>
      <c r="DQ12" s="112"/>
      <c r="DR12" s="112"/>
      <c r="DS12" s="112"/>
      <c r="DT12" s="112"/>
      <c r="DU12" s="112"/>
      <c r="DV12" s="112"/>
      <c r="DW12" s="112"/>
      <c r="DX12" s="112"/>
      <c r="DY12" s="112"/>
      <c r="DZ12" s="112"/>
      <c r="EA12" s="112"/>
      <c r="EB12" s="112"/>
      <c r="EC12" s="112"/>
      <c r="ED12" s="112"/>
      <c r="EE12" s="112"/>
      <c r="EF12" s="112"/>
      <c r="EG12" s="112"/>
      <c r="EH12" s="112"/>
      <c r="EI12" s="112"/>
      <c r="EJ12" s="112"/>
      <c r="EK12" s="112"/>
      <c r="EL12" s="112"/>
      <c r="EM12" s="112"/>
      <c r="EN12" s="112"/>
      <c r="EO12" s="112"/>
      <c r="EP12" s="112"/>
      <c r="EQ12" s="112"/>
      <c r="ER12" s="112"/>
      <c r="ES12" s="112"/>
      <c r="ET12" s="112"/>
      <c r="EU12" s="112"/>
      <c r="EV12" s="112"/>
      <c r="EW12" s="112"/>
      <c r="EX12" s="112"/>
      <c r="EY12" s="112"/>
      <c r="EZ12" s="112"/>
      <c r="FA12" s="112"/>
      <c r="FB12" s="112"/>
      <c r="FC12" s="112"/>
      <c r="FD12" s="112"/>
      <c r="FE12" s="112"/>
      <c r="FF12" s="112"/>
      <c r="FG12" s="112"/>
      <c r="FH12" s="112"/>
      <c r="FI12" s="112"/>
      <c r="FJ12" s="112"/>
      <c r="FK12" s="112"/>
      <c r="FL12" s="112"/>
      <c r="FM12" s="112"/>
      <c r="FN12" s="112"/>
      <c r="FO12" s="112"/>
      <c r="FP12" s="112"/>
      <c r="FQ12" s="112"/>
      <c r="FR12" s="112"/>
      <c r="FS12" s="112"/>
      <c r="FT12" s="112"/>
      <c r="FU12" s="112"/>
      <c r="FV12" s="112"/>
      <c r="FW12" s="112"/>
      <c r="FX12" s="112"/>
      <c r="FY12" s="112"/>
      <c r="FZ12" s="112"/>
      <c r="GA12" s="112"/>
      <c r="GB12" s="112"/>
      <c r="GC12" s="112"/>
      <c r="GD12" s="112"/>
      <c r="GE12" s="112"/>
      <c r="GF12" s="112"/>
      <c r="GG12" s="112"/>
      <c r="GH12" s="112"/>
      <c r="GI12" s="112"/>
      <c r="GJ12" s="112"/>
      <c r="GK12" s="112"/>
      <c r="GL12" s="112"/>
      <c r="GM12" s="112"/>
      <c r="GN12" s="112"/>
      <c r="GO12" s="112"/>
      <c r="GP12" s="112"/>
      <c r="GQ12" s="112"/>
      <c r="GR12" s="112"/>
      <c r="GS12" s="112"/>
      <c r="GT12" s="112"/>
      <c r="GU12" s="112"/>
      <c r="GV12" s="112"/>
      <c r="GW12" s="112"/>
      <c r="GX12" s="112"/>
      <c r="GY12" s="112"/>
      <c r="GZ12" s="112"/>
      <c r="HA12" s="112"/>
      <c r="HB12" s="112"/>
      <c r="HC12" s="112"/>
      <c r="HD12" s="112"/>
      <c r="HE12" s="112"/>
      <c r="HF12" s="112"/>
      <c r="HG12" s="112"/>
      <c r="HH12" s="112"/>
      <c r="HI12" s="112"/>
      <c r="HJ12" s="112"/>
      <c r="HK12" s="112"/>
      <c r="HL12" s="112"/>
      <c r="HM12" s="112"/>
      <c r="HN12" s="112"/>
      <c r="HO12" s="112"/>
      <c r="HP12" s="112"/>
      <c r="HQ12" s="112"/>
      <c r="HR12" s="112"/>
      <c r="HS12" s="112"/>
      <c r="HT12" s="112"/>
      <c r="HU12" s="112"/>
      <c r="HV12" s="112"/>
      <c r="HW12" s="112"/>
      <c r="HX12" s="112"/>
      <c r="HY12" s="112"/>
      <c r="HZ12" s="112"/>
      <c r="IA12" s="112"/>
      <c r="IB12" s="112"/>
      <c r="IC12" s="112"/>
      <c r="ID12" s="112"/>
      <c r="IE12" s="112"/>
      <c r="IF12" s="112"/>
      <c r="IG12" s="112"/>
      <c r="IH12" s="112"/>
      <c r="II12" s="112"/>
      <c r="IJ12" s="112"/>
      <c r="IK12" s="112"/>
      <c r="IL12" s="112"/>
      <c r="IM12" s="112"/>
      <c r="IN12" s="112"/>
      <c r="IO12" s="112"/>
      <c r="IP12" s="112"/>
      <c r="IQ12" s="112"/>
      <c r="IR12" s="112"/>
      <c r="IS12" s="112"/>
      <c r="IT12" s="112"/>
      <c r="IU12" s="112"/>
      <c r="IV12" s="112"/>
    </row>
    <row r="13" spans="1:256">
      <c r="A13" s="112"/>
      <c r="B13" s="113">
        <v>44715</v>
      </c>
      <c r="C13" s="114">
        <v>17.3369</v>
      </c>
      <c r="D13" s="114">
        <v>5.0999999999999997E-2</v>
      </c>
      <c r="E13" s="114">
        <v>5.0999999999999997E-2</v>
      </c>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2"/>
      <c r="CK13" s="112"/>
      <c r="CL13" s="112"/>
      <c r="CM13" s="112"/>
      <c r="CN13" s="112"/>
      <c r="CO13" s="112"/>
      <c r="CP13" s="112"/>
      <c r="CQ13" s="112"/>
      <c r="CR13" s="112"/>
      <c r="CS13" s="112"/>
      <c r="CT13" s="112"/>
      <c r="CU13" s="112"/>
      <c r="CV13" s="112"/>
      <c r="CW13" s="112"/>
      <c r="CX13" s="112"/>
      <c r="CY13" s="112"/>
      <c r="CZ13" s="112"/>
      <c r="DA13" s="112"/>
      <c r="DB13" s="112"/>
      <c r="DC13" s="112"/>
      <c r="DD13" s="112"/>
      <c r="DE13" s="112"/>
      <c r="DF13" s="112"/>
      <c r="DG13" s="112"/>
      <c r="DH13" s="112"/>
      <c r="DI13" s="112"/>
      <c r="DJ13" s="112"/>
      <c r="DK13" s="112"/>
      <c r="DL13" s="112"/>
      <c r="DM13" s="112"/>
      <c r="DN13" s="112"/>
      <c r="DO13" s="112"/>
      <c r="DP13" s="112"/>
      <c r="DQ13" s="112"/>
      <c r="DR13" s="112"/>
      <c r="DS13" s="112"/>
      <c r="DT13" s="112"/>
      <c r="DU13" s="112"/>
      <c r="DV13" s="112"/>
      <c r="DW13" s="112"/>
      <c r="DX13" s="112"/>
      <c r="DY13" s="112"/>
      <c r="DZ13" s="112"/>
      <c r="EA13" s="112"/>
      <c r="EB13" s="112"/>
      <c r="EC13" s="112"/>
      <c r="ED13" s="112"/>
      <c r="EE13" s="112"/>
      <c r="EF13" s="112"/>
      <c r="EG13" s="112"/>
      <c r="EH13" s="112"/>
      <c r="EI13" s="112"/>
      <c r="EJ13" s="112"/>
      <c r="EK13" s="112"/>
      <c r="EL13" s="112"/>
      <c r="EM13" s="112"/>
      <c r="EN13" s="112"/>
      <c r="EO13" s="112"/>
      <c r="EP13" s="112"/>
      <c r="EQ13" s="112"/>
      <c r="ER13" s="112"/>
      <c r="ES13" s="112"/>
      <c r="ET13" s="112"/>
      <c r="EU13" s="112"/>
      <c r="EV13" s="112"/>
      <c r="EW13" s="112"/>
      <c r="EX13" s="112"/>
      <c r="EY13" s="112"/>
      <c r="EZ13" s="112"/>
      <c r="FA13" s="112"/>
      <c r="FB13" s="112"/>
      <c r="FC13" s="112"/>
      <c r="FD13" s="112"/>
      <c r="FE13" s="112"/>
      <c r="FF13" s="112"/>
      <c r="FG13" s="112"/>
      <c r="FH13" s="112"/>
      <c r="FI13" s="112"/>
      <c r="FJ13" s="112"/>
      <c r="FK13" s="112"/>
      <c r="FL13" s="112"/>
      <c r="FM13" s="112"/>
      <c r="FN13" s="112"/>
      <c r="FO13" s="112"/>
      <c r="FP13" s="112"/>
      <c r="FQ13" s="112"/>
      <c r="FR13" s="112"/>
      <c r="FS13" s="112"/>
      <c r="FT13" s="112"/>
      <c r="FU13" s="112"/>
      <c r="FV13" s="112"/>
      <c r="FW13" s="112"/>
      <c r="FX13" s="112"/>
      <c r="FY13" s="112"/>
      <c r="FZ13" s="112"/>
      <c r="GA13" s="112"/>
      <c r="GB13" s="112"/>
      <c r="GC13" s="112"/>
      <c r="GD13" s="112"/>
      <c r="GE13" s="112"/>
      <c r="GF13" s="112"/>
      <c r="GG13" s="112"/>
      <c r="GH13" s="112"/>
      <c r="GI13" s="112"/>
      <c r="GJ13" s="112"/>
      <c r="GK13" s="112"/>
      <c r="GL13" s="112"/>
      <c r="GM13" s="112"/>
      <c r="GN13" s="112"/>
      <c r="GO13" s="112"/>
      <c r="GP13" s="112"/>
      <c r="GQ13" s="112"/>
      <c r="GR13" s="112"/>
      <c r="GS13" s="112"/>
      <c r="GT13" s="112"/>
      <c r="GU13" s="112"/>
      <c r="GV13" s="112"/>
      <c r="GW13" s="112"/>
      <c r="GX13" s="112"/>
      <c r="GY13" s="112"/>
      <c r="GZ13" s="112"/>
      <c r="HA13" s="112"/>
      <c r="HB13" s="112"/>
      <c r="HC13" s="112"/>
      <c r="HD13" s="112"/>
      <c r="HE13" s="112"/>
      <c r="HF13" s="112"/>
      <c r="HG13" s="112"/>
      <c r="HH13" s="112"/>
      <c r="HI13" s="112"/>
      <c r="HJ13" s="112"/>
      <c r="HK13" s="112"/>
      <c r="HL13" s="112"/>
      <c r="HM13" s="112"/>
      <c r="HN13" s="112"/>
      <c r="HO13" s="112"/>
      <c r="HP13" s="112"/>
      <c r="HQ13" s="112"/>
      <c r="HR13" s="112"/>
      <c r="HS13" s="112"/>
      <c r="HT13" s="112"/>
      <c r="HU13" s="112"/>
      <c r="HV13" s="112"/>
      <c r="HW13" s="112"/>
      <c r="HX13" s="112"/>
      <c r="HY13" s="112"/>
      <c r="HZ13" s="112"/>
      <c r="IA13" s="112"/>
      <c r="IB13" s="112"/>
      <c r="IC13" s="112"/>
      <c r="ID13" s="112"/>
      <c r="IE13" s="112"/>
      <c r="IF13" s="112"/>
      <c r="IG13" s="112"/>
      <c r="IH13" s="112"/>
      <c r="II13" s="112"/>
      <c r="IJ13" s="112"/>
      <c r="IK13" s="112"/>
      <c r="IL13" s="112"/>
      <c r="IM13" s="112"/>
      <c r="IN13" s="112"/>
      <c r="IO13" s="112"/>
      <c r="IP13" s="112"/>
      <c r="IQ13" s="112"/>
      <c r="IR13" s="112"/>
      <c r="IS13" s="112"/>
      <c r="IT13" s="112"/>
      <c r="IU13" s="112"/>
      <c r="IV13" s="112"/>
    </row>
    <row r="14" spans="1:256">
      <c r="A14" s="112"/>
      <c r="B14" s="113">
        <v>44746</v>
      </c>
      <c r="C14" s="114">
        <v>17.149999999999999</v>
      </c>
      <c r="D14" s="114">
        <v>4.9000000000000002E-2</v>
      </c>
      <c r="E14" s="114">
        <v>4.9000000000000002E-2</v>
      </c>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c r="DE14" s="112"/>
      <c r="DF14" s="112"/>
      <c r="DG14" s="112"/>
      <c r="DH14" s="112"/>
      <c r="DI14" s="112"/>
      <c r="DJ14" s="112"/>
      <c r="DK14" s="112"/>
      <c r="DL14" s="112"/>
      <c r="DM14" s="112"/>
      <c r="DN14" s="112"/>
      <c r="DO14" s="112"/>
      <c r="DP14" s="112"/>
      <c r="DQ14" s="112"/>
      <c r="DR14" s="112"/>
      <c r="DS14" s="112"/>
      <c r="DT14" s="112"/>
      <c r="DU14" s="112"/>
      <c r="DV14" s="112"/>
      <c r="DW14" s="112"/>
      <c r="DX14" s="112"/>
      <c r="DY14" s="112"/>
      <c r="DZ14" s="112"/>
      <c r="EA14" s="112"/>
      <c r="EB14" s="112"/>
      <c r="EC14" s="112"/>
      <c r="ED14" s="112"/>
      <c r="EE14" s="112"/>
      <c r="EF14" s="112"/>
      <c r="EG14" s="112"/>
      <c r="EH14" s="112"/>
      <c r="EI14" s="112"/>
      <c r="EJ14" s="112"/>
      <c r="EK14" s="112"/>
      <c r="EL14" s="112"/>
      <c r="EM14" s="112"/>
      <c r="EN14" s="112"/>
      <c r="EO14" s="112"/>
      <c r="EP14" s="112"/>
      <c r="EQ14" s="112"/>
      <c r="ER14" s="112"/>
      <c r="ES14" s="112"/>
      <c r="ET14" s="112"/>
      <c r="EU14" s="112"/>
      <c r="EV14" s="112"/>
      <c r="EW14" s="112"/>
      <c r="EX14" s="112"/>
      <c r="EY14" s="112"/>
      <c r="EZ14" s="112"/>
      <c r="FA14" s="112"/>
      <c r="FB14" s="112"/>
      <c r="FC14" s="112"/>
      <c r="FD14" s="112"/>
      <c r="FE14" s="112"/>
      <c r="FF14" s="112"/>
      <c r="FG14" s="112"/>
      <c r="FH14" s="112"/>
      <c r="FI14" s="112"/>
      <c r="FJ14" s="112"/>
      <c r="FK14" s="112"/>
      <c r="FL14" s="112"/>
      <c r="FM14" s="112"/>
      <c r="FN14" s="112"/>
      <c r="FO14" s="112"/>
      <c r="FP14" s="112"/>
      <c r="FQ14" s="112"/>
      <c r="FR14" s="112"/>
      <c r="FS14" s="112"/>
      <c r="FT14" s="112"/>
      <c r="FU14" s="112"/>
      <c r="FV14" s="112"/>
      <c r="FW14" s="112"/>
      <c r="FX14" s="112"/>
      <c r="FY14" s="112"/>
      <c r="FZ14" s="112"/>
      <c r="GA14" s="112"/>
      <c r="GB14" s="112"/>
      <c r="GC14" s="112"/>
      <c r="GD14" s="112"/>
      <c r="GE14" s="112"/>
      <c r="GF14" s="112"/>
      <c r="GG14" s="112"/>
      <c r="GH14" s="112"/>
      <c r="GI14" s="112"/>
      <c r="GJ14" s="112"/>
      <c r="GK14" s="112"/>
      <c r="GL14" s="112"/>
      <c r="GM14" s="112"/>
      <c r="GN14" s="112"/>
      <c r="GO14" s="112"/>
      <c r="GP14" s="112"/>
      <c r="GQ14" s="112"/>
      <c r="GR14" s="112"/>
      <c r="GS14" s="112"/>
      <c r="GT14" s="112"/>
      <c r="GU14" s="112"/>
      <c r="GV14" s="112"/>
      <c r="GW14" s="112"/>
      <c r="GX14" s="112"/>
      <c r="GY14" s="112"/>
      <c r="GZ14" s="112"/>
      <c r="HA14" s="112"/>
      <c r="HB14" s="112"/>
      <c r="HC14" s="112"/>
      <c r="HD14" s="112"/>
      <c r="HE14" s="112"/>
      <c r="HF14" s="112"/>
      <c r="HG14" s="112"/>
      <c r="HH14" s="112"/>
      <c r="HI14" s="112"/>
      <c r="HJ14" s="112"/>
      <c r="HK14" s="112"/>
      <c r="HL14" s="112"/>
      <c r="HM14" s="112"/>
      <c r="HN14" s="112"/>
      <c r="HO14" s="112"/>
      <c r="HP14" s="112"/>
      <c r="HQ14" s="112"/>
      <c r="HR14" s="112"/>
      <c r="HS14" s="112"/>
      <c r="HT14" s="112"/>
      <c r="HU14" s="112"/>
      <c r="HV14" s="112"/>
      <c r="HW14" s="112"/>
      <c r="HX14" s="112"/>
      <c r="HY14" s="112"/>
      <c r="HZ14" s="112"/>
      <c r="IA14" s="112"/>
      <c r="IB14" s="112"/>
      <c r="IC14" s="112"/>
      <c r="ID14" s="112"/>
      <c r="IE14" s="112"/>
      <c r="IF14" s="112"/>
      <c r="IG14" s="112"/>
      <c r="IH14" s="112"/>
      <c r="II14" s="112"/>
      <c r="IJ14" s="112"/>
      <c r="IK14" s="112"/>
      <c r="IL14" s="112"/>
      <c r="IM14" s="112"/>
      <c r="IN14" s="112"/>
      <c r="IO14" s="112"/>
      <c r="IP14" s="112"/>
      <c r="IQ14" s="112"/>
      <c r="IR14" s="112"/>
      <c r="IS14" s="112"/>
      <c r="IT14" s="112"/>
      <c r="IU14" s="112"/>
      <c r="IV14" s="112"/>
    </row>
    <row r="15" spans="1:256">
      <c r="A15" s="112"/>
      <c r="B15" s="113">
        <v>44776</v>
      </c>
      <c r="C15" s="114">
        <v>17.6112</v>
      </c>
      <c r="D15" s="114">
        <v>0.05</v>
      </c>
      <c r="E15" s="114">
        <v>0.05</v>
      </c>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c r="CM15" s="112"/>
      <c r="CN15" s="112"/>
      <c r="CO15" s="112"/>
      <c r="CP15" s="112"/>
      <c r="CQ15" s="112"/>
      <c r="CR15" s="112"/>
      <c r="CS15" s="112"/>
      <c r="CT15" s="112"/>
      <c r="CU15" s="112"/>
      <c r="CV15" s="112"/>
      <c r="CW15" s="112"/>
      <c r="CX15" s="112"/>
      <c r="CY15" s="112"/>
      <c r="CZ15" s="112"/>
      <c r="DA15" s="112"/>
      <c r="DB15" s="112"/>
      <c r="DC15" s="112"/>
      <c r="DD15" s="112"/>
      <c r="DE15" s="112"/>
      <c r="DF15" s="112"/>
      <c r="DG15" s="112"/>
      <c r="DH15" s="112"/>
      <c r="DI15" s="112"/>
      <c r="DJ15" s="112"/>
      <c r="DK15" s="112"/>
      <c r="DL15" s="112"/>
      <c r="DM15" s="112"/>
      <c r="DN15" s="112"/>
      <c r="DO15" s="112"/>
      <c r="DP15" s="112"/>
      <c r="DQ15" s="112"/>
      <c r="DR15" s="112"/>
      <c r="DS15" s="112"/>
      <c r="DT15" s="112"/>
      <c r="DU15" s="112"/>
      <c r="DV15" s="112"/>
      <c r="DW15" s="112"/>
      <c r="DX15" s="112"/>
      <c r="DY15" s="112"/>
      <c r="DZ15" s="112"/>
      <c r="EA15" s="112"/>
      <c r="EB15" s="112"/>
      <c r="EC15" s="112"/>
      <c r="ED15" s="112"/>
      <c r="EE15" s="112"/>
      <c r="EF15" s="112"/>
      <c r="EG15" s="112"/>
      <c r="EH15" s="112"/>
      <c r="EI15" s="112"/>
      <c r="EJ15" s="112"/>
      <c r="EK15" s="112"/>
      <c r="EL15" s="112"/>
      <c r="EM15" s="112"/>
      <c r="EN15" s="112"/>
      <c r="EO15" s="112"/>
      <c r="EP15" s="112"/>
      <c r="EQ15" s="112"/>
      <c r="ER15" s="112"/>
      <c r="ES15" s="112"/>
      <c r="ET15" s="112"/>
      <c r="EU15" s="112"/>
      <c r="EV15" s="112"/>
      <c r="EW15" s="112"/>
      <c r="EX15" s="112"/>
      <c r="EY15" s="112"/>
      <c r="EZ15" s="112"/>
      <c r="FA15" s="112"/>
      <c r="FB15" s="112"/>
      <c r="FC15" s="112"/>
      <c r="FD15" s="112"/>
      <c r="FE15" s="112"/>
      <c r="FF15" s="112"/>
      <c r="FG15" s="112"/>
      <c r="FH15" s="112"/>
      <c r="FI15" s="112"/>
      <c r="FJ15" s="112"/>
      <c r="FK15" s="112"/>
      <c r="FL15" s="112"/>
      <c r="FM15" s="112"/>
      <c r="FN15" s="112"/>
      <c r="FO15" s="112"/>
      <c r="FP15" s="112"/>
      <c r="FQ15" s="112"/>
      <c r="FR15" s="112"/>
      <c r="FS15" s="112"/>
      <c r="FT15" s="112"/>
      <c r="FU15" s="112"/>
      <c r="FV15" s="112"/>
      <c r="FW15" s="112"/>
      <c r="FX15" s="112"/>
      <c r="FY15" s="112"/>
      <c r="FZ15" s="112"/>
      <c r="GA15" s="112"/>
      <c r="GB15" s="112"/>
      <c r="GC15" s="112"/>
      <c r="GD15" s="112"/>
      <c r="GE15" s="112"/>
      <c r="GF15" s="112"/>
      <c r="GG15" s="112"/>
      <c r="GH15" s="112"/>
      <c r="GI15" s="112"/>
      <c r="GJ15" s="112"/>
      <c r="GK15" s="112"/>
      <c r="GL15" s="112"/>
      <c r="GM15" s="112"/>
      <c r="GN15" s="112"/>
      <c r="GO15" s="112"/>
      <c r="GP15" s="112"/>
      <c r="GQ15" s="112"/>
      <c r="GR15" s="112"/>
      <c r="GS15" s="112"/>
      <c r="GT15" s="112"/>
      <c r="GU15" s="112"/>
      <c r="GV15" s="112"/>
      <c r="GW15" s="112"/>
      <c r="GX15" s="112"/>
      <c r="GY15" s="112"/>
      <c r="GZ15" s="112"/>
      <c r="HA15" s="112"/>
      <c r="HB15" s="112"/>
      <c r="HC15" s="112"/>
      <c r="HD15" s="112"/>
      <c r="HE15" s="112"/>
      <c r="HF15" s="112"/>
      <c r="HG15" s="112"/>
      <c r="HH15" s="112"/>
      <c r="HI15" s="112"/>
      <c r="HJ15" s="112"/>
      <c r="HK15" s="112"/>
      <c r="HL15" s="112"/>
      <c r="HM15" s="112"/>
      <c r="HN15" s="112"/>
      <c r="HO15" s="112"/>
      <c r="HP15" s="112"/>
      <c r="HQ15" s="112"/>
      <c r="HR15" s="112"/>
      <c r="HS15" s="112"/>
      <c r="HT15" s="112"/>
      <c r="HU15" s="112"/>
      <c r="HV15" s="112"/>
      <c r="HW15" s="112"/>
      <c r="HX15" s="112"/>
      <c r="HY15" s="112"/>
      <c r="HZ15" s="112"/>
      <c r="IA15" s="112"/>
      <c r="IB15" s="112"/>
      <c r="IC15" s="112"/>
      <c r="ID15" s="112"/>
      <c r="IE15" s="112"/>
      <c r="IF15" s="112"/>
      <c r="IG15" s="112"/>
      <c r="IH15" s="112"/>
      <c r="II15" s="112"/>
      <c r="IJ15" s="112"/>
      <c r="IK15" s="112"/>
      <c r="IL15" s="112"/>
      <c r="IM15" s="112"/>
      <c r="IN15" s="112"/>
      <c r="IO15" s="112"/>
      <c r="IP15" s="112"/>
      <c r="IQ15" s="112"/>
      <c r="IR15" s="112"/>
      <c r="IS15" s="112"/>
      <c r="IT15" s="112"/>
      <c r="IU15" s="112"/>
      <c r="IV15" s="112"/>
    </row>
    <row r="16" spans="1:256">
      <c r="A16" s="112"/>
      <c r="B16" s="113">
        <v>44809</v>
      </c>
      <c r="C16" s="114">
        <v>17.6784</v>
      </c>
      <c r="D16" s="114">
        <v>0.05</v>
      </c>
      <c r="E16" s="114">
        <v>0.05</v>
      </c>
      <c r="F16" s="112"/>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c r="DE16" s="112"/>
      <c r="DF16" s="112"/>
      <c r="DG16" s="112"/>
      <c r="DH16" s="112"/>
      <c r="DI16" s="112"/>
      <c r="DJ16" s="112"/>
      <c r="DK16" s="112"/>
      <c r="DL16" s="112"/>
      <c r="DM16" s="112"/>
      <c r="DN16" s="112"/>
      <c r="DO16" s="112"/>
      <c r="DP16" s="112"/>
      <c r="DQ16" s="112"/>
      <c r="DR16" s="112"/>
      <c r="DS16" s="112"/>
      <c r="DT16" s="112"/>
      <c r="DU16" s="112"/>
      <c r="DV16" s="112"/>
      <c r="DW16" s="112"/>
      <c r="DX16" s="112"/>
      <c r="DY16" s="112"/>
      <c r="DZ16" s="112"/>
      <c r="EA16" s="112"/>
      <c r="EB16" s="112"/>
      <c r="EC16" s="112"/>
      <c r="ED16" s="112"/>
      <c r="EE16" s="112"/>
      <c r="EF16" s="112"/>
      <c r="EG16" s="112"/>
      <c r="EH16" s="112"/>
      <c r="EI16" s="112"/>
      <c r="EJ16" s="112"/>
      <c r="EK16" s="112"/>
      <c r="EL16" s="112"/>
      <c r="EM16" s="112"/>
      <c r="EN16" s="112"/>
      <c r="EO16" s="112"/>
      <c r="EP16" s="112"/>
      <c r="EQ16" s="112"/>
      <c r="ER16" s="112"/>
      <c r="ES16" s="112"/>
      <c r="ET16" s="112"/>
      <c r="EU16" s="112"/>
      <c r="EV16" s="112"/>
      <c r="EW16" s="112"/>
      <c r="EX16" s="112"/>
      <c r="EY16" s="112"/>
      <c r="EZ16" s="112"/>
      <c r="FA16" s="112"/>
      <c r="FB16" s="112"/>
      <c r="FC16" s="112"/>
      <c r="FD16" s="112"/>
      <c r="FE16" s="112"/>
      <c r="FF16" s="112"/>
      <c r="FG16" s="112"/>
      <c r="FH16" s="112"/>
      <c r="FI16" s="112"/>
      <c r="FJ16" s="112"/>
      <c r="FK16" s="112"/>
      <c r="FL16" s="112"/>
      <c r="FM16" s="112"/>
      <c r="FN16" s="112"/>
      <c r="FO16" s="112"/>
      <c r="FP16" s="112"/>
      <c r="FQ16" s="112"/>
      <c r="FR16" s="112"/>
      <c r="FS16" s="112"/>
      <c r="FT16" s="112"/>
      <c r="FU16" s="112"/>
      <c r="FV16" s="112"/>
      <c r="FW16" s="112"/>
      <c r="FX16" s="112"/>
      <c r="FY16" s="112"/>
      <c r="FZ16" s="112"/>
      <c r="GA16" s="112"/>
      <c r="GB16" s="112"/>
      <c r="GC16" s="112"/>
      <c r="GD16" s="112"/>
      <c r="GE16" s="112"/>
      <c r="GF16" s="112"/>
      <c r="GG16" s="112"/>
      <c r="GH16" s="112"/>
      <c r="GI16" s="112"/>
      <c r="GJ16" s="112"/>
      <c r="GK16" s="112"/>
      <c r="GL16" s="112"/>
      <c r="GM16" s="112"/>
      <c r="GN16" s="112"/>
      <c r="GO16" s="112"/>
      <c r="GP16" s="112"/>
      <c r="GQ16" s="112"/>
      <c r="GR16" s="112"/>
      <c r="GS16" s="112"/>
      <c r="GT16" s="112"/>
      <c r="GU16" s="112"/>
      <c r="GV16" s="112"/>
      <c r="GW16" s="112"/>
      <c r="GX16" s="112"/>
      <c r="GY16" s="112"/>
      <c r="GZ16" s="112"/>
      <c r="HA16" s="112"/>
      <c r="HB16" s="112"/>
      <c r="HC16" s="112"/>
      <c r="HD16" s="112"/>
      <c r="HE16" s="112"/>
      <c r="HF16" s="112"/>
      <c r="HG16" s="112"/>
      <c r="HH16" s="112"/>
      <c r="HI16" s="112"/>
      <c r="HJ16" s="112"/>
      <c r="HK16" s="112"/>
      <c r="HL16" s="112"/>
      <c r="HM16" s="112"/>
      <c r="HN16" s="112"/>
      <c r="HO16" s="112"/>
      <c r="HP16" s="112"/>
      <c r="HQ16" s="112"/>
      <c r="HR16" s="112"/>
      <c r="HS16" s="112"/>
      <c r="HT16" s="112"/>
      <c r="HU16" s="112"/>
      <c r="HV16" s="112"/>
      <c r="HW16" s="112"/>
      <c r="HX16" s="112"/>
      <c r="HY16" s="112"/>
      <c r="HZ16" s="112"/>
      <c r="IA16" s="112"/>
      <c r="IB16" s="112"/>
      <c r="IC16" s="112"/>
      <c r="ID16" s="112"/>
      <c r="IE16" s="112"/>
      <c r="IF16" s="112"/>
      <c r="IG16" s="112"/>
      <c r="IH16" s="112"/>
      <c r="II16" s="112"/>
      <c r="IJ16" s="112"/>
      <c r="IK16" s="112"/>
      <c r="IL16" s="112"/>
      <c r="IM16" s="112"/>
      <c r="IN16" s="112"/>
      <c r="IO16" s="112"/>
      <c r="IP16" s="112"/>
      <c r="IQ16" s="112"/>
      <c r="IR16" s="112"/>
      <c r="IS16" s="112"/>
      <c r="IT16" s="112"/>
      <c r="IU16" s="112"/>
      <c r="IV16" s="112"/>
    </row>
    <row r="17" spans="1:256">
      <c r="A17" s="112"/>
      <c r="B17" s="113">
        <v>44837</v>
      </c>
      <c r="C17" s="114">
        <v>17.4453</v>
      </c>
      <c r="D17" s="114">
        <v>0.05</v>
      </c>
      <c r="E17" s="114">
        <v>0.05</v>
      </c>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c r="DE17" s="112"/>
      <c r="DF17" s="112"/>
      <c r="DG17" s="112"/>
      <c r="DH17" s="112"/>
      <c r="DI17" s="112"/>
      <c r="DJ17" s="112"/>
      <c r="DK17" s="112"/>
      <c r="DL17" s="112"/>
      <c r="DM17" s="112"/>
      <c r="DN17" s="112"/>
      <c r="DO17" s="112"/>
      <c r="DP17" s="112"/>
      <c r="DQ17" s="112"/>
      <c r="DR17" s="112"/>
      <c r="DS17" s="112"/>
      <c r="DT17" s="112"/>
      <c r="DU17" s="112"/>
      <c r="DV17" s="112"/>
      <c r="DW17" s="112"/>
      <c r="DX17" s="112"/>
      <c r="DY17" s="112"/>
      <c r="DZ17" s="112"/>
      <c r="EA17" s="112"/>
      <c r="EB17" s="112"/>
      <c r="EC17" s="112"/>
      <c r="ED17" s="112"/>
      <c r="EE17" s="112"/>
      <c r="EF17" s="112"/>
      <c r="EG17" s="112"/>
      <c r="EH17" s="112"/>
      <c r="EI17" s="112"/>
      <c r="EJ17" s="112"/>
      <c r="EK17" s="112"/>
      <c r="EL17" s="112"/>
      <c r="EM17" s="112"/>
      <c r="EN17" s="112"/>
      <c r="EO17" s="112"/>
      <c r="EP17" s="112"/>
      <c r="EQ17" s="112"/>
      <c r="ER17" s="112"/>
      <c r="ES17" s="112"/>
      <c r="ET17" s="112"/>
      <c r="EU17" s="112"/>
      <c r="EV17" s="112"/>
      <c r="EW17" s="112"/>
      <c r="EX17" s="112"/>
      <c r="EY17" s="112"/>
      <c r="EZ17" s="112"/>
      <c r="FA17" s="112"/>
      <c r="FB17" s="112"/>
      <c r="FC17" s="112"/>
      <c r="FD17" s="112"/>
      <c r="FE17" s="112"/>
      <c r="FF17" s="112"/>
      <c r="FG17" s="112"/>
      <c r="FH17" s="112"/>
      <c r="FI17" s="112"/>
      <c r="FJ17" s="112"/>
      <c r="FK17" s="112"/>
      <c r="FL17" s="112"/>
      <c r="FM17" s="112"/>
      <c r="FN17" s="112"/>
      <c r="FO17" s="112"/>
      <c r="FP17" s="112"/>
      <c r="FQ17" s="112"/>
      <c r="FR17" s="112"/>
      <c r="FS17" s="112"/>
      <c r="FT17" s="112"/>
      <c r="FU17" s="112"/>
      <c r="FV17" s="112"/>
      <c r="FW17" s="112"/>
      <c r="FX17" s="112"/>
      <c r="FY17" s="112"/>
      <c r="FZ17" s="112"/>
      <c r="GA17" s="112"/>
      <c r="GB17" s="112"/>
      <c r="GC17" s="112"/>
      <c r="GD17" s="112"/>
      <c r="GE17" s="112"/>
      <c r="GF17" s="112"/>
      <c r="GG17" s="112"/>
      <c r="GH17" s="112"/>
      <c r="GI17" s="112"/>
      <c r="GJ17" s="112"/>
      <c r="GK17" s="112"/>
      <c r="GL17" s="112"/>
      <c r="GM17" s="112"/>
      <c r="GN17" s="112"/>
      <c r="GO17" s="112"/>
      <c r="GP17" s="112"/>
      <c r="GQ17" s="112"/>
      <c r="GR17" s="112"/>
      <c r="GS17" s="112"/>
      <c r="GT17" s="112"/>
      <c r="GU17" s="112"/>
      <c r="GV17" s="112"/>
      <c r="GW17" s="112"/>
      <c r="GX17" s="112"/>
      <c r="GY17" s="112"/>
      <c r="GZ17" s="112"/>
      <c r="HA17" s="112"/>
      <c r="HB17" s="112"/>
      <c r="HC17" s="112"/>
      <c r="HD17" s="112"/>
      <c r="HE17" s="112"/>
      <c r="HF17" s="112"/>
      <c r="HG17" s="112"/>
      <c r="HH17" s="112"/>
      <c r="HI17" s="112"/>
      <c r="HJ17" s="112"/>
      <c r="HK17" s="112"/>
      <c r="HL17" s="112"/>
      <c r="HM17" s="112"/>
      <c r="HN17" s="112"/>
      <c r="HO17" s="112"/>
      <c r="HP17" s="112"/>
      <c r="HQ17" s="112"/>
      <c r="HR17" s="112"/>
      <c r="HS17" s="112"/>
      <c r="HT17" s="112"/>
      <c r="HU17" s="112"/>
      <c r="HV17" s="112"/>
      <c r="HW17" s="112"/>
      <c r="HX17" s="112"/>
      <c r="HY17" s="112"/>
      <c r="HZ17" s="112"/>
      <c r="IA17" s="112"/>
      <c r="IB17" s="112"/>
      <c r="IC17" s="112"/>
      <c r="ID17" s="112"/>
      <c r="IE17" s="112"/>
      <c r="IF17" s="112"/>
      <c r="IG17" s="112"/>
      <c r="IH17" s="112"/>
      <c r="II17" s="112"/>
      <c r="IJ17" s="112"/>
      <c r="IK17" s="112"/>
      <c r="IL17" s="112"/>
      <c r="IM17" s="112"/>
      <c r="IN17" s="112"/>
      <c r="IO17" s="112"/>
      <c r="IP17" s="112"/>
      <c r="IQ17" s="112"/>
      <c r="IR17" s="112"/>
      <c r="IS17" s="112"/>
      <c r="IT17" s="112"/>
      <c r="IU17" s="112"/>
      <c r="IV17" s="112"/>
    </row>
    <row r="19" spans="1:256" ht="15.75">
      <c r="B19" s="391" t="s">
        <v>2447</v>
      </c>
      <c r="C19" s="391"/>
      <c r="D19" s="391"/>
      <c r="E19" s="391"/>
    </row>
    <row r="20" spans="1:256" s="108" customFormat="1" ht="38.25">
      <c r="B20" s="109" t="s">
        <v>2442</v>
      </c>
      <c r="C20" s="110" t="s">
        <v>2443</v>
      </c>
      <c r="D20" s="111" t="s">
        <v>2444</v>
      </c>
      <c r="E20" s="111" t="s">
        <v>2445</v>
      </c>
    </row>
    <row r="21" spans="1:256">
      <c r="A21" s="112"/>
      <c r="B21" s="113">
        <v>44685</v>
      </c>
      <c r="C21" s="114">
        <v>68.830200000000005</v>
      </c>
      <c r="D21" s="114">
        <v>0.3</v>
      </c>
      <c r="E21" s="114">
        <v>0.3</v>
      </c>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2"/>
      <c r="CC21" s="112"/>
      <c r="CD21" s="112"/>
      <c r="CE21" s="112"/>
      <c r="CF21" s="112"/>
      <c r="CG21" s="112"/>
      <c r="CH21" s="112"/>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c r="DE21" s="112"/>
      <c r="DF21" s="112"/>
      <c r="DG21" s="112"/>
      <c r="DH21" s="112"/>
      <c r="DI21" s="112"/>
      <c r="DJ21" s="112"/>
      <c r="DK21" s="112"/>
      <c r="DL21" s="112"/>
      <c r="DM21" s="112"/>
      <c r="DN21" s="112"/>
      <c r="DO21" s="112"/>
      <c r="DP21" s="112"/>
      <c r="DQ21" s="112"/>
      <c r="DR21" s="112"/>
      <c r="DS21" s="112"/>
      <c r="DT21" s="112"/>
      <c r="DU21" s="112"/>
      <c r="DV21" s="112"/>
      <c r="DW21" s="112"/>
      <c r="DX21" s="112"/>
      <c r="DY21" s="112"/>
      <c r="DZ21" s="112"/>
      <c r="EA21" s="112"/>
      <c r="EB21" s="112"/>
      <c r="EC21" s="112"/>
      <c r="ED21" s="112"/>
      <c r="EE21" s="112"/>
      <c r="EF21" s="112"/>
      <c r="EG21" s="112"/>
      <c r="EH21" s="112"/>
      <c r="EI21" s="112"/>
      <c r="EJ21" s="112"/>
      <c r="EK21" s="112"/>
      <c r="EL21" s="112"/>
      <c r="EM21" s="112"/>
      <c r="EN21" s="112"/>
      <c r="EO21" s="112"/>
      <c r="EP21" s="112"/>
      <c r="EQ21" s="112"/>
      <c r="ER21" s="112"/>
      <c r="ES21" s="112"/>
      <c r="ET21" s="112"/>
      <c r="EU21" s="112"/>
      <c r="EV21" s="112"/>
      <c r="EW21" s="112"/>
      <c r="EX21" s="112"/>
      <c r="EY21" s="112"/>
      <c r="EZ21" s="112"/>
      <c r="FA21" s="112"/>
      <c r="FB21" s="112"/>
      <c r="FC21" s="112"/>
      <c r="FD21" s="112"/>
      <c r="FE21" s="112"/>
      <c r="FF21" s="112"/>
      <c r="FG21" s="112"/>
      <c r="FH21" s="112"/>
      <c r="FI21" s="112"/>
      <c r="FJ21" s="112"/>
      <c r="FK21" s="112"/>
      <c r="FL21" s="112"/>
      <c r="FM21" s="112"/>
      <c r="FN21" s="112"/>
      <c r="FO21" s="112"/>
      <c r="FP21" s="112"/>
      <c r="FQ21" s="112"/>
      <c r="FR21" s="112"/>
      <c r="FS21" s="112"/>
      <c r="FT21" s="112"/>
      <c r="FU21" s="112"/>
      <c r="FV21" s="112"/>
      <c r="FW21" s="112"/>
      <c r="FX21" s="112"/>
      <c r="FY21" s="112"/>
      <c r="FZ21" s="112"/>
      <c r="GA21" s="112"/>
      <c r="GB21" s="112"/>
      <c r="GC21" s="112"/>
      <c r="GD21" s="112"/>
      <c r="GE21" s="112"/>
      <c r="GF21" s="112"/>
      <c r="GG21" s="112"/>
      <c r="GH21" s="112"/>
      <c r="GI21" s="112"/>
      <c r="GJ21" s="112"/>
      <c r="GK21" s="112"/>
      <c r="GL21" s="112"/>
      <c r="GM21" s="112"/>
      <c r="GN21" s="112"/>
      <c r="GO21" s="112"/>
      <c r="GP21" s="112"/>
      <c r="GQ21" s="112"/>
      <c r="GR21" s="112"/>
      <c r="GS21" s="112"/>
      <c r="GT21" s="112"/>
      <c r="GU21" s="112"/>
      <c r="GV21" s="112"/>
      <c r="GW21" s="112"/>
      <c r="GX21" s="112"/>
      <c r="GY21" s="112"/>
      <c r="GZ21" s="112"/>
      <c r="HA21" s="112"/>
      <c r="HB21" s="112"/>
      <c r="HC21" s="112"/>
      <c r="HD21" s="112"/>
      <c r="HE21" s="112"/>
      <c r="HF21" s="112"/>
      <c r="HG21" s="112"/>
      <c r="HH21" s="112"/>
      <c r="HI21" s="112"/>
      <c r="HJ21" s="112"/>
      <c r="HK21" s="112"/>
      <c r="HL21" s="112"/>
      <c r="HM21" s="112"/>
      <c r="HN21" s="112"/>
      <c r="HO21" s="112"/>
      <c r="HP21" s="112"/>
      <c r="HQ21" s="112"/>
      <c r="HR21" s="112"/>
      <c r="HS21" s="112"/>
      <c r="HT21" s="112"/>
      <c r="HU21" s="112"/>
      <c r="HV21" s="112"/>
      <c r="HW21" s="112"/>
      <c r="HX21" s="112"/>
      <c r="HY21" s="112"/>
      <c r="HZ21" s="112"/>
      <c r="IA21" s="112"/>
      <c r="IB21" s="112"/>
      <c r="IC21" s="112"/>
      <c r="ID21" s="112"/>
      <c r="IE21" s="112"/>
      <c r="IF21" s="112"/>
      <c r="IG21" s="112"/>
      <c r="IH21" s="112"/>
      <c r="II21" s="112"/>
      <c r="IJ21" s="112"/>
      <c r="IK21" s="112"/>
      <c r="IL21" s="112"/>
      <c r="IM21" s="112"/>
      <c r="IN21" s="112"/>
      <c r="IO21" s="112"/>
      <c r="IP21" s="112"/>
      <c r="IQ21" s="112"/>
      <c r="IR21" s="112"/>
      <c r="IS21" s="112"/>
      <c r="IT21" s="112"/>
      <c r="IU21" s="112"/>
      <c r="IV21" s="112"/>
    </row>
    <row r="22" spans="1:256">
      <c r="A22" s="112"/>
      <c r="B22" s="113">
        <v>44715</v>
      </c>
      <c r="C22" s="114">
        <v>68.609700000000004</v>
      </c>
      <c r="D22" s="114">
        <v>0.3</v>
      </c>
      <c r="E22" s="114">
        <v>0.3</v>
      </c>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112"/>
      <c r="CE22" s="112"/>
      <c r="CF22" s="112"/>
      <c r="CG22" s="112"/>
      <c r="CH22" s="112"/>
      <c r="CI22" s="112"/>
      <c r="CJ22" s="112"/>
      <c r="CK22" s="112"/>
      <c r="CL22" s="112"/>
      <c r="CM22" s="112"/>
      <c r="CN22" s="112"/>
      <c r="CO22" s="112"/>
      <c r="CP22" s="112"/>
      <c r="CQ22" s="112"/>
      <c r="CR22" s="112"/>
      <c r="CS22" s="112"/>
      <c r="CT22" s="112"/>
      <c r="CU22" s="112"/>
      <c r="CV22" s="112"/>
      <c r="CW22" s="112"/>
      <c r="CX22" s="112"/>
      <c r="CY22" s="112"/>
      <c r="CZ22" s="112"/>
      <c r="DA22" s="112"/>
      <c r="DB22" s="112"/>
      <c r="DC22" s="112"/>
      <c r="DD22" s="112"/>
      <c r="DE22" s="112"/>
      <c r="DF22" s="112"/>
      <c r="DG22" s="112"/>
      <c r="DH22" s="112"/>
      <c r="DI22" s="112"/>
      <c r="DJ22" s="112"/>
      <c r="DK22" s="112"/>
      <c r="DL22" s="112"/>
      <c r="DM22" s="112"/>
      <c r="DN22" s="112"/>
      <c r="DO22" s="112"/>
      <c r="DP22" s="112"/>
      <c r="DQ22" s="112"/>
      <c r="DR22" s="112"/>
      <c r="DS22" s="112"/>
      <c r="DT22" s="112"/>
      <c r="DU22" s="112"/>
      <c r="DV22" s="112"/>
      <c r="DW22" s="112"/>
      <c r="DX22" s="112"/>
      <c r="DY22" s="112"/>
      <c r="DZ22" s="112"/>
      <c r="EA22" s="112"/>
      <c r="EB22" s="112"/>
      <c r="EC22" s="112"/>
      <c r="ED22" s="112"/>
      <c r="EE22" s="112"/>
      <c r="EF22" s="112"/>
      <c r="EG22" s="112"/>
      <c r="EH22" s="112"/>
      <c r="EI22" s="112"/>
      <c r="EJ22" s="112"/>
      <c r="EK22" s="112"/>
      <c r="EL22" s="112"/>
      <c r="EM22" s="112"/>
      <c r="EN22" s="112"/>
      <c r="EO22" s="112"/>
      <c r="EP22" s="112"/>
      <c r="EQ22" s="112"/>
      <c r="ER22" s="112"/>
      <c r="ES22" s="112"/>
      <c r="ET22" s="112"/>
      <c r="EU22" s="112"/>
      <c r="EV22" s="112"/>
      <c r="EW22" s="112"/>
      <c r="EX22" s="112"/>
      <c r="EY22" s="112"/>
      <c r="EZ22" s="112"/>
      <c r="FA22" s="112"/>
      <c r="FB22" s="112"/>
      <c r="FC22" s="112"/>
      <c r="FD22" s="112"/>
      <c r="FE22" s="112"/>
      <c r="FF22" s="112"/>
      <c r="FG22" s="112"/>
      <c r="FH22" s="112"/>
      <c r="FI22" s="112"/>
      <c r="FJ22" s="112"/>
      <c r="FK22" s="112"/>
      <c r="FL22" s="112"/>
      <c r="FM22" s="112"/>
      <c r="FN22" s="112"/>
      <c r="FO22" s="112"/>
      <c r="FP22" s="112"/>
      <c r="FQ22" s="112"/>
      <c r="FR22" s="112"/>
      <c r="FS22" s="112"/>
      <c r="FT22" s="112"/>
      <c r="FU22" s="112"/>
      <c r="FV22" s="112"/>
      <c r="FW22" s="112"/>
      <c r="FX22" s="112"/>
      <c r="FY22" s="112"/>
      <c r="FZ22" s="112"/>
      <c r="GA22" s="112"/>
      <c r="GB22" s="112"/>
      <c r="GC22" s="112"/>
      <c r="GD22" s="112"/>
      <c r="GE22" s="112"/>
      <c r="GF22" s="112"/>
      <c r="GG22" s="112"/>
      <c r="GH22" s="112"/>
      <c r="GI22" s="112"/>
      <c r="GJ22" s="112"/>
      <c r="GK22" s="112"/>
      <c r="GL22" s="112"/>
      <c r="GM22" s="112"/>
      <c r="GN22" s="112"/>
      <c r="GO22" s="112"/>
      <c r="GP22" s="112"/>
      <c r="GQ22" s="112"/>
      <c r="GR22" s="112"/>
      <c r="GS22" s="112"/>
      <c r="GT22" s="112"/>
      <c r="GU22" s="112"/>
      <c r="GV22" s="112"/>
      <c r="GW22" s="112"/>
      <c r="GX22" s="112"/>
      <c r="GY22" s="112"/>
      <c r="GZ22" s="112"/>
      <c r="HA22" s="112"/>
      <c r="HB22" s="112"/>
      <c r="HC22" s="112"/>
      <c r="HD22" s="112"/>
      <c r="HE22" s="112"/>
      <c r="HF22" s="112"/>
      <c r="HG22" s="112"/>
      <c r="HH22" s="112"/>
      <c r="HI22" s="112"/>
      <c r="HJ22" s="112"/>
      <c r="HK22" s="112"/>
      <c r="HL22" s="112"/>
      <c r="HM22" s="112"/>
      <c r="HN22" s="112"/>
      <c r="HO22" s="112"/>
      <c r="HP22" s="112"/>
      <c r="HQ22" s="112"/>
      <c r="HR22" s="112"/>
      <c r="HS22" s="112"/>
      <c r="HT22" s="112"/>
      <c r="HU22" s="112"/>
      <c r="HV22" s="112"/>
      <c r="HW22" s="112"/>
      <c r="HX22" s="112"/>
      <c r="HY22" s="112"/>
      <c r="HZ22" s="112"/>
      <c r="IA22" s="112"/>
      <c r="IB22" s="112"/>
      <c r="IC22" s="112"/>
      <c r="ID22" s="112"/>
      <c r="IE22" s="112"/>
      <c r="IF22" s="112"/>
      <c r="IG22" s="112"/>
      <c r="IH22" s="112"/>
      <c r="II22" s="112"/>
      <c r="IJ22" s="112"/>
      <c r="IK22" s="112"/>
      <c r="IL22" s="112"/>
      <c r="IM22" s="112"/>
      <c r="IN22" s="112"/>
      <c r="IO22" s="112"/>
      <c r="IP22" s="112"/>
      <c r="IQ22" s="112"/>
      <c r="IR22" s="112"/>
      <c r="IS22" s="112"/>
      <c r="IT22" s="112"/>
      <c r="IU22" s="112"/>
      <c r="IV22" s="112"/>
    </row>
    <row r="23" spans="1:256">
      <c r="A23" s="112"/>
      <c r="B23" s="113">
        <v>44746</v>
      </c>
      <c r="C23" s="114">
        <v>67.160799999999995</v>
      </c>
      <c r="D23" s="114">
        <v>0.28000000000000003</v>
      </c>
      <c r="E23" s="114">
        <v>0.28000000000000003</v>
      </c>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112"/>
      <c r="DE23" s="112"/>
      <c r="DF23" s="112"/>
      <c r="DG23" s="112"/>
      <c r="DH23" s="112"/>
      <c r="DI23" s="112"/>
      <c r="DJ23" s="112"/>
      <c r="DK23" s="112"/>
      <c r="DL23" s="112"/>
      <c r="DM23" s="112"/>
      <c r="DN23" s="112"/>
      <c r="DO23" s="112"/>
      <c r="DP23" s="112"/>
      <c r="DQ23" s="112"/>
      <c r="DR23" s="112"/>
      <c r="DS23" s="112"/>
      <c r="DT23" s="112"/>
      <c r="DU23" s="112"/>
      <c r="DV23" s="112"/>
      <c r="DW23" s="112"/>
      <c r="DX23" s="112"/>
      <c r="DY23" s="112"/>
      <c r="DZ23" s="112"/>
      <c r="EA23" s="112"/>
      <c r="EB23" s="112"/>
      <c r="EC23" s="112"/>
      <c r="ED23" s="112"/>
      <c r="EE23" s="112"/>
      <c r="EF23" s="112"/>
      <c r="EG23" s="112"/>
      <c r="EH23" s="112"/>
      <c r="EI23" s="112"/>
      <c r="EJ23" s="112"/>
      <c r="EK23" s="112"/>
      <c r="EL23" s="112"/>
      <c r="EM23" s="112"/>
      <c r="EN23" s="112"/>
      <c r="EO23" s="112"/>
      <c r="EP23" s="112"/>
      <c r="EQ23" s="112"/>
      <c r="ER23" s="112"/>
      <c r="ES23" s="112"/>
      <c r="ET23" s="112"/>
      <c r="EU23" s="112"/>
      <c r="EV23" s="112"/>
      <c r="EW23" s="112"/>
      <c r="EX23" s="112"/>
      <c r="EY23" s="112"/>
      <c r="EZ23" s="112"/>
      <c r="FA23" s="112"/>
      <c r="FB23" s="112"/>
      <c r="FC23" s="112"/>
      <c r="FD23" s="112"/>
      <c r="FE23" s="112"/>
      <c r="FF23" s="112"/>
      <c r="FG23" s="112"/>
      <c r="FH23" s="112"/>
      <c r="FI23" s="112"/>
      <c r="FJ23" s="112"/>
      <c r="FK23" s="112"/>
      <c r="FL23" s="112"/>
      <c r="FM23" s="112"/>
      <c r="FN23" s="112"/>
      <c r="FO23" s="112"/>
      <c r="FP23" s="112"/>
      <c r="FQ23" s="112"/>
      <c r="FR23" s="112"/>
      <c r="FS23" s="112"/>
      <c r="FT23" s="112"/>
      <c r="FU23" s="112"/>
      <c r="FV23" s="112"/>
      <c r="FW23" s="112"/>
      <c r="FX23" s="112"/>
      <c r="FY23" s="112"/>
      <c r="FZ23" s="112"/>
      <c r="GA23" s="112"/>
      <c r="GB23" s="112"/>
      <c r="GC23" s="112"/>
      <c r="GD23" s="112"/>
      <c r="GE23" s="112"/>
      <c r="GF23" s="112"/>
      <c r="GG23" s="112"/>
      <c r="GH23" s="112"/>
      <c r="GI23" s="112"/>
      <c r="GJ23" s="112"/>
      <c r="GK23" s="112"/>
      <c r="GL23" s="112"/>
      <c r="GM23" s="112"/>
      <c r="GN23" s="112"/>
      <c r="GO23" s="112"/>
      <c r="GP23" s="112"/>
      <c r="GQ23" s="112"/>
      <c r="GR23" s="112"/>
      <c r="GS23" s="112"/>
      <c r="GT23" s="112"/>
      <c r="GU23" s="112"/>
      <c r="GV23" s="112"/>
      <c r="GW23" s="112"/>
      <c r="GX23" s="112"/>
      <c r="GY23" s="112"/>
      <c r="GZ23" s="112"/>
      <c r="HA23" s="112"/>
      <c r="HB23" s="112"/>
      <c r="HC23" s="112"/>
      <c r="HD23" s="112"/>
      <c r="HE23" s="112"/>
      <c r="HF23" s="112"/>
      <c r="HG23" s="112"/>
      <c r="HH23" s="112"/>
      <c r="HI23" s="112"/>
      <c r="HJ23" s="112"/>
      <c r="HK23" s="112"/>
      <c r="HL23" s="112"/>
      <c r="HM23" s="112"/>
      <c r="HN23" s="112"/>
      <c r="HO23" s="112"/>
      <c r="HP23" s="112"/>
      <c r="HQ23" s="112"/>
      <c r="HR23" s="112"/>
      <c r="HS23" s="112"/>
      <c r="HT23" s="112"/>
      <c r="HU23" s="112"/>
      <c r="HV23" s="112"/>
      <c r="HW23" s="112"/>
      <c r="HX23" s="112"/>
      <c r="HY23" s="112"/>
      <c r="HZ23" s="112"/>
      <c r="IA23" s="112"/>
      <c r="IB23" s="112"/>
      <c r="IC23" s="112"/>
      <c r="ID23" s="112"/>
      <c r="IE23" s="112"/>
      <c r="IF23" s="112"/>
      <c r="IG23" s="112"/>
      <c r="IH23" s="112"/>
      <c r="II23" s="112"/>
      <c r="IJ23" s="112"/>
      <c r="IK23" s="112"/>
      <c r="IL23" s="112"/>
      <c r="IM23" s="112"/>
      <c r="IN23" s="112"/>
      <c r="IO23" s="112"/>
      <c r="IP23" s="112"/>
      <c r="IQ23" s="112"/>
      <c r="IR23" s="112"/>
      <c r="IS23" s="112"/>
      <c r="IT23" s="112"/>
      <c r="IU23" s="112"/>
      <c r="IV23" s="112"/>
    </row>
    <row r="24" spans="1:256">
      <c r="A24" s="112"/>
      <c r="B24" s="113">
        <v>44776</v>
      </c>
      <c r="C24" s="114">
        <v>71.678799999999995</v>
      </c>
      <c r="D24" s="114">
        <v>0.28999999999999998</v>
      </c>
      <c r="E24" s="114">
        <v>0.28999999999999998</v>
      </c>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c r="CM24" s="112"/>
      <c r="CN24" s="112"/>
      <c r="CO24" s="112"/>
      <c r="CP24" s="112"/>
      <c r="CQ24" s="112"/>
      <c r="CR24" s="112"/>
      <c r="CS24" s="112"/>
      <c r="CT24" s="112"/>
      <c r="CU24" s="112"/>
      <c r="CV24" s="112"/>
      <c r="CW24" s="112"/>
      <c r="CX24" s="112"/>
      <c r="CY24" s="112"/>
      <c r="CZ24" s="112"/>
      <c r="DA24" s="112"/>
      <c r="DB24" s="112"/>
      <c r="DC24" s="112"/>
      <c r="DD24" s="112"/>
      <c r="DE24" s="112"/>
      <c r="DF24" s="112"/>
      <c r="DG24" s="112"/>
      <c r="DH24" s="112"/>
      <c r="DI24" s="112"/>
      <c r="DJ24" s="112"/>
      <c r="DK24" s="112"/>
      <c r="DL24" s="112"/>
      <c r="DM24" s="112"/>
      <c r="DN24" s="112"/>
      <c r="DO24" s="112"/>
      <c r="DP24" s="112"/>
      <c r="DQ24" s="112"/>
      <c r="DR24" s="112"/>
      <c r="DS24" s="112"/>
      <c r="DT24" s="112"/>
      <c r="DU24" s="112"/>
      <c r="DV24" s="112"/>
      <c r="DW24" s="112"/>
      <c r="DX24" s="112"/>
      <c r="DY24" s="112"/>
      <c r="DZ24" s="112"/>
      <c r="EA24" s="112"/>
      <c r="EB24" s="112"/>
      <c r="EC24" s="112"/>
      <c r="ED24" s="112"/>
      <c r="EE24" s="112"/>
      <c r="EF24" s="112"/>
      <c r="EG24" s="112"/>
      <c r="EH24" s="112"/>
      <c r="EI24" s="112"/>
      <c r="EJ24" s="112"/>
      <c r="EK24" s="112"/>
      <c r="EL24" s="112"/>
      <c r="EM24" s="112"/>
      <c r="EN24" s="112"/>
      <c r="EO24" s="112"/>
      <c r="EP24" s="112"/>
      <c r="EQ24" s="112"/>
      <c r="ER24" s="112"/>
      <c r="ES24" s="112"/>
      <c r="ET24" s="112"/>
      <c r="EU24" s="112"/>
      <c r="EV24" s="112"/>
      <c r="EW24" s="112"/>
      <c r="EX24" s="112"/>
      <c r="EY24" s="112"/>
      <c r="EZ24" s="112"/>
      <c r="FA24" s="112"/>
      <c r="FB24" s="112"/>
      <c r="FC24" s="112"/>
      <c r="FD24" s="112"/>
      <c r="FE24" s="112"/>
      <c r="FF24" s="112"/>
      <c r="FG24" s="112"/>
      <c r="FH24" s="112"/>
      <c r="FI24" s="112"/>
      <c r="FJ24" s="112"/>
      <c r="FK24" s="112"/>
      <c r="FL24" s="112"/>
      <c r="FM24" s="112"/>
      <c r="FN24" s="112"/>
      <c r="FO24" s="112"/>
      <c r="FP24" s="112"/>
      <c r="FQ24" s="112"/>
      <c r="FR24" s="112"/>
      <c r="FS24" s="112"/>
      <c r="FT24" s="112"/>
      <c r="FU24" s="112"/>
      <c r="FV24" s="112"/>
      <c r="FW24" s="112"/>
      <c r="FX24" s="112"/>
      <c r="FY24" s="112"/>
      <c r="FZ24" s="112"/>
      <c r="GA24" s="112"/>
      <c r="GB24" s="112"/>
      <c r="GC24" s="112"/>
      <c r="GD24" s="112"/>
      <c r="GE24" s="112"/>
      <c r="GF24" s="112"/>
      <c r="GG24" s="112"/>
      <c r="GH24" s="112"/>
      <c r="GI24" s="112"/>
      <c r="GJ24" s="112"/>
      <c r="GK24" s="112"/>
      <c r="GL24" s="112"/>
      <c r="GM24" s="112"/>
      <c r="GN24" s="112"/>
      <c r="GO24" s="112"/>
      <c r="GP24" s="112"/>
      <c r="GQ24" s="112"/>
      <c r="GR24" s="112"/>
      <c r="GS24" s="112"/>
      <c r="GT24" s="112"/>
      <c r="GU24" s="112"/>
      <c r="GV24" s="112"/>
      <c r="GW24" s="112"/>
      <c r="GX24" s="112"/>
      <c r="GY24" s="112"/>
      <c r="GZ24" s="112"/>
      <c r="HA24" s="112"/>
      <c r="HB24" s="112"/>
      <c r="HC24" s="112"/>
      <c r="HD24" s="112"/>
      <c r="HE24" s="112"/>
      <c r="HF24" s="112"/>
      <c r="HG24" s="112"/>
      <c r="HH24" s="112"/>
      <c r="HI24" s="112"/>
      <c r="HJ24" s="112"/>
      <c r="HK24" s="112"/>
      <c r="HL24" s="112"/>
      <c r="HM24" s="112"/>
      <c r="HN24" s="112"/>
      <c r="HO24" s="112"/>
      <c r="HP24" s="112"/>
      <c r="HQ24" s="112"/>
      <c r="HR24" s="112"/>
      <c r="HS24" s="112"/>
      <c r="HT24" s="112"/>
      <c r="HU24" s="112"/>
      <c r="HV24" s="112"/>
      <c r="HW24" s="112"/>
      <c r="HX24" s="112"/>
      <c r="HY24" s="112"/>
      <c r="HZ24" s="112"/>
      <c r="IA24" s="112"/>
      <c r="IB24" s="112"/>
      <c r="IC24" s="112"/>
      <c r="ID24" s="112"/>
      <c r="IE24" s="112"/>
      <c r="IF24" s="112"/>
      <c r="IG24" s="112"/>
      <c r="IH24" s="112"/>
      <c r="II24" s="112"/>
      <c r="IJ24" s="112"/>
      <c r="IK24" s="112"/>
      <c r="IL24" s="112"/>
      <c r="IM24" s="112"/>
      <c r="IN24" s="112"/>
      <c r="IO24" s="112"/>
      <c r="IP24" s="112"/>
      <c r="IQ24" s="112"/>
      <c r="IR24" s="112"/>
      <c r="IS24" s="112"/>
      <c r="IT24" s="112"/>
      <c r="IU24" s="112"/>
      <c r="IV24" s="112"/>
    </row>
    <row r="25" spans="1:256">
      <c r="A25" s="112"/>
      <c r="B25" s="113">
        <v>44809</v>
      </c>
      <c r="C25" s="114">
        <v>73.062700000000007</v>
      </c>
      <c r="D25" s="114">
        <v>0.31</v>
      </c>
      <c r="E25" s="114">
        <v>0.31</v>
      </c>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c r="CM25" s="112"/>
      <c r="CN25" s="112"/>
      <c r="CO25" s="112"/>
      <c r="CP25" s="112"/>
      <c r="CQ25" s="112"/>
      <c r="CR25" s="112"/>
      <c r="CS25" s="112"/>
      <c r="CT25" s="112"/>
      <c r="CU25" s="112"/>
      <c r="CV25" s="112"/>
      <c r="CW25" s="112"/>
      <c r="CX25" s="112"/>
      <c r="CY25" s="112"/>
      <c r="CZ25" s="112"/>
      <c r="DA25" s="112"/>
      <c r="DB25" s="112"/>
      <c r="DC25" s="112"/>
      <c r="DD25" s="112"/>
      <c r="DE25" s="112"/>
      <c r="DF25" s="112"/>
      <c r="DG25" s="112"/>
      <c r="DH25" s="112"/>
      <c r="DI25" s="112"/>
      <c r="DJ25" s="112"/>
      <c r="DK25" s="112"/>
      <c r="DL25" s="112"/>
      <c r="DM25" s="112"/>
      <c r="DN25" s="112"/>
      <c r="DO25" s="112"/>
      <c r="DP25" s="112"/>
      <c r="DQ25" s="112"/>
      <c r="DR25" s="112"/>
      <c r="DS25" s="112"/>
      <c r="DT25" s="112"/>
      <c r="DU25" s="112"/>
      <c r="DV25" s="112"/>
      <c r="DW25" s="112"/>
      <c r="DX25" s="112"/>
      <c r="DY25" s="112"/>
      <c r="DZ25" s="112"/>
      <c r="EA25" s="112"/>
      <c r="EB25" s="112"/>
      <c r="EC25" s="112"/>
      <c r="ED25" s="112"/>
      <c r="EE25" s="112"/>
      <c r="EF25" s="112"/>
      <c r="EG25" s="112"/>
      <c r="EH25" s="112"/>
      <c r="EI25" s="112"/>
      <c r="EJ25" s="112"/>
      <c r="EK25" s="112"/>
      <c r="EL25" s="112"/>
      <c r="EM25" s="112"/>
      <c r="EN25" s="112"/>
      <c r="EO25" s="112"/>
      <c r="EP25" s="112"/>
      <c r="EQ25" s="112"/>
      <c r="ER25" s="112"/>
      <c r="ES25" s="112"/>
      <c r="ET25" s="112"/>
      <c r="EU25" s="112"/>
      <c r="EV25" s="112"/>
      <c r="EW25" s="112"/>
      <c r="EX25" s="112"/>
      <c r="EY25" s="112"/>
      <c r="EZ25" s="112"/>
      <c r="FA25" s="112"/>
      <c r="FB25" s="112"/>
      <c r="FC25" s="112"/>
      <c r="FD25" s="112"/>
      <c r="FE25" s="112"/>
      <c r="FF25" s="112"/>
      <c r="FG25" s="112"/>
      <c r="FH25" s="112"/>
      <c r="FI25" s="112"/>
      <c r="FJ25" s="112"/>
      <c r="FK25" s="112"/>
      <c r="FL25" s="112"/>
      <c r="FM25" s="112"/>
      <c r="FN25" s="112"/>
      <c r="FO25" s="112"/>
      <c r="FP25" s="112"/>
      <c r="FQ25" s="112"/>
      <c r="FR25" s="112"/>
      <c r="FS25" s="112"/>
      <c r="FT25" s="112"/>
      <c r="FU25" s="112"/>
      <c r="FV25" s="112"/>
      <c r="FW25" s="112"/>
      <c r="FX25" s="112"/>
      <c r="FY25" s="112"/>
      <c r="FZ25" s="112"/>
      <c r="GA25" s="112"/>
      <c r="GB25" s="112"/>
      <c r="GC25" s="112"/>
      <c r="GD25" s="112"/>
      <c r="GE25" s="112"/>
      <c r="GF25" s="112"/>
      <c r="GG25" s="112"/>
      <c r="GH25" s="112"/>
      <c r="GI25" s="112"/>
      <c r="GJ25" s="112"/>
      <c r="GK25" s="112"/>
      <c r="GL25" s="112"/>
      <c r="GM25" s="112"/>
      <c r="GN25" s="112"/>
      <c r="GO25" s="112"/>
      <c r="GP25" s="112"/>
      <c r="GQ25" s="112"/>
      <c r="GR25" s="112"/>
      <c r="GS25" s="112"/>
      <c r="GT25" s="112"/>
      <c r="GU25" s="112"/>
      <c r="GV25" s="112"/>
      <c r="GW25" s="112"/>
      <c r="GX25" s="112"/>
      <c r="GY25" s="112"/>
      <c r="GZ25" s="112"/>
      <c r="HA25" s="112"/>
      <c r="HB25" s="112"/>
      <c r="HC25" s="112"/>
      <c r="HD25" s="112"/>
      <c r="HE25" s="112"/>
      <c r="HF25" s="112"/>
      <c r="HG25" s="112"/>
      <c r="HH25" s="112"/>
      <c r="HI25" s="112"/>
      <c r="HJ25" s="112"/>
      <c r="HK25" s="112"/>
      <c r="HL25" s="112"/>
      <c r="HM25" s="112"/>
      <c r="HN25" s="112"/>
      <c r="HO25" s="112"/>
      <c r="HP25" s="112"/>
      <c r="HQ25" s="112"/>
      <c r="HR25" s="112"/>
      <c r="HS25" s="112"/>
      <c r="HT25" s="112"/>
      <c r="HU25" s="112"/>
      <c r="HV25" s="112"/>
      <c r="HW25" s="112"/>
      <c r="HX25" s="112"/>
      <c r="HY25" s="112"/>
      <c r="HZ25" s="112"/>
      <c r="IA25" s="112"/>
      <c r="IB25" s="112"/>
      <c r="IC25" s="112"/>
      <c r="ID25" s="112"/>
      <c r="IE25" s="112"/>
      <c r="IF25" s="112"/>
      <c r="IG25" s="112"/>
      <c r="IH25" s="112"/>
      <c r="II25" s="112"/>
      <c r="IJ25" s="112"/>
      <c r="IK25" s="112"/>
      <c r="IL25" s="112"/>
      <c r="IM25" s="112"/>
      <c r="IN25" s="112"/>
      <c r="IO25" s="112"/>
      <c r="IP25" s="112"/>
      <c r="IQ25" s="112"/>
      <c r="IR25" s="112"/>
      <c r="IS25" s="112"/>
      <c r="IT25" s="112"/>
      <c r="IU25" s="112"/>
      <c r="IV25" s="112"/>
    </row>
    <row r="26" spans="1:256">
      <c r="A26" s="112"/>
      <c r="B26" s="113">
        <v>44837</v>
      </c>
      <c r="C26" s="114">
        <v>71.059399999999997</v>
      </c>
      <c r="D26" s="114">
        <v>0.31</v>
      </c>
      <c r="E26" s="114">
        <v>0.31</v>
      </c>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c r="CM26" s="112"/>
      <c r="CN26" s="112"/>
      <c r="CO26" s="112"/>
      <c r="CP26" s="112"/>
      <c r="CQ26" s="112"/>
      <c r="CR26" s="112"/>
      <c r="CS26" s="112"/>
      <c r="CT26" s="112"/>
      <c r="CU26" s="112"/>
      <c r="CV26" s="112"/>
      <c r="CW26" s="112"/>
      <c r="CX26" s="112"/>
      <c r="CY26" s="112"/>
      <c r="CZ26" s="112"/>
      <c r="DA26" s="112"/>
      <c r="DB26" s="112"/>
      <c r="DC26" s="112"/>
      <c r="DD26" s="112"/>
      <c r="DE26" s="112"/>
      <c r="DF26" s="112"/>
      <c r="DG26" s="112"/>
      <c r="DH26" s="112"/>
      <c r="DI26" s="112"/>
      <c r="DJ26" s="112"/>
      <c r="DK26" s="112"/>
      <c r="DL26" s="112"/>
      <c r="DM26" s="112"/>
      <c r="DN26" s="112"/>
      <c r="DO26" s="112"/>
      <c r="DP26" s="112"/>
      <c r="DQ26" s="112"/>
      <c r="DR26" s="112"/>
      <c r="DS26" s="112"/>
      <c r="DT26" s="112"/>
      <c r="DU26" s="112"/>
      <c r="DV26" s="112"/>
      <c r="DW26" s="112"/>
      <c r="DX26" s="112"/>
      <c r="DY26" s="112"/>
      <c r="DZ26" s="112"/>
      <c r="EA26" s="112"/>
      <c r="EB26" s="112"/>
      <c r="EC26" s="112"/>
      <c r="ED26" s="112"/>
      <c r="EE26" s="112"/>
      <c r="EF26" s="112"/>
      <c r="EG26" s="112"/>
      <c r="EH26" s="112"/>
      <c r="EI26" s="112"/>
      <c r="EJ26" s="112"/>
      <c r="EK26" s="112"/>
      <c r="EL26" s="112"/>
      <c r="EM26" s="112"/>
      <c r="EN26" s="112"/>
      <c r="EO26" s="112"/>
      <c r="EP26" s="112"/>
      <c r="EQ26" s="112"/>
      <c r="ER26" s="112"/>
      <c r="ES26" s="112"/>
      <c r="ET26" s="112"/>
      <c r="EU26" s="112"/>
      <c r="EV26" s="112"/>
      <c r="EW26" s="112"/>
      <c r="EX26" s="112"/>
      <c r="EY26" s="112"/>
      <c r="EZ26" s="112"/>
      <c r="FA26" s="112"/>
      <c r="FB26" s="112"/>
      <c r="FC26" s="112"/>
      <c r="FD26" s="112"/>
      <c r="FE26" s="112"/>
      <c r="FF26" s="112"/>
      <c r="FG26" s="112"/>
      <c r="FH26" s="112"/>
      <c r="FI26" s="112"/>
      <c r="FJ26" s="112"/>
      <c r="FK26" s="112"/>
      <c r="FL26" s="112"/>
      <c r="FM26" s="112"/>
      <c r="FN26" s="112"/>
      <c r="FO26" s="112"/>
      <c r="FP26" s="112"/>
      <c r="FQ26" s="112"/>
      <c r="FR26" s="112"/>
      <c r="FS26" s="112"/>
      <c r="FT26" s="112"/>
      <c r="FU26" s="112"/>
      <c r="FV26" s="112"/>
      <c r="FW26" s="112"/>
      <c r="FX26" s="112"/>
      <c r="FY26" s="112"/>
      <c r="FZ26" s="112"/>
      <c r="GA26" s="112"/>
      <c r="GB26" s="112"/>
      <c r="GC26" s="112"/>
      <c r="GD26" s="112"/>
      <c r="GE26" s="112"/>
      <c r="GF26" s="112"/>
      <c r="GG26" s="112"/>
      <c r="GH26" s="112"/>
      <c r="GI26" s="112"/>
      <c r="GJ26" s="112"/>
      <c r="GK26" s="112"/>
      <c r="GL26" s="112"/>
      <c r="GM26" s="112"/>
      <c r="GN26" s="112"/>
      <c r="GO26" s="112"/>
      <c r="GP26" s="112"/>
      <c r="GQ26" s="112"/>
      <c r="GR26" s="112"/>
      <c r="GS26" s="112"/>
      <c r="GT26" s="112"/>
      <c r="GU26" s="112"/>
      <c r="GV26" s="112"/>
      <c r="GW26" s="112"/>
      <c r="GX26" s="112"/>
      <c r="GY26" s="112"/>
      <c r="GZ26" s="112"/>
      <c r="HA26" s="112"/>
      <c r="HB26" s="112"/>
      <c r="HC26" s="112"/>
      <c r="HD26" s="112"/>
      <c r="HE26" s="112"/>
      <c r="HF26" s="112"/>
      <c r="HG26" s="112"/>
      <c r="HH26" s="112"/>
      <c r="HI26" s="112"/>
      <c r="HJ26" s="112"/>
      <c r="HK26" s="112"/>
      <c r="HL26" s="112"/>
      <c r="HM26" s="112"/>
      <c r="HN26" s="112"/>
      <c r="HO26" s="112"/>
      <c r="HP26" s="112"/>
      <c r="HQ26" s="112"/>
      <c r="HR26" s="112"/>
      <c r="HS26" s="112"/>
      <c r="HT26" s="112"/>
      <c r="HU26" s="112"/>
      <c r="HV26" s="112"/>
      <c r="HW26" s="112"/>
      <c r="HX26" s="112"/>
      <c r="HY26" s="112"/>
      <c r="HZ26" s="112"/>
      <c r="IA26" s="112"/>
      <c r="IB26" s="112"/>
      <c r="IC26" s="112"/>
      <c r="ID26" s="112"/>
      <c r="IE26" s="112"/>
      <c r="IF26" s="112"/>
      <c r="IG26" s="112"/>
      <c r="IH26" s="112"/>
      <c r="II26" s="112"/>
      <c r="IJ26" s="112"/>
      <c r="IK26" s="112"/>
      <c r="IL26" s="112"/>
      <c r="IM26" s="112"/>
      <c r="IN26" s="112"/>
      <c r="IO26" s="112"/>
      <c r="IP26" s="112"/>
      <c r="IQ26" s="112"/>
      <c r="IR26" s="112"/>
      <c r="IS26" s="112"/>
      <c r="IT26" s="112"/>
      <c r="IU26" s="112"/>
      <c r="IV26" s="112"/>
    </row>
    <row r="28" spans="1:256" ht="15.75">
      <c r="B28" s="391" t="s">
        <v>2448</v>
      </c>
      <c r="C28" s="391"/>
      <c r="D28" s="391"/>
      <c r="E28" s="391"/>
    </row>
    <row r="29" spans="1:256" s="108" customFormat="1" ht="38.25">
      <c r="B29" s="109" t="s">
        <v>2442</v>
      </c>
      <c r="C29" s="110" t="s">
        <v>2443</v>
      </c>
      <c r="D29" s="111" t="s">
        <v>2444</v>
      </c>
      <c r="E29" s="111" t="s">
        <v>2445</v>
      </c>
    </row>
    <row r="30" spans="1:256">
      <c r="A30" s="112"/>
      <c r="B30" s="113">
        <v>44685</v>
      </c>
      <c r="C30" s="114">
        <v>77.279399999999995</v>
      </c>
      <c r="D30" s="114">
        <v>0.3</v>
      </c>
      <c r="E30" s="114">
        <v>0.3</v>
      </c>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2"/>
      <c r="CC30" s="112"/>
      <c r="CD30" s="112"/>
      <c r="CE30" s="112"/>
      <c r="CF30" s="112"/>
      <c r="CG30" s="112"/>
      <c r="CH30" s="112"/>
      <c r="CI30" s="112"/>
      <c r="CJ30" s="112"/>
      <c r="CK30" s="112"/>
      <c r="CL30" s="112"/>
      <c r="CM30" s="112"/>
      <c r="CN30" s="112"/>
      <c r="CO30" s="112"/>
      <c r="CP30" s="112"/>
      <c r="CQ30" s="112"/>
      <c r="CR30" s="112"/>
      <c r="CS30" s="112"/>
      <c r="CT30" s="112"/>
      <c r="CU30" s="112"/>
      <c r="CV30" s="112"/>
      <c r="CW30" s="112"/>
      <c r="CX30" s="112"/>
      <c r="CY30" s="112"/>
      <c r="CZ30" s="112"/>
      <c r="DA30" s="112"/>
      <c r="DB30" s="112"/>
      <c r="DC30" s="112"/>
      <c r="DD30" s="112"/>
      <c r="DE30" s="112"/>
      <c r="DF30" s="112"/>
      <c r="DG30" s="112"/>
      <c r="DH30" s="112"/>
      <c r="DI30" s="112"/>
      <c r="DJ30" s="112"/>
      <c r="DK30" s="112"/>
      <c r="DL30" s="112"/>
      <c r="DM30" s="112"/>
      <c r="DN30" s="112"/>
      <c r="DO30" s="112"/>
      <c r="DP30" s="112"/>
      <c r="DQ30" s="112"/>
      <c r="DR30" s="112"/>
      <c r="DS30" s="112"/>
      <c r="DT30" s="112"/>
      <c r="DU30" s="112"/>
      <c r="DV30" s="112"/>
      <c r="DW30" s="112"/>
      <c r="DX30" s="112"/>
      <c r="DY30" s="112"/>
      <c r="DZ30" s="112"/>
      <c r="EA30" s="112"/>
      <c r="EB30" s="112"/>
      <c r="EC30" s="112"/>
      <c r="ED30" s="112"/>
      <c r="EE30" s="112"/>
      <c r="EF30" s="112"/>
      <c r="EG30" s="112"/>
      <c r="EH30" s="112"/>
      <c r="EI30" s="112"/>
      <c r="EJ30" s="112"/>
      <c r="EK30" s="112"/>
      <c r="EL30" s="112"/>
      <c r="EM30" s="112"/>
      <c r="EN30" s="112"/>
      <c r="EO30" s="112"/>
      <c r="EP30" s="112"/>
      <c r="EQ30" s="112"/>
      <c r="ER30" s="112"/>
      <c r="ES30" s="112"/>
      <c r="ET30" s="112"/>
      <c r="EU30" s="112"/>
      <c r="EV30" s="112"/>
      <c r="EW30" s="112"/>
      <c r="EX30" s="112"/>
      <c r="EY30" s="112"/>
      <c r="EZ30" s="112"/>
      <c r="FA30" s="112"/>
      <c r="FB30" s="112"/>
      <c r="FC30" s="112"/>
      <c r="FD30" s="112"/>
      <c r="FE30" s="112"/>
      <c r="FF30" s="112"/>
      <c r="FG30" s="112"/>
      <c r="FH30" s="112"/>
      <c r="FI30" s="112"/>
      <c r="FJ30" s="112"/>
      <c r="FK30" s="112"/>
      <c r="FL30" s="112"/>
      <c r="FM30" s="112"/>
      <c r="FN30" s="112"/>
      <c r="FO30" s="112"/>
      <c r="FP30" s="112"/>
      <c r="FQ30" s="112"/>
      <c r="FR30" s="112"/>
      <c r="FS30" s="112"/>
      <c r="FT30" s="112"/>
      <c r="FU30" s="112"/>
      <c r="FV30" s="112"/>
      <c r="FW30" s="112"/>
      <c r="FX30" s="112"/>
      <c r="FY30" s="112"/>
      <c r="FZ30" s="112"/>
      <c r="GA30" s="112"/>
      <c r="GB30" s="112"/>
      <c r="GC30" s="112"/>
      <c r="GD30" s="112"/>
      <c r="GE30" s="112"/>
      <c r="GF30" s="112"/>
      <c r="GG30" s="112"/>
      <c r="GH30" s="112"/>
      <c r="GI30" s="112"/>
      <c r="GJ30" s="112"/>
      <c r="GK30" s="112"/>
      <c r="GL30" s="112"/>
      <c r="GM30" s="112"/>
      <c r="GN30" s="112"/>
      <c r="GO30" s="112"/>
      <c r="GP30" s="112"/>
      <c r="GQ30" s="112"/>
      <c r="GR30" s="112"/>
      <c r="GS30" s="112"/>
      <c r="GT30" s="112"/>
      <c r="GU30" s="112"/>
      <c r="GV30" s="112"/>
      <c r="GW30" s="112"/>
      <c r="GX30" s="112"/>
      <c r="GY30" s="112"/>
      <c r="GZ30" s="112"/>
      <c r="HA30" s="112"/>
      <c r="HB30" s="112"/>
      <c r="HC30" s="112"/>
      <c r="HD30" s="112"/>
      <c r="HE30" s="112"/>
      <c r="HF30" s="112"/>
      <c r="HG30" s="112"/>
      <c r="HH30" s="112"/>
      <c r="HI30" s="112"/>
      <c r="HJ30" s="112"/>
      <c r="HK30" s="112"/>
      <c r="HL30" s="112"/>
      <c r="HM30" s="112"/>
      <c r="HN30" s="112"/>
      <c r="HO30" s="112"/>
      <c r="HP30" s="112"/>
      <c r="HQ30" s="112"/>
      <c r="HR30" s="112"/>
      <c r="HS30" s="112"/>
      <c r="HT30" s="112"/>
      <c r="HU30" s="112"/>
      <c r="HV30" s="112"/>
      <c r="HW30" s="112"/>
      <c r="HX30" s="112"/>
      <c r="HY30" s="112"/>
      <c r="HZ30" s="112"/>
      <c r="IA30" s="112"/>
      <c r="IB30" s="112"/>
      <c r="IC30" s="112"/>
      <c r="ID30" s="112"/>
      <c r="IE30" s="112"/>
      <c r="IF30" s="112"/>
      <c r="IG30" s="112"/>
      <c r="IH30" s="112"/>
      <c r="II30" s="112"/>
      <c r="IJ30" s="112"/>
      <c r="IK30" s="112"/>
      <c r="IL30" s="112"/>
      <c r="IM30" s="112"/>
      <c r="IN30" s="112"/>
      <c r="IO30" s="112"/>
      <c r="IP30" s="112"/>
      <c r="IQ30" s="112"/>
      <c r="IR30" s="112"/>
      <c r="IS30" s="112"/>
      <c r="IT30" s="112"/>
      <c r="IU30" s="112"/>
      <c r="IV30" s="112"/>
    </row>
    <row r="31" spans="1:256">
      <c r="A31" s="112"/>
      <c r="B31" s="113">
        <v>44715</v>
      </c>
      <c r="C31" s="114">
        <v>77.129499999999993</v>
      </c>
      <c r="D31" s="114">
        <v>0.3</v>
      </c>
      <c r="E31" s="114">
        <v>0.3</v>
      </c>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2"/>
      <c r="CC31" s="112"/>
      <c r="CD31" s="112"/>
      <c r="CE31" s="112"/>
      <c r="CF31" s="112"/>
      <c r="CG31" s="112"/>
      <c r="CH31" s="112"/>
      <c r="CI31" s="112"/>
      <c r="CJ31" s="112"/>
      <c r="CK31" s="112"/>
      <c r="CL31" s="112"/>
      <c r="CM31" s="112"/>
      <c r="CN31" s="112"/>
      <c r="CO31" s="112"/>
      <c r="CP31" s="112"/>
      <c r="CQ31" s="112"/>
      <c r="CR31" s="112"/>
      <c r="CS31" s="112"/>
      <c r="CT31" s="112"/>
      <c r="CU31" s="112"/>
      <c r="CV31" s="112"/>
      <c r="CW31" s="112"/>
      <c r="CX31" s="112"/>
      <c r="CY31" s="112"/>
      <c r="CZ31" s="112"/>
      <c r="DA31" s="112"/>
      <c r="DB31" s="112"/>
      <c r="DC31" s="112"/>
      <c r="DD31" s="112"/>
      <c r="DE31" s="112"/>
      <c r="DF31" s="112"/>
      <c r="DG31" s="112"/>
      <c r="DH31" s="112"/>
      <c r="DI31" s="112"/>
      <c r="DJ31" s="112"/>
      <c r="DK31" s="112"/>
      <c r="DL31" s="112"/>
      <c r="DM31" s="112"/>
      <c r="DN31" s="112"/>
      <c r="DO31" s="112"/>
      <c r="DP31" s="112"/>
      <c r="DQ31" s="112"/>
      <c r="DR31" s="112"/>
      <c r="DS31" s="112"/>
      <c r="DT31" s="112"/>
      <c r="DU31" s="112"/>
      <c r="DV31" s="112"/>
      <c r="DW31" s="112"/>
      <c r="DX31" s="112"/>
      <c r="DY31" s="112"/>
      <c r="DZ31" s="112"/>
      <c r="EA31" s="112"/>
      <c r="EB31" s="112"/>
      <c r="EC31" s="112"/>
      <c r="ED31" s="112"/>
      <c r="EE31" s="112"/>
      <c r="EF31" s="112"/>
      <c r="EG31" s="112"/>
      <c r="EH31" s="112"/>
      <c r="EI31" s="112"/>
      <c r="EJ31" s="112"/>
      <c r="EK31" s="112"/>
      <c r="EL31" s="112"/>
      <c r="EM31" s="112"/>
      <c r="EN31" s="112"/>
      <c r="EO31" s="112"/>
      <c r="EP31" s="112"/>
      <c r="EQ31" s="112"/>
      <c r="ER31" s="112"/>
      <c r="ES31" s="112"/>
      <c r="ET31" s="112"/>
      <c r="EU31" s="112"/>
      <c r="EV31" s="112"/>
      <c r="EW31" s="112"/>
      <c r="EX31" s="112"/>
      <c r="EY31" s="112"/>
      <c r="EZ31" s="112"/>
      <c r="FA31" s="112"/>
      <c r="FB31" s="112"/>
      <c r="FC31" s="112"/>
      <c r="FD31" s="112"/>
      <c r="FE31" s="112"/>
      <c r="FF31" s="112"/>
      <c r="FG31" s="112"/>
      <c r="FH31" s="112"/>
      <c r="FI31" s="112"/>
      <c r="FJ31" s="112"/>
      <c r="FK31" s="112"/>
      <c r="FL31" s="112"/>
      <c r="FM31" s="112"/>
      <c r="FN31" s="112"/>
      <c r="FO31" s="112"/>
      <c r="FP31" s="112"/>
      <c r="FQ31" s="112"/>
      <c r="FR31" s="112"/>
      <c r="FS31" s="112"/>
      <c r="FT31" s="112"/>
      <c r="FU31" s="112"/>
      <c r="FV31" s="112"/>
      <c r="FW31" s="112"/>
      <c r="FX31" s="112"/>
      <c r="FY31" s="112"/>
      <c r="FZ31" s="112"/>
      <c r="GA31" s="112"/>
      <c r="GB31" s="112"/>
      <c r="GC31" s="112"/>
      <c r="GD31" s="112"/>
      <c r="GE31" s="112"/>
      <c r="GF31" s="112"/>
      <c r="GG31" s="112"/>
      <c r="GH31" s="112"/>
      <c r="GI31" s="112"/>
      <c r="GJ31" s="112"/>
      <c r="GK31" s="112"/>
      <c r="GL31" s="112"/>
      <c r="GM31" s="112"/>
      <c r="GN31" s="112"/>
      <c r="GO31" s="112"/>
      <c r="GP31" s="112"/>
      <c r="GQ31" s="112"/>
      <c r="GR31" s="112"/>
      <c r="GS31" s="112"/>
      <c r="GT31" s="112"/>
      <c r="GU31" s="112"/>
      <c r="GV31" s="112"/>
      <c r="GW31" s="112"/>
      <c r="GX31" s="112"/>
      <c r="GY31" s="112"/>
      <c r="GZ31" s="112"/>
      <c r="HA31" s="112"/>
      <c r="HB31" s="112"/>
      <c r="HC31" s="112"/>
      <c r="HD31" s="112"/>
      <c r="HE31" s="112"/>
      <c r="HF31" s="112"/>
      <c r="HG31" s="112"/>
      <c r="HH31" s="112"/>
      <c r="HI31" s="112"/>
      <c r="HJ31" s="112"/>
      <c r="HK31" s="112"/>
      <c r="HL31" s="112"/>
      <c r="HM31" s="112"/>
      <c r="HN31" s="112"/>
      <c r="HO31" s="112"/>
      <c r="HP31" s="112"/>
      <c r="HQ31" s="112"/>
      <c r="HR31" s="112"/>
      <c r="HS31" s="112"/>
      <c r="HT31" s="112"/>
      <c r="HU31" s="112"/>
      <c r="HV31" s="112"/>
      <c r="HW31" s="112"/>
      <c r="HX31" s="112"/>
      <c r="HY31" s="112"/>
      <c r="HZ31" s="112"/>
      <c r="IA31" s="112"/>
      <c r="IB31" s="112"/>
      <c r="IC31" s="112"/>
      <c r="ID31" s="112"/>
      <c r="IE31" s="112"/>
      <c r="IF31" s="112"/>
      <c r="IG31" s="112"/>
      <c r="IH31" s="112"/>
      <c r="II31" s="112"/>
      <c r="IJ31" s="112"/>
      <c r="IK31" s="112"/>
      <c r="IL31" s="112"/>
      <c r="IM31" s="112"/>
      <c r="IN31" s="112"/>
      <c r="IO31" s="112"/>
      <c r="IP31" s="112"/>
      <c r="IQ31" s="112"/>
      <c r="IR31" s="112"/>
      <c r="IS31" s="112"/>
      <c r="IT31" s="112"/>
      <c r="IU31" s="112"/>
      <c r="IV31" s="112"/>
    </row>
    <row r="32" spans="1:256">
      <c r="A32" s="112"/>
      <c r="B32" s="113">
        <v>44746</v>
      </c>
      <c r="C32" s="114">
        <v>75.598799999999997</v>
      </c>
      <c r="D32" s="114">
        <v>0.28000000000000003</v>
      </c>
      <c r="E32" s="114">
        <v>0.28000000000000003</v>
      </c>
      <c r="F32" s="112"/>
      <c r="G32" s="112"/>
      <c r="H32" s="112"/>
      <c r="I32" s="112"/>
      <c r="J32" s="112"/>
      <c r="K32" s="112"/>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2"/>
      <c r="CC32" s="112"/>
      <c r="CD32" s="112"/>
      <c r="CE32" s="112"/>
      <c r="CF32" s="112"/>
      <c r="CG32" s="112"/>
      <c r="CH32" s="112"/>
      <c r="CI32" s="112"/>
      <c r="CJ32" s="112"/>
      <c r="CK32" s="112"/>
      <c r="CL32" s="112"/>
      <c r="CM32" s="112"/>
      <c r="CN32" s="112"/>
      <c r="CO32" s="112"/>
      <c r="CP32" s="112"/>
      <c r="CQ32" s="112"/>
      <c r="CR32" s="112"/>
      <c r="CS32" s="112"/>
      <c r="CT32" s="112"/>
      <c r="CU32" s="112"/>
      <c r="CV32" s="112"/>
      <c r="CW32" s="112"/>
      <c r="CX32" s="112"/>
      <c r="CY32" s="112"/>
      <c r="CZ32" s="112"/>
      <c r="DA32" s="112"/>
      <c r="DB32" s="112"/>
      <c r="DC32" s="112"/>
      <c r="DD32" s="112"/>
      <c r="DE32" s="112"/>
      <c r="DF32" s="112"/>
      <c r="DG32" s="112"/>
      <c r="DH32" s="112"/>
      <c r="DI32" s="112"/>
      <c r="DJ32" s="112"/>
      <c r="DK32" s="112"/>
      <c r="DL32" s="112"/>
      <c r="DM32" s="112"/>
      <c r="DN32" s="112"/>
      <c r="DO32" s="112"/>
      <c r="DP32" s="112"/>
      <c r="DQ32" s="112"/>
      <c r="DR32" s="112"/>
      <c r="DS32" s="112"/>
      <c r="DT32" s="112"/>
      <c r="DU32" s="112"/>
      <c r="DV32" s="112"/>
      <c r="DW32" s="112"/>
      <c r="DX32" s="112"/>
      <c r="DY32" s="112"/>
      <c r="DZ32" s="112"/>
      <c r="EA32" s="112"/>
      <c r="EB32" s="112"/>
      <c r="EC32" s="112"/>
      <c r="ED32" s="112"/>
      <c r="EE32" s="112"/>
      <c r="EF32" s="112"/>
      <c r="EG32" s="112"/>
      <c r="EH32" s="112"/>
      <c r="EI32" s="112"/>
      <c r="EJ32" s="112"/>
      <c r="EK32" s="112"/>
      <c r="EL32" s="112"/>
      <c r="EM32" s="112"/>
      <c r="EN32" s="112"/>
      <c r="EO32" s="112"/>
      <c r="EP32" s="112"/>
      <c r="EQ32" s="112"/>
      <c r="ER32" s="112"/>
      <c r="ES32" s="112"/>
      <c r="ET32" s="112"/>
      <c r="EU32" s="112"/>
      <c r="EV32" s="112"/>
      <c r="EW32" s="112"/>
      <c r="EX32" s="112"/>
      <c r="EY32" s="112"/>
      <c r="EZ32" s="112"/>
      <c r="FA32" s="112"/>
      <c r="FB32" s="112"/>
      <c r="FC32" s="112"/>
      <c r="FD32" s="112"/>
      <c r="FE32" s="112"/>
      <c r="FF32" s="112"/>
      <c r="FG32" s="112"/>
      <c r="FH32" s="112"/>
      <c r="FI32" s="112"/>
      <c r="FJ32" s="112"/>
      <c r="FK32" s="112"/>
      <c r="FL32" s="112"/>
      <c r="FM32" s="112"/>
      <c r="FN32" s="112"/>
      <c r="FO32" s="112"/>
      <c r="FP32" s="112"/>
      <c r="FQ32" s="112"/>
      <c r="FR32" s="112"/>
      <c r="FS32" s="112"/>
      <c r="FT32" s="112"/>
      <c r="FU32" s="112"/>
      <c r="FV32" s="112"/>
      <c r="FW32" s="112"/>
      <c r="FX32" s="112"/>
      <c r="FY32" s="112"/>
      <c r="FZ32" s="112"/>
      <c r="GA32" s="112"/>
      <c r="GB32" s="112"/>
      <c r="GC32" s="112"/>
      <c r="GD32" s="112"/>
      <c r="GE32" s="112"/>
      <c r="GF32" s="112"/>
      <c r="GG32" s="112"/>
      <c r="GH32" s="112"/>
      <c r="GI32" s="112"/>
      <c r="GJ32" s="112"/>
      <c r="GK32" s="112"/>
      <c r="GL32" s="112"/>
      <c r="GM32" s="112"/>
      <c r="GN32" s="112"/>
      <c r="GO32" s="112"/>
      <c r="GP32" s="112"/>
      <c r="GQ32" s="112"/>
      <c r="GR32" s="112"/>
      <c r="GS32" s="112"/>
      <c r="GT32" s="112"/>
      <c r="GU32" s="112"/>
      <c r="GV32" s="112"/>
      <c r="GW32" s="112"/>
      <c r="GX32" s="112"/>
      <c r="GY32" s="112"/>
      <c r="GZ32" s="112"/>
      <c r="HA32" s="112"/>
      <c r="HB32" s="112"/>
      <c r="HC32" s="112"/>
      <c r="HD32" s="112"/>
      <c r="HE32" s="112"/>
      <c r="HF32" s="112"/>
      <c r="HG32" s="112"/>
      <c r="HH32" s="112"/>
      <c r="HI32" s="112"/>
      <c r="HJ32" s="112"/>
      <c r="HK32" s="112"/>
      <c r="HL32" s="112"/>
      <c r="HM32" s="112"/>
      <c r="HN32" s="112"/>
      <c r="HO32" s="112"/>
      <c r="HP32" s="112"/>
      <c r="HQ32" s="112"/>
      <c r="HR32" s="112"/>
      <c r="HS32" s="112"/>
      <c r="HT32" s="112"/>
      <c r="HU32" s="112"/>
      <c r="HV32" s="112"/>
      <c r="HW32" s="112"/>
      <c r="HX32" s="112"/>
      <c r="HY32" s="112"/>
      <c r="HZ32" s="112"/>
      <c r="IA32" s="112"/>
      <c r="IB32" s="112"/>
      <c r="IC32" s="112"/>
      <c r="ID32" s="112"/>
      <c r="IE32" s="112"/>
      <c r="IF32" s="112"/>
      <c r="IG32" s="112"/>
      <c r="IH32" s="112"/>
      <c r="II32" s="112"/>
      <c r="IJ32" s="112"/>
      <c r="IK32" s="112"/>
      <c r="IL32" s="112"/>
      <c r="IM32" s="112"/>
      <c r="IN32" s="112"/>
      <c r="IO32" s="112"/>
      <c r="IP32" s="112"/>
      <c r="IQ32" s="112"/>
      <c r="IR32" s="112"/>
      <c r="IS32" s="112"/>
      <c r="IT32" s="112"/>
      <c r="IU32" s="112"/>
      <c r="IV32" s="112"/>
    </row>
    <row r="33" spans="1:256">
      <c r="A33" s="112"/>
      <c r="B33" s="113">
        <v>44776</v>
      </c>
      <c r="C33" s="114">
        <v>80.785200000000003</v>
      </c>
      <c r="D33" s="114">
        <v>0.28999999999999998</v>
      </c>
      <c r="E33" s="114">
        <v>0.28999999999999998</v>
      </c>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2"/>
      <c r="GJ33" s="112"/>
      <c r="GK33" s="112"/>
      <c r="GL33" s="112"/>
      <c r="GM33" s="112"/>
      <c r="GN33" s="112"/>
      <c r="GO33" s="112"/>
      <c r="GP33" s="112"/>
      <c r="GQ33" s="112"/>
      <c r="GR33" s="112"/>
      <c r="GS33" s="112"/>
      <c r="GT33" s="112"/>
      <c r="GU33" s="112"/>
      <c r="GV33" s="112"/>
      <c r="GW33" s="112"/>
      <c r="GX33" s="112"/>
      <c r="GY33" s="112"/>
      <c r="GZ33" s="112"/>
      <c r="HA33" s="112"/>
      <c r="HB33" s="112"/>
      <c r="HC33" s="112"/>
      <c r="HD33" s="112"/>
      <c r="HE33" s="112"/>
      <c r="HF33" s="112"/>
      <c r="HG33" s="112"/>
      <c r="HH33" s="112"/>
      <c r="HI33" s="112"/>
      <c r="HJ33" s="112"/>
      <c r="HK33" s="112"/>
      <c r="HL33" s="112"/>
      <c r="HM33" s="112"/>
      <c r="HN33" s="112"/>
      <c r="HO33" s="112"/>
      <c r="HP33" s="112"/>
      <c r="HQ33" s="112"/>
      <c r="HR33" s="112"/>
      <c r="HS33" s="112"/>
      <c r="HT33" s="112"/>
      <c r="HU33" s="112"/>
      <c r="HV33" s="112"/>
      <c r="HW33" s="112"/>
      <c r="HX33" s="112"/>
      <c r="HY33" s="112"/>
      <c r="HZ33" s="112"/>
      <c r="IA33" s="112"/>
      <c r="IB33" s="112"/>
      <c r="IC33" s="112"/>
      <c r="ID33" s="112"/>
      <c r="IE33" s="112"/>
      <c r="IF33" s="112"/>
      <c r="IG33" s="112"/>
      <c r="IH33" s="112"/>
      <c r="II33" s="112"/>
      <c r="IJ33" s="112"/>
      <c r="IK33" s="112"/>
      <c r="IL33" s="112"/>
      <c r="IM33" s="112"/>
      <c r="IN33" s="112"/>
      <c r="IO33" s="112"/>
      <c r="IP33" s="112"/>
      <c r="IQ33" s="112"/>
      <c r="IR33" s="112"/>
      <c r="IS33" s="112"/>
      <c r="IT33" s="112"/>
      <c r="IU33" s="112"/>
      <c r="IV33" s="112"/>
    </row>
    <row r="34" spans="1:256">
      <c r="A34" s="112"/>
      <c r="B34" s="113">
        <v>44809</v>
      </c>
      <c r="C34" s="114">
        <v>82.453500000000005</v>
      </c>
      <c r="D34" s="114">
        <v>0.31</v>
      </c>
      <c r="E34" s="114">
        <v>0.31</v>
      </c>
      <c r="F34" s="112"/>
      <c r="G34" s="112"/>
      <c r="H34" s="112"/>
      <c r="I34" s="112"/>
      <c r="J34" s="112"/>
      <c r="K34" s="112"/>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2"/>
      <c r="BU34" s="112"/>
      <c r="BV34" s="112"/>
      <c r="BW34" s="112"/>
      <c r="BX34" s="112"/>
      <c r="BY34" s="112"/>
      <c r="BZ34" s="112"/>
      <c r="CA34" s="112"/>
      <c r="CB34" s="112"/>
      <c r="CC34" s="112"/>
      <c r="CD34" s="112"/>
      <c r="CE34" s="112"/>
      <c r="CF34" s="112"/>
      <c r="CG34" s="112"/>
      <c r="CH34" s="112"/>
      <c r="CI34" s="112"/>
      <c r="CJ34" s="112"/>
      <c r="CK34" s="112"/>
      <c r="CL34" s="112"/>
      <c r="CM34" s="112"/>
      <c r="CN34" s="112"/>
      <c r="CO34" s="112"/>
      <c r="CP34" s="112"/>
      <c r="CQ34" s="112"/>
      <c r="CR34" s="112"/>
      <c r="CS34" s="112"/>
      <c r="CT34" s="112"/>
      <c r="CU34" s="112"/>
      <c r="CV34" s="112"/>
      <c r="CW34" s="112"/>
      <c r="CX34" s="112"/>
      <c r="CY34" s="112"/>
      <c r="CZ34" s="112"/>
      <c r="DA34" s="112"/>
      <c r="DB34" s="112"/>
      <c r="DC34" s="112"/>
      <c r="DD34" s="112"/>
      <c r="DE34" s="112"/>
      <c r="DF34" s="112"/>
      <c r="DG34" s="112"/>
      <c r="DH34" s="112"/>
      <c r="DI34" s="112"/>
      <c r="DJ34" s="112"/>
      <c r="DK34" s="112"/>
      <c r="DL34" s="112"/>
      <c r="DM34" s="112"/>
      <c r="DN34" s="112"/>
      <c r="DO34" s="112"/>
      <c r="DP34" s="112"/>
      <c r="DQ34" s="112"/>
      <c r="DR34" s="112"/>
      <c r="DS34" s="112"/>
      <c r="DT34" s="112"/>
      <c r="DU34" s="112"/>
      <c r="DV34" s="112"/>
      <c r="DW34" s="112"/>
      <c r="DX34" s="112"/>
      <c r="DY34" s="112"/>
      <c r="DZ34" s="112"/>
      <c r="EA34" s="112"/>
      <c r="EB34" s="112"/>
      <c r="EC34" s="112"/>
      <c r="ED34" s="112"/>
      <c r="EE34" s="112"/>
      <c r="EF34" s="112"/>
      <c r="EG34" s="112"/>
      <c r="EH34" s="112"/>
      <c r="EI34" s="112"/>
      <c r="EJ34" s="112"/>
      <c r="EK34" s="112"/>
      <c r="EL34" s="112"/>
      <c r="EM34" s="112"/>
      <c r="EN34" s="112"/>
      <c r="EO34" s="112"/>
      <c r="EP34" s="112"/>
      <c r="EQ34" s="112"/>
      <c r="ER34" s="112"/>
      <c r="ES34" s="112"/>
      <c r="ET34" s="112"/>
      <c r="EU34" s="112"/>
      <c r="EV34" s="112"/>
      <c r="EW34" s="112"/>
      <c r="EX34" s="112"/>
      <c r="EY34" s="112"/>
      <c r="EZ34" s="112"/>
      <c r="FA34" s="112"/>
      <c r="FB34" s="112"/>
      <c r="FC34" s="112"/>
      <c r="FD34" s="112"/>
      <c r="FE34" s="112"/>
      <c r="FF34" s="112"/>
      <c r="FG34" s="112"/>
      <c r="FH34" s="112"/>
      <c r="FI34" s="112"/>
      <c r="FJ34" s="112"/>
      <c r="FK34" s="112"/>
      <c r="FL34" s="112"/>
      <c r="FM34" s="112"/>
      <c r="FN34" s="112"/>
      <c r="FO34" s="112"/>
      <c r="FP34" s="112"/>
      <c r="FQ34" s="112"/>
      <c r="FR34" s="112"/>
      <c r="FS34" s="112"/>
      <c r="FT34" s="112"/>
      <c r="FU34" s="112"/>
      <c r="FV34" s="112"/>
      <c r="FW34" s="112"/>
      <c r="FX34" s="112"/>
      <c r="FY34" s="112"/>
      <c r="FZ34" s="112"/>
      <c r="GA34" s="112"/>
      <c r="GB34" s="112"/>
      <c r="GC34" s="112"/>
      <c r="GD34" s="112"/>
      <c r="GE34" s="112"/>
      <c r="GF34" s="112"/>
      <c r="GG34" s="112"/>
      <c r="GH34" s="112"/>
      <c r="GI34" s="112"/>
      <c r="GJ34" s="112"/>
      <c r="GK34" s="112"/>
      <c r="GL34" s="112"/>
      <c r="GM34" s="112"/>
      <c r="GN34" s="112"/>
      <c r="GO34" s="112"/>
      <c r="GP34" s="112"/>
      <c r="GQ34" s="112"/>
      <c r="GR34" s="112"/>
      <c r="GS34" s="112"/>
      <c r="GT34" s="112"/>
      <c r="GU34" s="112"/>
      <c r="GV34" s="112"/>
      <c r="GW34" s="112"/>
      <c r="GX34" s="112"/>
      <c r="GY34" s="112"/>
      <c r="GZ34" s="112"/>
      <c r="HA34" s="112"/>
      <c r="HB34" s="112"/>
      <c r="HC34" s="112"/>
      <c r="HD34" s="112"/>
      <c r="HE34" s="112"/>
      <c r="HF34" s="112"/>
      <c r="HG34" s="112"/>
      <c r="HH34" s="112"/>
      <c r="HI34" s="112"/>
      <c r="HJ34" s="112"/>
      <c r="HK34" s="112"/>
      <c r="HL34" s="112"/>
      <c r="HM34" s="112"/>
      <c r="HN34" s="112"/>
      <c r="HO34" s="112"/>
      <c r="HP34" s="112"/>
      <c r="HQ34" s="112"/>
      <c r="HR34" s="112"/>
      <c r="HS34" s="112"/>
      <c r="HT34" s="112"/>
      <c r="HU34" s="112"/>
      <c r="HV34" s="112"/>
      <c r="HW34" s="112"/>
      <c r="HX34" s="112"/>
      <c r="HY34" s="112"/>
      <c r="HZ34" s="112"/>
      <c r="IA34" s="112"/>
      <c r="IB34" s="112"/>
      <c r="IC34" s="112"/>
      <c r="ID34" s="112"/>
      <c r="IE34" s="112"/>
      <c r="IF34" s="112"/>
      <c r="IG34" s="112"/>
      <c r="IH34" s="112"/>
      <c r="II34" s="112"/>
      <c r="IJ34" s="112"/>
      <c r="IK34" s="112"/>
      <c r="IL34" s="112"/>
      <c r="IM34" s="112"/>
      <c r="IN34" s="112"/>
      <c r="IO34" s="112"/>
      <c r="IP34" s="112"/>
      <c r="IQ34" s="112"/>
      <c r="IR34" s="112"/>
      <c r="IS34" s="112"/>
      <c r="IT34" s="112"/>
      <c r="IU34" s="112"/>
      <c r="IV34" s="112"/>
    </row>
    <row r="35" spans="1:256">
      <c r="A35" s="112"/>
      <c r="B35" s="113">
        <v>44837</v>
      </c>
      <c r="C35" s="114">
        <v>80.290499999999994</v>
      </c>
      <c r="D35" s="114">
        <v>0.31</v>
      </c>
      <c r="E35" s="114">
        <v>0.31</v>
      </c>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12"/>
      <c r="CF35" s="112"/>
      <c r="CG35" s="112"/>
      <c r="CH35" s="112"/>
      <c r="CI35" s="112"/>
      <c r="CJ35" s="112"/>
      <c r="CK35" s="112"/>
      <c r="CL35" s="112"/>
      <c r="CM35" s="112"/>
      <c r="CN35" s="112"/>
      <c r="CO35" s="112"/>
      <c r="CP35" s="112"/>
      <c r="CQ35" s="112"/>
      <c r="CR35" s="112"/>
      <c r="CS35" s="112"/>
      <c r="CT35" s="112"/>
      <c r="CU35" s="112"/>
      <c r="CV35" s="112"/>
      <c r="CW35" s="112"/>
      <c r="CX35" s="112"/>
      <c r="CY35" s="112"/>
      <c r="CZ35" s="112"/>
      <c r="DA35" s="112"/>
      <c r="DB35" s="112"/>
      <c r="DC35" s="112"/>
      <c r="DD35" s="112"/>
      <c r="DE35" s="112"/>
      <c r="DF35" s="112"/>
      <c r="DG35" s="112"/>
      <c r="DH35" s="112"/>
      <c r="DI35" s="112"/>
      <c r="DJ35" s="112"/>
      <c r="DK35" s="112"/>
      <c r="DL35" s="112"/>
      <c r="DM35" s="112"/>
      <c r="DN35" s="112"/>
      <c r="DO35" s="112"/>
      <c r="DP35" s="112"/>
      <c r="DQ35" s="112"/>
      <c r="DR35" s="112"/>
      <c r="DS35" s="112"/>
      <c r="DT35" s="112"/>
      <c r="DU35" s="112"/>
      <c r="DV35" s="112"/>
      <c r="DW35" s="112"/>
      <c r="DX35" s="112"/>
      <c r="DY35" s="112"/>
      <c r="DZ35" s="112"/>
      <c r="EA35" s="112"/>
      <c r="EB35" s="112"/>
      <c r="EC35" s="112"/>
      <c r="ED35" s="112"/>
      <c r="EE35" s="112"/>
      <c r="EF35" s="112"/>
      <c r="EG35" s="112"/>
      <c r="EH35" s="112"/>
      <c r="EI35" s="112"/>
      <c r="EJ35" s="112"/>
      <c r="EK35" s="112"/>
      <c r="EL35" s="112"/>
      <c r="EM35" s="112"/>
      <c r="EN35" s="112"/>
      <c r="EO35" s="112"/>
      <c r="EP35" s="112"/>
      <c r="EQ35" s="112"/>
      <c r="ER35" s="112"/>
      <c r="ES35" s="112"/>
      <c r="ET35" s="112"/>
      <c r="EU35" s="112"/>
      <c r="EV35" s="112"/>
      <c r="EW35" s="112"/>
      <c r="EX35" s="112"/>
      <c r="EY35" s="112"/>
      <c r="EZ35" s="112"/>
      <c r="FA35" s="112"/>
      <c r="FB35" s="112"/>
      <c r="FC35" s="112"/>
      <c r="FD35" s="112"/>
      <c r="FE35" s="112"/>
      <c r="FF35" s="112"/>
      <c r="FG35" s="112"/>
      <c r="FH35" s="112"/>
      <c r="FI35" s="112"/>
      <c r="FJ35" s="112"/>
      <c r="FK35" s="112"/>
      <c r="FL35" s="112"/>
      <c r="FM35" s="112"/>
      <c r="FN35" s="112"/>
      <c r="FO35" s="112"/>
      <c r="FP35" s="112"/>
      <c r="FQ35" s="112"/>
      <c r="FR35" s="112"/>
      <c r="FS35" s="112"/>
      <c r="FT35" s="112"/>
      <c r="FU35" s="112"/>
      <c r="FV35" s="112"/>
      <c r="FW35" s="112"/>
      <c r="FX35" s="112"/>
      <c r="FY35" s="112"/>
      <c r="FZ35" s="112"/>
      <c r="GA35" s="112"/>
      <c r="GB35" s="112"/>
      <c r="GC35" s="112"/>
      <c r="GD35" s="112"/>
      <c r="GE35" s="112"/>
      <c r="GF35" s="112"/>
      <c r="GG35" s="112"/>
      <c r="GH35" s="112"/>
      <c r="GI35" s="112"/>
      <c r="GJ35" s="112"/>
      <c r="GK35" s="112"/>
      <c r="GL35" s="112"/>
      <c r="GM35" s="112"/>
      <c r="GN35" s="112"/>
      <c r="GO35" s="112"/>
      <c r="GP35" s="112"/>
      <c r="GQ35" s="112"/>
      <c r="GR35" s="112"/>
      <c r="GS35" s="112"/>
      <c r="GT35" s="112"/>
      <c r="GU35" s="112"/>
      <c r="GV35" s="112"/>
      <c r="GW35" s="112"/>
      <c r="GX35" s="112"/>
      <c r="GY35" s="112"/>
      <c r="GZ35" s="112"/>
      <c r="HA35" s="112"/>
      <c r="HB35" s="112"/>
      <c r="HC35" s="112"/>
      <c r="HD35" s="112"/>
      <c r="HE35" s="112"/>
      <c r="HF35" s="112"/>
      <c r="HG35" s="112"/>
      <c r="HH35" s="112"/>
      <c r="HI35" s="112"/>
      <c r="HJ35" s="112"/>
      <c r="HK35" s="112"/>
      <c r="HL35" s="112"/>
      <c r="HM35" s="112"/>
      <c r="HN35" s="112"/>
      <c r="HO35" s="112"/>
      <c r="HP35" s="112"/>
      <c r="HQ35" s="112"/>
      <c r="HR35" s="112"/>
      <c r="HS35" s="112"/>
      <c r="HT35" s="112"/>
      <c r="HU35" s="112"/>
      <c r="HV35" s="112"/>
      <c r="HW35" s="112"/>
      <c r="HX35" s="112"/>
      <c r="HY35" s="112"/>
      <c r="HZ35" s="112"/>
      <c r="IA35" s="112"/>
      <c r="IB35" s="112"/>
      <c r="IC35" s="112"/>
      <c r="ID35" s="112"/>
      <c r="IE35" s="112"/>
      <c r="IF35" s="112"/>
      <c r="IG35" s="112"/>
      <c r="IH35" s="112"/>
      <c r="II35" s="112"/>
      <c r="IJ35" s="112"/>
      <c r="IK35" s="112"/>
      <c r="IL35" s="112"/>
      <c r="IM35" s="112"/>
      <c r="IN35" s="112"/>
      <c r="IO35" s="112"/>
      <c r="IP35" s="112"/>
      <c r="IQ35" s="112"/>
      <c r="IR35" s="112"/>
      <c r="IS35" s="112"/>
      <c r="IT35" s="112"/>
      <c r="IU35" s="112"/>
      <c r="IV35" s="112"/>
    </row>
    <row r="37" spans="1:256" ht="15.75">
      <c r="B37" s="391" t="s">
        <v>2449</v>
      </c>
      <c r="C37" s="391"/>
      <c r="D37" s="391"/>
      <c r="E37" s="391"/>
    </row>
    <row r="38" spans="1:256" s="108" customFormat="1" ht="38.25">
      <c r="B38" s="109" t="s">
        <v>2442</v>
      </c>
      <c r="C38" s="110" t="s">
        <v>2443</v>
      </c>
      <c r="D38" s="111" t="s">
        <v>2444</v>
      </c>
      <c r="E38" s="111" t="s">
        <v>2445</v>
      </c>
    </row>
    <row r="39" spans="1:256">
      <c r="A39" s="112"/>
      <c r="B39" s="113" t="s">
        <v>2450</v>
      </c>
      <c r="C39" s="114">
        <v>1001.5157</v>
      </c>
      <c r="D39" s="114">
        <v>2.9565999999999999</v>
      </c>
      <c r="E39" s="114">
        <v>2.9565999999999999</v>
      </c>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2"/>
      <c r="CC39" s="112"/>
      <c r="CD39" s="112"/>
      <c r="CE39" s="112"/>
      <c r="CF39" s="112"/>
      <c r="CG39" s="112"/>
      <c r="CH39" s="112"/>
      <c r="CI39" s="112"/>
      <c r="CJ39" s="112"/>
      <c r="CK39" s="112"/>
      <c r="CL39" s="112"/>
      <c r="CM39" s="112"/>
      <c r="CN39" s="112"/>
      <c r="CO39" s="112"/>
      <c r="CP39" s="112"/>
      <c r="CQ39" s="112"/>
      <c r="CR39" s="112"/>
      <c r="CS39" s="112"/>
      <c r="CT39" s="112"/>
      <c r="CU39" s="112"/>
      <c r="CV39" s="112"/>
      <c r="CW39" s="112"/>
      <c r="CX39" s="112"/>
      <c r="CY39" s="112"/>
      <c r="CZ39" s="112"/>
      <c r="DA39" s="112"/>
      <c r="DB39" s="112"/>
      <c r="DC39" s="112"/>
      <c r="DD39" s="112"/>
      <c r="DE39" s="112"/>
      <c r="DF39" s="112"/>
      <c r="DG39" s="112"/>
      <c r="DH39" s="112"/>
      <c r="DI39" s="112"/>
      <c r="DJ39" s="112"/>
      <c r="DK39" s="112"/>
      <c r="DL39" s="112"/>
      <c r="DM39" s="112"/>
      <c r="DN39" s="112"/>
      <c r="DO39" s="112"/>
      <c r="DP39" s="112"/>
      <c r="DQ39" s="112"/>
      <c r="DR39" s="112"/>
      <c r="DS39" s="112"/>
      <c r="DT39" s="112"/>
      <c r="DU39" s="112"/>
      <c r="DV39" s="112"/>
      <c r="DW39" s="112"/>
      <c r="DX39" s="112"/>
      <c r="DY39" s="112"/>
      <c r="DZ39" s="112"/>
      <c r="EA39" s="112"/>
      <c r="EB39" s="112"/>
      <c r="EC39" s="112"/>
      <c r="ED39" s="112"/>
      <c r="EE39" s="112"/>
      <c r="EF39" s="112"/>
      <c r="EG39" s="112"/>
      <c r="EH39" s="112"/>
      <c r="EI39" s="112"/>
      <c r="EJ39" s="112"/>
      <c r="EK39" s="112"/>
      <c r="EL39" s="112"/>
      <c r="EM39" s="112"/>
      <c r="EN39" s="112"/>
      <c r="EO39" s="112"/>
      <c r="EP39" s="112"/>
      <c r="EQ39" s="112"/>
      <c r="ER39" s="112"/>
      <c r="ES39" s="112"/>
      <c r="ET39" s="112"/>
      <c r="EU39" s="112"/>
      <c r="EV39" s="112"/>
      <c r="EW39" s="112"/>
      <c r="EX39" s="112"/>
      <c r="EY39" s="112"/>
      <c r="EZ39" s="112"/>
      <c r="FA39" s="112"/>
      <c r="FB39" s="112"/>
      <c r="FC39" s="112"/>
      <c r="FD39" s="112"/>
      <c r="FE39" s="112"/>
      <c r="FF39" s="112"/>
      <c r="FG39" s="112"/>
      <c r="FH39" s="112"/>
      <c r="FI39" s="112"/>
      <c r="FJ39" s="112"/>
      <c r="FK39" s="112"/>
      <c r="FL39" s="112"/>
      <c r="FM39" s="112"/>
      <c r="FN39" s="112"/>
      <c r="FO39" s="112"/>
      <c r="FP39" s="112"/>
      <c r="FQ39" s="112"/>
      <c r="FR39" s="112"/>
      <c r="FS39" s="112"/>
      <c r="FT39" s="112"/>
      <c r="FU39" s="112"/>
      <c r="FV39" s="112"/>
      <c r="FW39" s="112"/>
      <c r="FX39" s="112"/>
      <c r="FY39" s="112"/>
      <c r="FZ39" s="112"/>
      <c r="GA39" s="112"/>
      <c r="GB39" s="112"/>
      <c r="GC39" s="112"/>
      <c r="GD39" s="112"/>
      <c r="GE39" s="112"/>
      <c r="GF39" s="112"/>
      <c r="GG39" s="112"/>
      <c r="GH39" s="112"/>
      <c r="GI39" s="112"/>
      <c r="GJ39" s="112"/>
      <c r="GK39" s="112"/>
      <c r="GL39" s="112"/>
      <c r="GM39" s="112"/>
      <c r="GN39" s="112"/>
      <c r="GO39" s="112"/>
      <c r="GP39" s="112"/>
      <c r="GQ39" s="112"/>
      <c r="GR39" s="112"/>
      <c r="GS39" s="112"/>
      <c r="GT39" s="112"/>
      <c r="GU39" s="112"/>
      <c r="GV39" s="112"/>
      <c r="GW39" s="112"/>
      <c r="GX39" s="112"/>
      <c r="GY39" s="112"/>
      <c r="GZ39" s="112"/>
      <c r="HA39" s="112"/>
      <c r="HB39" s="112"/>
      <c r="HC39" s="112"/>
      <c r="HD39" s="112"/>
      <c r="HE39" s="112"/>
      <c r="HF39" s="112"/>
      <c r="HG39" s="112"/>
      <c r="HH39" s="112"/>
      <c r="HI39" s="112"/>
      <c r="HJ39" s="112"/>
      <c r="HK39" s="112"/>
      <c r="HL39" s="112"/>
      <c r="HM39" s="112"/>
      <c r="HN39" s="112"/>
      <c r="HO39" s="112"/>
      <c r="HP39" s="112"/>
      <c r="HQ39" s="112"/>
      <c r="HR39" s="112"/>
      <c r="HS39" s="112"/>
      <c r="HT39" s="112"/>
      <c r="HU39" s="112"/>
      <c r="HV39" s="112"/>
      <c r="HW39" s="112"/>
      <c r="HX39" s="112"/>
      <c r="HY39" s="112"/>
      <c r="HZ39" s="112"/>
      <c r="IA39" s="112"/>
      <c r="IB39" s="112"/>
      <c r="IC39" s="112"/>
      <c r="ID39" s="112"/>
      <c r="IE39" s="112"/>
      <c r="IF39" s="112"/>
      <c r="IG39" s="112"/>
      <c r="IH39" s="112"/>
      <c r="II39" s="112"/>
      <c r="IJ39" s="112"/>
      <c r="IK39" s="112"/>
      <c r="IL39" s="112"/>
      <c r="IM39" s="112"/>
      <c r="IN39" s="112"/>
      <c r="IO39" s="112"/>
      <c r="IP39" s="112"/>
      <c r="IQ39" s="112"/>
      <c r="IR39" s="112"/>
      <c r="IS39" s="112"/>
      <c r="IT39" s="112"/>
      <c r="IU39" s="112"/>
      <c r="IV39" s="112"/>
    </row>
    <row r="40" spans="1:256">
      <c r="A40" s="112"/>
      <c r="B40" s="113" t="s">
        <v>2451</v>
      </c>
      <c r="C40" s="114">
        <v>1001.5157</v>
      </c>
      <c r="D40" s="114">
        <v>3.7969999999999993</v>
      </c>
      <c r="E40" s="114">
        <v>3.7969999999999993</v>
      </c>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2"/>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12"/>
      <c r="DY40" s="112"/>
      <c r="DZ40" s="112"/>
      <c r="EA40" s="112"/>
      <c r="EB40" s="112"/>
      <c r="EC40" s="112"/>
      <c r="ED40" s="112"/>
      <c r="EE40" s="112"/>
      <c r="EF40" s="112"/>
      <c r="EG40" s="112"/>
      <c r="EH40" s="112"/>
      <c r="EI40" s="112"/>
      <c r="EJ40" s="112"/>
      <c r="EK40" s="112"/>
      <c r="EL40" s="112"/>
      <c r="EM40" s="112"/>
      <c r="EN40" s="112"/>
      <c r="EO40" s="112"/>
      <c r="EP40" s="112"/>
      <c r="EQ40" s="112"/>
      <c r="ER40" s="112"/>
      <c r="ES40" s="112"/>
      <c r="ET40" s="112"/>
      <c r="EU40" s="112"/>
      <c r="EV40" s="112"/>
      <c r="EW40" s="112"/>
      <c r="EX40" s="112"/>
      <c r="EY40" s="112"/>
      <c r="EZ40" s="112"/>
      <c r="FA40" s="112"/>
      <c r="FB40" s="112"/>
      <c r="FC40" s="112"/>
      <c r="FD40" s="112"/>
      <c r="FE40" s="112"/>
      <c r="FF40" s="112"/>
      <c r="FG40" s="112"/>
      <c r="FH40" s="112"/>
      <c r="FI40" s="112"/>
      <c r="FJ40" s="112"/>
      <c r="FK40" s="112"/>
      <c r="FL40" s="112"/>
      <c r="FM40" s="112"/>
      <c r="FN40" s="112"/>
      <c r="FO40" s="112"/>
      <c r="FP40" s="112"/>
      <c r="FQ40" s="112"/>
      <c r="FR40" s="112"/>
      <c r="FS40" s="112"/>
      <c r="FT40" s="112"/>
      <c r="FU40" s="112"/>
      <c r="FV40" s="112"/>
      <c r="FW40" s="112"/>
      <c r="FX40" s="112"/>
      <c r="FY40" s="112"/>
      <c r="FZ40" s="112"/>
      <c r="GA40" s="112"/>
      <c r="GB40" s="112"/>
      <c r="GC40" s="112"/>
      <c r="GD40" s="112"/>
      <c r="GE40" s="112"/>
      <c r="GF40" s="112"/>
      <c r="GG40" s="112"/>
      <c r="GH40" s="112"/>
      <c r="GI40" s="112"/>
      <c r="GJ40" s="112"/>
      <c r="GK40" s="112"/>
      <c r="GL40" s="112"/>
      <c r="GM40" s="112"/>
      <c r="GN40" s="112"/>
      <c r="GO40" s="112"/>
      <c r="GP40" s="112"/>
      <c r="GQ40" s="112"/>
      <c r="GR40" s="112"/>
      <c r="GS40" s="112"/>
      <c r="GT40" s="112"/>
      <c r="GU40" s="112"/>
      <c r="GV40" s="112"/>
      <c r="GW40" s="112"/>
      <c r="GX40" s="112"/>
      <c r="GY40" s="112"/>
      <c r="GZ40" s="112"/>
      <c r="HA40" s="112"/>
      <c r="HB40" s="112"/>
      <c r="HC40" s="112"/>
      <c r="HD40" s="112"/>
      <c r="HE40" s="112"/>
      <c r="HF40" s="112"/>
      <c r="HG40" s="112"/>
      <c r="HH40" s="112"/>
      <c r="HI40" s="112"/>
      <c r="HJ40" s="112"/>
      <c r="HK40" s="112"/>
      <c r="HL40" s="112"/>
      <c r="HM40" s="112"/>
      <c r="HN40" s="112"/>
      <c r="HO40" s="112"/>
      <c r="HP40" s="112"/>
      <c r="HQ40" s="112"/>
      <c r="HR40" s="112"/>
      <c r="HS40" s="112"/>
      <c r="HT40" s="112"/>
      <c r="HU40" s="112"/>
      <c r="HV40" s="112"/>
      <c r="HW40" s="112"/>
      <c r="HX40" s="112"/>
      <c r="HY40" s="112"/>
      <c r="HZ40" s="112"/>
      <c r="IA40" s="112"/>
      <c r="IB40" s="112"/>
      <c r="IC40" s="112"/>
      <c r="ID40" s="112"/>
      <c r="IE40" s="112"/>
      <c r="IF40" s="112"/>
      <c r="IG40" s="112"/>
      <c r="IH40" s="112"/>
      <c r="II40" s="112"/>
      <c r="IJ40" s="112"/>
      <c r="IK40" s="112"/>
      <c r="IL40" s="112"/>
      <c r="IM40" s="112"/>
      <c r="IN40" s="112"/>
      <c r="IO40" s="112"/>
      <c r="IP40" s="112"/>
      <c r="IQ40" s="112"/>
      <c r="IR40" s="112"/>
      <c r="IS40" s="112"/>
      <c r="IT40" s="112"/>
      <c r="IU40" s="112"/>
      <c r="IV40" s="112"/>
    </row>
    <row r="41" spans="1:256">
      <c r="A41" s="112"/>
      <c r="B41" s="113" t="s">
        <v>2452</v>
      </c>
      <c r="C41" s="114">
        <v>1001.5157</v>
      </c>
      <c r="D41" s="114">
        <v>3.6600999999999999</v>
      </c>
      <c r="E41" s="114">
        <v>3.6600999999999999</v>
      </c>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112"/>
      <c r="CE41" s="112"/>
      <c r="CF41" s="112"/>
      <c r="CG41" s="112"/>
      <c r="CH41" s="112"/>
      <c r="CI41" s="112"/>
      <c r="CJ41" s="112"/>
      <c r="CK41" s="112"/>
      <c r="CL41" s="112"/>
      <c r="CM41" s="112"/>
      <c r="CN41" s="112"/>
      <c r="CO41" s="112"/>
      <c r="CP41" s="112"/>
      <c r="CQ41" s="112"/>
      <c r="CR41" s="112"/>
      <c r="CS41" s="112"/>
      <c r="CT41" s="112"/>
      <c r="CU41" s="112"/>
      <c r="CV41" s="112"/>
      <c r="CW41" s="112"/>
      <c r="CX41" s="112"/>
      <c r="CY41" s="112"/>
      <c r="CZ41" s="112"/>
      <c r="DA41" s="112"/>
      <c r="DB41" s="112"/>
      <c r="DC41" s="112"/>
      <c r="DD41" s="112"/>
      <c r="DE41" s="112"/>
      <c r="DF41" s="112"/>
      <c r="DG41" s="112"/>
      <c r="DH41" s="112"/>
      <c r="DI41" s="112"/>
      <c r="DJ41" s="112"/>
      <c r="DK41" s="112"/>
      <c r="DL41" s="112"/>
      <c r="DM41" s="112"/>
      <c r="DN41" s="112"/>
      <c r="DO41" s="112"/>
      <c r="DP41" s="112"/>
      <c r="DQ41" s="112"/>
      <c r="DR41" s="112"/>
      <c r="DS41" s="112"/>
      <c r="DT41" s="112"/>
      <c r="DU41" s="112"/>
      <c r="DV41" s="112"/>
      <c r="DW41" s="112"/>
      <c r="DX41" s="112"/>
      <c r="DY41" s="112"/>
      <c r="DZ41" s="112"/>
      <c r="EA41" s="112"/>
      <c r="EB41" s="112"/>
      <c r="EC41" s="112"/>
      <c r="ED41" s="112"/>
      <c r="EE41" s="112"/>
      <c r="EF41" s="112"/>
      <c r="EG41" s="112"/>
      <c r="EH41" s="112"/>
      <c r="EI41" s="112"/>
      <c r="EJ41" s="112"/>
      <c r="EK41" s="112"/>
      <c r="EL41" s="112"/>
      <c r="EM41" s="112"/>
      <c r="EN41" s="112"/>
      <c r="EO41" s="112"/>
      <c r="EP41" s="112"/>
      <c r="EQ41" s="112"/>
      <c r="ER41" s="112"/>
      <c r="ES41" s="112"/>
      <c r="ET41" s="112"/>
      <c r="EU41" s="112"/>
      <c r="EV41" s="112"/>
      <c r="EW41" s="112"/>
      <c r="EX41" s="112"/>
      <c r="EY41" s="112"/>
      <c r="EZ41" s="112"/>
      <c r="FA41" s="112"/>
      <c r="FB41" s="112"/>
      <c r="FC41" s="112"/>
      <c r="FD41" s="112"/>
      <c r="FE41" s="112"/>
      <c r="FF41" s="112"/>
      <c r="FG41" s="112"/>
      <c r="FH41" s="112"/>
      <c r="FI41" s="112"/>
      <c r="FJ41" s="112"/>
      <c r="FK41" s="112"/>
      <c r="FL41" s="112"/>
      <c r="FM41" s="112"/>
      <c r="FN41" s="112"/>
      <c r="FO41" s="112"/>
      <c r="FP41" s="112"/>
      <c r="FQ41" s="112"/>
      <c r="FR41" s="112"/>
      <c r="FS41" s="112"/>
      <c r="FT41" s="112"/>
      <c r="FU41" s="112"/>
      <c r="FV41" s="112"/>
      <c r="FW41" s="112"/>
      <c r="FX41" s="112"/>
      <c r="FY41" s="112"/>
      <c r="FZ41" s="112"/>
      <c r="GA41" s="112"/>
      <c r="GB41" s="112"/>
      <c r="GC41" s="112"/>
      <c r="GD41" s="112"/>
      <c r="GE41" s="112"/>
      <c r="GF41" s="112"/>
      <c r="GG41" s="112"/>
      <c r="GH41" s="112"/>
      <c r="GI41" s="112"/>
      <c r="GJ41" s="112"/>
      <c r="GK41" s="112"/>
      <c r="GL41" s="112"/>
      <c r="GM41" s="112"/>
      <c r="GN41" s="112"/>
      <c r="GO41" s="112"/>
      <c r="GP41" s="112"/>
      <c r="GQ41" s="112"/>
      <c r="GR41" s="112"/>
      <c r="GS41" s="112"/>
      <c r="GT41" s="112"/>
      <c r="GU41" s="112"/>
      <c r="GV41" s="112"/>
      <c r="GW41" s="112"/>
      <c r="GX41" s="112"/>
      <c r="GY41" s="112"/>
      <c r="GZ41" s="112"/>
      <c r="HA41" s="112"/>
      <c r="HB41" s="112"/>
      <c r="HC41" s="112"/>
      <c r="HD41" s="112"/>
      <c r="HE41" s="112"/>
      <c r="HF41" s="112"/>
      <c r="HG41" s="112"/>
      <c r="HH41" s="112"/>
      <c r="HI41" s="112"/>
      <c r="HJ41" s="112"/>
      <c r="HK41" s="112"/>
      <c r="HL41" s="112"/>
      <c r="HM41" s="112"/>
      <c r="HN41" s="112"/>
      <c r="HO41" s="112"/>
      <c r="HP41" s="112"/>
      <c r="HQ41" s="112"/>
      <c r="HR41" s="112"/>
      <c r="HS41" s="112"/>
      <c r="HT41" s="112"/>
      <c r="HU41" s="112"/>
      <c r="HV41" s="112"/>
      <c r="HW41" s="112"/>
      <c r="HX41" s="112"/>
      <c r="HY41" s="112"/>
      <c r="HZ41" s="112"/>
      <c r="IA41" s="112"/>
      <c r="IB41" s="112"/>
      <c r="IC41" s="112"/>
      <c r="ID41" s="112"/>
      <c r="IE41" s="112"/>
      <c r="IF41" s="112"/>
      <c r="IG41" s="112"/>
      <c r="IH41" s="112"/>
      <c r="II41" s="112"/>
      <c r="IJ41" s="112"/>
      <c r="IK41" s="112"/>
      <c r="IL41" s="112"/>
      <c r="IM41" s="112"/>
      <c r="IN41" s="112"/>
      <c r="IO41" s="112"/>
      <c r="IP41" s="112"/>
      <c r="IQ41" s="112"/>
      <c r="IR41" s="112"/>
      <c r="IS41" s="112"/>
      <c r="IT41" s="112"/>
      <c r="IU41" s="112"/>
      <c r="IV41" s="112"/>
    </row>
    <row r="42" spans="1:256">
      <c r="A42" s="112"/>
      <c r="B42" s="113" t="s">
        <v>2453</v>
      </c>
      <c r="C42" s="114">
        <v>1001.5157</v>
      </c>
      <c r="D42" s="114">
        <v>4.6038999999999994</v>
      </c>
      <c r="E42" s="114">
        <v>4.6038999999999994</v>
      </c>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2"/>
      <c r="BU42" s="112"/>
      <c r="BV42" s="112"/>
      <c r="BW42" s="112"/>
      <c r="BX42" s="112"/>
      <c r="BY42" s="112"/>
      <c r="BZ42" s="112"/>
      <c r="CA42" s="112"/>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12"/>
      <c r="CX42" s="112"/>
      <c r="CY42" s="112"/>
      <c r="CZ42" s="112"/>
      <c r="DA42" s="112"/>
      <c r="DB42" s="112"/>
      <c r="DC42" s="112"/>
      <c r="DD42" s="112"/>
      <c r="DE42" s="112"/>
      <c r="DF42" s="112"/>
      <c r="DG42" s="112"/>
      <c r="DH42" s="112"/>
      <c r="DI42" s="112"/>
      <c r="DJ42" s="112"/>
      <c r="DK42" s="112"/>
      <c r="DL42" s="112"/>
      <c r="DM42" s="112"/>
      <c r="DN42" s="112"/>
      <c r="DO42" s="112"/>
      <c r="DP42" s="112"/>
      <c r="DQ42" s="112"/>
      <c r="DR42" s="112"/>
      <c r="DS42" s="112"/>
      <c r="DT42" s="112"/>
      <c r="DU42" s="112"/>
      <c r="DV42" s="112"/>
      <c r="DW42" s="112"/>
      <c r="DX42" s="112"/>
      <c r="DY42" s="112"/>
      <c r="DZ42" s="112"/>
      <c r="EA42" s="112"/>
      <c r="EB42" s="112"/>
      <c r="EC42" s="112"/>
      <c r="ED42" s="112"/>
      <c r="EE42" s="112"/>
      <c r="EF42" s="112"/>
      <c r="EG42" s="112"/>
      <c r="EH42" s="112"/>
      <c r="EI42" s="112"/>
      <c r="EJ42" s="112"/>
      <c r="EK42" s="112"/>
      <c r="EL42" s="112"/>
      <c r="EM42" s="112"/>
      <c r="EN42" s="112"/>
      <c r="EO42" s="112"/>
      <c r="EP42" s="112"/>
      <c r="EQ42" s="112"/>
      <c r="ER42" s="112"/>
      <c r="ES42" s="112"/>
      <c r="ET42" s="112"/>
      <c r="EU42" s="112"/>
      <c r="EV42" s="112"/>
      <c r="EW42" s="112"/>
      <c r="EX42" s="112"/>
      <c r="EY42" s="112"/>
      <c r="EZ42" s="112"/>
      <c r="FA42" s="112"/>
      <c r="FB42" s="112"/>
      <c r="FC42" s="112"/>
      <c r="FD42" s="112"/>
      <c r="FE42" s="112"/>
      <c r="FF42" s="112"/>
      <c r="FG42" s="112"/>
      <c r="FH42" s="112"/>
      <c r="FI42" s="112"/>
      <c r="FJ42" s="112"/>
      <c r="FK42" s="112"/>
      <c r="FL42" s="112"/>
      <c r="FM42" s="112"/>
      <c r="FN42" s="112"/>
      <c r="FO42" s="112"/>
      <c r="FP42" s="112"/>
      <c r="FQ42" s="112"/>
      <c r="FR42" s="112"/>
      <c r="FS42" s="112"/>
      <c r="FT42" s="112"/>
      <c r="FU42" s="112"/>
      <c r="FV42" s="112"/>
      <c r="FW42" s="112"/>
      <c r="FX42" s="112"/>
      <c r="FY42" s="112"/>
      <c r="FZ42" s="112"/>
      <c r="GA42" s="112"/>
      <c r="GB42" s="112"/>
      <c r="GC42" s="112"/>
      <c r="GD42" s="112"/>
      <c r="GE42" s="112"/>
      <c r="GF42" s="112"/>
      <c r="GG42" s="112"/>
      <c r="GH42" s="112"/>
      <c r="GI42" s="112"/>
      <c r="GJ42" s="112"/>
      <c r="GK42" s="112"/>
      <c r="GL42" s="112"/>
      <c r="GM42" s="112"/>
      <c r="GN42" s="112"/>
      <c r="GO42" s="112"/>
      <c r="GP42" s="112"/>
      <c r="GQ42" s="112"/>
      <c r="GR42" s="112"/>
      <c r="GS42" s="112"/>
      <c r="GT42" s="112"/>
      <c r="GU42" s="112"/>
      <c r="GV42" s="112"/>
      <c r="GW42" s="112"/>
      <c r="GX42" s="112"/>
      <c r="GY42" s="112"/>
      <c r="GZ42" s="112"/>
      <c r="HA42" s="112"/>
      <c r="HB42" s="112"/>
      <c r="HC42" s="112"/>
      <c r="HD42" s="112"/>
      <c r="HE42" s="112"/>
      <c r="HF42" s="112"/>
      <c r="HG42" s="112"/>
      <c r="HH42" s="112"/>
      <c r="HI42" s="112"/>
      <c r="HJ42" s="112"/>
      <c r="HK42" s="112"/>
      <c r="HL42" s="112"/>
      <c r="HM42" s="112"/>
      <c r="HN42" s="112"/>
      <c r="HO42" s="112"/>
      <c r="HP42" s="112"/>
      <c r="HQ42" s="112"/>
      <c r="HR42" s="112"/>
      <c r="HS42" s="112"/>
      <c r="HT42" s="112"/>
      <c r="HU42" s="112"/>
      <c r="HV42" s="112"/>
      <c r="HW42" s="112"/>
      <c r="HX42" s="112"/>
      <c r="HY42" s="112"/>
      <c r="HZ42" s="112"/>
      <c r="IA42" s="112"/>
      <c r="IB42" s="112"/>
      <c r="IC42" s="112"/>
      <c r="ID42" s="112"/>
      <c r="IE42" s="112"/>
      <c r="IF42" s="112"/>
      <c r="IG42" s="112"/>
      <c r="IH42" s="112"/>
      <c r="II42" s="112"/>
      <c r="IJ42" s="112"/>
      <c r="IK42" s="112"/>
      <c r="IL42" s="112"/>
      <c r="IM42" s="112"/>
      <c r="IN42" s="112"/>
      <c r="IO42" s="112"/>
      <c r="IP42" s="112"/>
      <c r="IQ42" s="112"/>
      <c r="IR42" s="112"/>
      <c r="IS42" s="112"/>
      <c r="IT42" s="112"/>
      <c r="IU42" s="112"/>
      <c r="IV42" s="112"/>
    </row>
    <row r="43" spans="1:256">
      <c r="A43" s="112"/>
      <c r="B43" s="113" t="s">
        <v>2454</v>
      </c>
      <c r="C43" s="114">
        <v>1001.5157</v>
      </c>
      <c r="D43" s="114">
        <v>4.1048</v>
      </c>
      <c r="E43" s="114">
        <v>4.1048</v>
      </c>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2"/>
      <c r="CC43" s="112"/>
      <c r="CD43" s="112"/>
      <c r="CE43" s="112"/>
      <c r="CF43" s="112"/>
      <c r="CG43" s="112"/>
      <c r="CH43" s="112"/>
      <c r="CI43" s="112"/>
      <c r="CJ43" s="112"/>
      <c r="CK43" s="112"/>
      <c r="CL43" s="112"/>
      <c r="CM43" s="112"/>
      <c r="CN43" s="112"/>
      <c r="CO43" s="112"/>
      <c r="CP43" s="112"/>
      <c r="CQ43" s="112"/>
      <c r="CR43" s="112"/>
      <c r="CS43" s="112"/>
      <c r="CT43" s="112"/>
      <c r="CU43" s="112"/>
      <c r="CV43" s="112"/>
      <c r="CW43" s="112"/>
      <c r="CX43" s="112"/>
      <c r="CY43" s="112"/>
      <c r="CZ43" s="112"/>
      <c r="DA43" s="112"/>
      <c r="DB43" s="112"/>
      <c r="DC43" s="112"/>
      <c r="DD43" s="112"/>
      <c r="DE43" s="112"/>
      <c r="DF43" s="112"/>
      <c r="DG43" s="112"/>
      <c r="DH43" s="112"/>
      <c r="DI43" s="112"/>
      <c r="DJ43" s="112"/>
      <c r="DK43" s="112"/>
      <c r="DL43" s="112"/>
      <c r="DM43" s="112"/>
      <c r="DN43" s="112"/>
      <c r="DO43" s="112"/>
      <c r="DP43" s="112"/>
      <c r="DQ43" s="112"/>
      <c r="DR43" s="112"/>
      <c r="DS43" s="112"/>
      <c r="DT43" s="112"/>
      <c r="DU43" s="112"/>
      <c r="DV43" s="112"/>
      <c r="DW43" s="112"/>
      <c r="DX43" s="112"/>
      <c r="DY43" s="112"/>
      <c r="DZ43" s="112"/>
      <c r="EA43" s="112"/>
      <c r="EB43" s="112"/>
      <c r="EC43" s="112"/>
      <c r="ED43" s="112"/>
      <c r="EE43" s="112"/>
      <c r="EF43" s="112"/>
      <c r="EG43" s="112"/>
      <c r="EH43" s="112"/>
      <c r="EI43" s="112"/>
      <c r="EJ43" s="112"/>
      <c r="EK43" s="112"/>
      <c r="EL43" s="112"/>
      <c r="EM43" s="112"/>
      <c r="EN43" s="112"/>
      <c r="EO43" s="112"/>
      <c r="EP43" s="112"/>
      <c r="EQ43" s="112"/>
      <c r="ER43" s="112"/>
      <c r="ES43" s="112"/>
      <c r="ET43" s="112"/>
      <c r="EU43" s="112"/>
      <c r="EV43" s="112"/>
      <c r="EW43" s="112"/>
      <c r="EX43" s="112"/>
      <c r="EY43" s="112"/>
      <c r="EZ43" s="112"/>
      <c r="FA43" s="112"/>
      <c r="FB43" s="112"/>
      <c r="FC43" s="112"/>
      <c r="FD43" s="112"/>
      <c r="FE43" s="112"/>
      <c r="FF43" s="112"/>
      <c r="FG43" s="112"/>
      <c r="FH43" s="112"/>
      <c r="FI43" s="112"/>
      <c r="FJ43" s="112"/>
      <c r="FK43" s="112"/>
      <c r="FL43" s="112"/>
      <c r="FM43" s="112"/>
      <c r="FN43" s="112"/>
      <c r="FO43" s="112"/>
      <c r="FP43" s="112"/>
      <c r="FQ43" s="112"/>
      <c r="FR43" s="112"/>
      <c r="FS43" s="112"/>
      <c r="FT43" s="112"/>
      <c r="FU43" s="112"/>
      <c r="FV43" s="112"/>
      <c r="FW43" s="112"/>
      <c r="FX43" s="112"/>
      <c r="FY43" s="112"/>
      <c r="FZ43" s="112"/>
      <c r="GA43" s="112"/>
      <c r="GB43" s="112"/>
      <c r="GC43" s="112"/>
      <c r="GD43" s="112"/>
      <c r="GE43" s="112"/>
      <c r="GF43" s="112"/>
      <c r="GG43" s="112"/>
      <c r="GH43" s="112"/>
      <c r="GI43" s="112"/>
      <c r="GJ43" s="112"/>
      <c r="GK43" s="112"/>
      <c r="GL43" s="112"/>
      <c r="GM43" s="112"/>
      <c r="GN43" s="112"/>
      <c r="GO43" s="112"/>
      <c r="GP43" s="112"/>
      <c r="GQ43" s="112"/>
      <c r="GR43" s="112"/>
      <c r="GS43" s="112"/>
      <c r="GT43" s="112"/>
      <c r="GU43" s="112"/>
      <c r="GV43" s="112"/>
      <c r="GW43" s="112"/>
      <c r="GX43" s="112"/>
      <c r="GY43" s="112"/>
      <c r="GZ43" s="112"/>
      <c r="HA43" s="112"/>
      <c r="HB43" s="112"/>
      <c r="HC43" s="112"/>
      <c r="HD43" s="112"/>
      <c r="HE43" s="112"/>
      <c r="HF43" s="112"/>
      <c r="HG43" s="112"/>
      <c r="HH43" s="112"/>
      <c r="HI43" s="112"/>
      <c r="HJ43" s="112"/>
      <c r="HK43" s="112"/>
      <c r="HL43" s="112"/>
      <c r="HM43" s="112"/>
      <c r="HN43" s="112"/>
      <c r="HO43" s="112"/>
      <c r="HP43" s="112"/>
      <c r="HQ43" s="112"/>
      <c r="HR43" s="112"/>
      <c r="HS43" s="112"/>
      <c r="HT43" s="112"/>
      <c r="HU43" s="112"/>
      <c r="HV43" s="112"/>
      <c r="HW43" s="112"/>
      <c r="HX43" s="112"/>
      <c r="HY43" s="112"/>
      <c r="HZ43" s="112"/>
      <c r="IA43" s="112"/>
      <c r="IB43" s="112"/>
      <c r="IC43" s="112"/>
      <c r="ID43" s="112"/>
      <c r="IE43" s="112"/>
      <c r="IF43" s="112"/>
      <c r="IG43" s="112"/>
      <c r="IH43" s="112"/>
      <c r="II43" s="112"/>
      <c r="IJ43" s="112"/>
      <c r="IK43" s="112"/>
      <c r="IL43" s="112"/>
      <c r="IM43" s="112"/>
      <c r="IN43" s="112"/>
      <c r="IO43" s="112"/>
      <c r="IP43" s="112"/>
      <c r="IQ43" s="112"/>
      <c r="IR43" s="112"/>
      <c r="IS43" s="112"/>
      <c r="IT43" s="112"/>
      <c r="IU43" s="112"/>
      <c r="IV43" s="112"/>
    </row>
    <row r="44" spans="1:256">
      <c r="A44" s="112"/>
      <c r="B44" s="113" t="s">
        <v>2455</v>
      </c>
      <c r="C44" s="114">
        <v>1001.5157</v>
      </c>
      <c r="D44" s="114">
        <v>4.9189000000000007</v>
      </c>
      <c r="E44" s="114">
        <v>4.9189000000000007</v>
      </c>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112"/>
      <c r="CA44" s="112"/>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12"/>
      <c r="CX44" s="112"/>
      <c r="CY44" s="112"/>
      <c r="CZ44" s="112"/>
      <c r="DA44" s="112"/>
      <c r="DB44" s="112"/>
      <c r="DC44" s="112"/>
      <c r="DD44" s="112"/>
      <c r="DE44" s="112"/>
      <c r="DF44" s="112"/>
      <c r="DG44" s="112"/>
      <c r="DH44" s="112"/>
      <c r="DI44" s="112"/>
      <c r="DJ44" s="112"/>
      <c r="DK44" s="112"/>
      <c r="DL44" s="112"/>
      <c r="DM44" s="112"/>
      <c r="DN44" s="112"/>
      <c r="DO44" s="112"/>
      <c r="DP44" s="112"/>
      <c r="DQ44" s="112"/>
      <c r="DR44" s="112"/>
      <c r="DS44" s="112"/>
      <c r="DT44" s="112"/>
      <c r="DU44" s="112"/>
      <c r="DV44" s="112"/>
      <c r="DW44" s="112"/>
      <c r="DX44" s="112"/>
      <c r="DY44" s="112"/>
      <c r="DZ44" s="112"/>
      <c r="EA44" s="112"/>
      <c r="EB44" s="112"/>
      <c r="EC44" s="112"/>
      <c r="ED44" s="112"/>
      <c r="EE44" s="112"/>
      <c r="EF44" s="112"/>
      <c r="EG44" s="112"/>
      <c r="EH44" s="112"/>
      <c r="EI44" s="112"/>
      <c r="EJ44" s="112"/>
      <c r="EK44" s="112"/>
      <c r="EL44" s="112"/>
      <c r="EM44" s="112"/>
      <c r="EN44" s="112"/>
      <c r="EO44" s="112"/>
      <c r="EP44" s="112"/>
      <c r="EQ44" s="112"/>
      <c r="ER44" s="112"/>
      <c r="ES44" s="112"/>
      <c r="ET44" s="112"/>
      <c r="EU44" s="112"/>
      <c r="EV44" s="112"/>
      <c r="EW44" s="112"/>
      <c r="EX44" s="112"/>
      <c r="EY44" s="112"/>
      <c r="EZ44" s="112"/>
      <c r="FA44" s="112"/>
      <c r="FB44" s="112"/>
      <c r="FC44" s="112"/>
      <c r="FD44" s="112"/>
      <c r="FE44" s="112"/>
      <c r="FF44" s="112"/>
      <c r="FG44" s="112"/>
      <c r="FH44" s="112"/>
      <c r="FI44" s="112"/>
      <c r="FJ44" s="112"/>
      <c r="FK44" s="112"/>
      <c r="FL44" s="112"/>
      <c r="FM44" s="112"/>
      <c r="FN44" s="112"/>
      <c r="FO44" s="112"/>
      <c r="FP44" s="112"/>
      <c r="FQ44" s="112"/>
      <c r="FR44" s="112"/>
      <c r="FS44" s="112"/>
      <c r="FT44" s="112"/>
      <c r="FU44" s="112"/>
      <c r="FV44" s="112"/>
      <c r="FW44" s="112"/>
      <c r="FX44" s="112"/>
      <c r="FY44" s="112"/>
      <c r="FZ44" s="112"/>
      <c r="GA44" s="112"/>
      <c r="GB44" s="112"/>
      <c r="GC44" s="112"/>
      <c r="GD44" s="112"/>
      <c r="GE44" s="112"/>
      <c r="GF44" s="112"/>
      <c r="GG44" s="112"/>
      <c r="GH44" s="112"/>
      <c r="GI44" s="112"/>
      <c r="GJ44" s="112"/>
      <c r="GK44" s="112"/>
      <c r="GL44" s="112"/>
      <c r="GM44" s="112"/>
      <c r="GN44" s="112"/>
      <c r="GO44" s="112"/>
      <c r="GP44" s="112"/>
      <c r="GQ44" s="112"/>
      <c r="GR44" s="112"/>
      <c r="GS44" s="112"/>
      <c r="GT44" s="112"/>
      <c r="GU44" s="112"/>
      <c r="GV44" s="112"/>
      <c r="GW44" s="112"/>
      <c r="GX44" s="112"/>
      <c r="GY44" s="112"/>
      <c r="GZ44" s="112"/>
      <c r="HA44" s="112"/>
      <c r="HB44" s="112"/>
      <c r="HC44" s="112"/>
      <c r="HD44" s="112"/>
      <c r="HE44" s="112"/>
      <c r="HF44" s="112"/>
      <c r="HG44" s="112"/>
      <c r="HH44" s="112"/>
      <c r="HI44" s="112"/>
      <c r="HJ44" s="112"/>
      <c r="HK44" s="112"/>
      <c r="HL44" s="112"/>
      <c r="HM44" s="112"/>
      <c r="HN44" s="112"/>
      <c r="HO44" s="112"/>
      <c r="HP44" s="112"/>
      <c r="HQ44" s="112"/>
      <c r="HR44" s="112"/>
      <c r="HS44" s="112"/>
      <c r="HT44" s="112"/>
      <c r="HU44" s="112"/>
      <c r="HV44" s="112"/>
      <c r="HW44" s="112"/>
      <c r="HX44" s="112"/>
      <c r="HY44" s="112"/>
      <c r="HZ44" s="112"/>
      <c r="IA44" s="112"/>
      <c r="IB44" s="112"/>
      <c r="IC44" s="112"/>
      <c r="ID44" s="112"/>
      <c r="IE44" s="112"/>
      <c r="IF44" s="112"/>
      <c r="IG44" s="112"/>
      <c r="IH44" s="112"/>
      <c r="II44" s="112"/>
      <c r="IJ44" s="112"/>
      <c r="IK44" s="112"/>
      <c r="IL44" s="112"/>
      <c r="IM44" s="112"/>
      <c r="IN44" s="112"/>
      <c r="IO44" s="112"/>
      <c r="IP44" s="112"/>
      <c r="IQ44" s="112"/>
      <c r="IR44" s="112"/>
      <c r="IS44" s="112"/>
      <c r="IT44" s="112"/>
      <c r="IU44" s="112"/>
      <c r="IV44" s="112"/>
    </row>
    <row r="45" spans="1:256">
      <c r="B45" s="118"/>
      <c r="C45" s="119"/>
      <c r="D45" s="119"/>
      <c r="E45" s="119"/>
    </row>
    <row r="46" spans="1:256" ht="15.75">
      <c r="B46" s="391" t="s">
        <v>2456</v>
      </c>
      <c r="C46" s="391"/>
      <c r="D46" s="391"/>
      <c r="E46" s="391"/>
    </row>
    <row r="47" spans="1:256" s="108" customFormat="1" ht="38.25">
      <c r="B47" s="109" t="s">
        <v>2442</v>
      </c>
      <c r="C47" s="110" t="s">
        <v>2443</v>
      </c>
      <c r="D47" s="111" t="s">
        <v>2444</v>
      </c>
      <c r="E47" s="111" t="s">
        <v>2445</v>
      </c>
    </row>
    <row r="48" spans="1:256">
      <c r="A48" s="112"/>
      <c r="B48" s="113" t="s">
        <v>2450</v>
      </c>
      <c r="C48" s="114">
        <v>1001.5187</v>
      </c>
      <c r="D48" s="114">
        <v>3.0546000000000002</v>
      </c>
      <c r="E48" s="114">
        <v>3.0546000000000002</v>
      </c>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2"/>
      <c r="BU48" s="112"/>
      <c r="BV48" s="112"/>
      <c r="BW48" s="112"/>
      <c r="BX48" s="112"/>
      <c r="BY48" s="112"/>
      <c r="BZ48" s="112"/>
      <c r="CA48" s="112"/>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12"/>
      <c r="CX48" s="112"/>
      <c r="CY48" s="112"/>
      <c r="CZ48" s="112"/>
      <c r="DA48" s="112"/>
      <c r="DB48" s="112"/>
      <c r="DC48" s="112"/>
      <c r="DD48" s="112"/>
      <c r="DE48" s="112"/>
      <c r="DF48" s="112"/>
      <c r="DG48" s="112"/>
      <c r="DH48" s="112"/>
      <c r="DI48" s="112"/>
      <c r="DJ48" s="112"/>
      <c r="DK48" s="112"/>
      <c r="DL48" s="112"/>
      <c r="DM48" s="112"/>
      <c r="DN48" s="112"/>
      <c r="DO48" s="112"/>
      <c r="DP48" s="112"/>
      <c r="DQ48" s="112"/>
      <c r="DR48" s="112"/>
      <c r="DS48" s="112"/>
      <c r="DT48" s="112"/>
      <c r="DU48" s="112"/>
      <c r="DV48" s="112"/>
      <c r="DW48" s="112"/>
      <c r="DX48" s="112"/>
      <c r="DY48" s="112"/>
      <c r="DZ48" s="112"/>
      <c r="EA48" s="112"/>
      <c r="EB48" s="112"/>
      <c r="EC48" s="112"/>
      <c r="ED48" s="112"/>
      <c r="EE48" s="112"/>
      <c r="EF48" s="112"/>
      <c r="EG48" s="112"/>
      <c r="EH48" s="112"/>
      <c r="EI48" s="112"/>
      <c r="EJ48" s="112"/>
      <c r="EK48" s="112"/>
      <c r="EL48" s="112"/>
      <c r="EM48" s="112"/>
      <c r="EN48" s="112"/>
      <c r="EO48" s="112"/>
      <c r="EP48" s="112"/>
      <c r="EQ48" s="112"/>
      <c r="ER48" s="112"/>
      <c r="ES48" s="112"/>
      <c r="ET48" s="112"/>
      <c r="EU48" s="112"/>
      <c r="EV48" s="112"/>
      <c r="EW48" s="112"/>
      <c r="EX48" s="112"/>
      <c r="EY48" s="112"/>
      <c r="EZ48" s="112"/>
      <c r="FA48" s="112"/>
      <c r="FB48" s="112"/>
      <c r="FC48" s="112"/>
      <c r="FD48" s="112"/>
      <c r="FE48" s="112"/>
      <c r="FF48" s="112"/>
      <c r="FG48" s="112"/>
      <c r="FH48" s="112"/>
      <c r="FI48" s="112"/>
      <c r="FJ48" s="112"/>
      <c r="FK48" s="112"/>
      <c r="FL48" s="112"/>
      <c r="FM48" s="112"/>
      <c r="FN48" s="112"/>
      <c r="FO48" s="112"/>
      <c r="FP48" s="112"/>
      <c r="FQ48" s="112"/>
      <c r="FR48" s="112"/>
      <c r="FS48" s="112"/>
      <c r="FT48" s="112"/>
      <c r="FU48" s="112"/>
      <c r="FV48" s="112"/>
      <c r="FW48" s="112"/>
      <c r="FX48" s="112"/>
      <c r="FY48" s="112"/>
      <c r="FZ48" s="112"/>
      <c r="GA48" s="112"/>
      <c r="GB48" s="112"/>
      <c r="GC48" s="112"/>
      <c r="GD48" s="112"/>
      <c r="GE48" s="112"/>
      <c r="GF48" s="112"/>
      <c r="GG48" s="112"/>
      <c r="GH48" s="112"/>
      <c r="GI48" s="112"/>
      <c r="GJ48" s="112"/>
      <c r="GK48" s="112"/>
      <c r="GL48" s="112"/>
      <c r="GM48" s="112"/>
      <c r="GN48" s="112"/>
      <c r="GO48" s="112"/>
      <c r="GP48" s="112"/>
      <c r="GQ48" s="112"/>
      <c r="GR48" s="112"/>
      <c r="GS48" s="112"/>
      <c r="GT48" s="112"/>
      <c r="GU48" s="112"/>
      <c r="GV48" s="112"/>
      <c r="GW48" s="112"/>
      <c r="GX48" s="112"/>
      <c r="GY48" s="112"/>
      <c r="GZ48" s="112"/>
      <c r="HA48" s="112"/>
      <c r="HB48" s="112"/>
      <c r="HC48" s="112"/>
      <c r="HD48" s="112"/>
      <c r="HE48" s="112"/>
      <c r="HF48" s="112"/>
      <c r="HG48" s="112"/>
      <c r="HH48" s="112"/>
      <c r="HI48" s="112"/>
      <c r="HJ48" s="112"/>
      <c r="HK48" s="112"/>
      <c r="HL48" s="112"/>
      <c r="HM48" s="112"/>
      <c r="HN48" s="112"/>
      <c r="HO48" s="112"/>
      <c r="HP48" s="112"/>
      <c r="HQ48" s="112"/>
      <c r="HR48" s="112"/>
      <c r="HS48" s="112"/>
      <c r="HT48" s="112"/>
      <c r="HU48" s="112"/>
      <c r="HV48" s="112"/>
      <c r="HW48" s="112"/>
      <c r="HX48" s="112"/>
      <c r="HY48" s="112"/>
      <c r="HZ48" s="112"/>
      <c r="IA48" s="112"/>
      <c r="IB48" s="112"/>
      <c r="IC48" s="112"/>
      <c r="ID48" s="112"/>
      <c r="IE48" s="112"/>
      <c r="IF48" s="112"/>
      <c r="IG48" s="112"/>
      <c r="IH48" s="112"/>
      <c r="II48" s="112"/>
      <c r="IJ48" s="112"/>
      <c r="IK48" s="112"/>
      <c r="IL48" s="112"/>
      <c r="IM48" s="112"/>
      <c r="IN48" s="112"/>
      <c r="IO48" s="112"/>
      <c r="IP48" s="112"/>
      <c r="IQ48" s="112"/>
      <c r="IR48" s="112"/>
      <c r="IS48" s="112"/>
      <c r="IT48" s="112"/>
      <c r="IU48" s="112"/>
      <c r="IV48" s="112"/>
    </row>
    <row r="49" spans="1:256">
      <c r="A49" s="112"/>
      <c r="B49" s="113" t="s">
        <v>2451</v>
      </c>
      <c r="C49" s="114">
        <v>1001.5187</v>
      </c>
      <c r="D49" s="114">
        <v>3.8931000000000004</v>
      </c>
      <c r="E49" s="114">
        <v>3.8931000000000004</v>
      </c>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c r="CL49" s="112"/>
      <c r="CM49" s="112"/>
      <c r="CN49" s="112"/>
      <c r="CO49" s="112"/>
      <c r="CP49" s="112"/>
      <c r="CQ49" s="112"/>
      <c r="CR49" s="112"/>
      <c r="CS49" s="112"/>
      <c r="CT49" s="112"/>
      <c r="CU49" s="112"/>
      <c r="CV49" s="112"/>
      <c r="CW49" s="112"/>
      <c r="CX49" s="112"/>
      <c r="CY49" s="112"/>
      <c r="CZ49" s="112"/>
      <c r="DA49" s="112"/>
      <c r="DB49" s="112"/>
      <c r="DC49" s="112"/>
      <c r="DD49" s="112"/>
      <c r="DE49" s="112"/>
      <c r="DF49" s="112"/>
      <c r="DG49" s="112"/>
      <c r="DH49" s="112"/>
      <c r="DI49" s="112"/>
      <c r="DJ49" s="112"/>
      <c r="DK49" s="112"/>
      <c r="DL49" s="112"/>
      <c r="DM49" s="112"/>
      <c r="DN49" s="112"/>
      <c r="DO49" s="112"/>
      <c r="DP49" s="112"/>
      <c r="DQ49" s="112"/>
      <c r="DR49" s="112"/>
      <c r="DS49" s="112"/>
      <c r="DT49" s="112"/>
      <c r="DU49" s="112"/>
      <c r="DV49" s="112"/>
      <c r="DW49" s="112"/>
      <c r="DX49" s="112"/>
      <c r="DY49" s="112"/>
      <c r="DZ49" s="112"/>
      <c r="EA49" s="112"/>
      <c r="EB49" s="112"/>
      <c r="EC49" s="112"/>
      <c r="ED49" s="112"/>
      <c r="EE49" s="112"/>
      <c r="EF49" s="112"/>
      <c r="EG49" s="112"/>
      <c r="EH49" s="112"/>
      <c r="EI49" s="112"/>
      <c r="EJ49" s="112"/>
      <c r="EK49" s="112"/>
      <c r="EL49" s="112"/>
      <c r="EM49" s="112"/>
      <c r="EN49" s="112"/>
      <c r="EO49" s="112"/>
      <c r="EP49" s="112"/>
      <c r="EQ49" s="112"/>
      <c r="ER49" s="112"/>
      <c r="ES49" s="112"/>
      <c r="ET49" s="112"/>
      <c r="EU49" s="112"/>
      <c r="EV49" s="112"/>
      <c r="EW49" s="112"/>
      <c r="EX49" s="112"/>
      <c r="EY49" s="112"/>
      <c r="EZ49" s="112"/>
      <c r="FA49" s="112"/>
      <c r="FB49" s="112"/>
      <c r="FC49" s="112"/>
      <c r="FD49" s="112"/>
      <c r="FE49" s="112"/>
      <c r="FF49" s="112"/>
      <c r="FG49" s="112"/>
      <c r="FH49" s="112"/>
      <c r="FI49" s="112"/>
      <c r="FJ49" s="112"/>
      <c r="FK49" s="112"/>
      <c r="FL49" s="112"/>
      <c r="FM49" s="112"/>
      <c r="FN49" s="112"/>
      <c r="FO49" s="112"/>
      <c r="FP49" s="112"/>
      <c r="FQ49" s="112"/>
      <c r="FR49" s="112"/>
      <c r="FS49" s="112"/>
      <c r="FT49" s="112"/>
      <c r="FU49" s="112"/>
      <c r="FV49" s="112"/>
      <c r="FW49" s="112"/>
      <c r="FX49" s="112"/>
      <c r="FY49" s="112"/>
      <c r="FZ49" s="112"/>
      <c r="GA49" s="112"/>
      <c r="GB49" s="112"/>
      <c r="GC49" s="112"/>
      <c r="GD49" s="112"/>
      <c r="GE49" s="112"/>
      <c r="GF49" s="112"/>
      <c r="GG49" s="112"/>
      <c r="GH49" s="112"/>
      <c r="GI49" s="112"/>
      <c r="GJ49" s="112"/>
      <c r="GK49" s="112"/>
      <c r="GL49" s="112"/>
      <c r="GM49" s="112"/>
      <c r="GN49" s="112"/>
      <c r="GO49" s="112"/>
      <c r="GP49" s="112"/>
      <c r="GQ49" s="112"/>
      <c r="GR49" s="112"/>
      <c r="GS49" s="112"/>
      <c r="GT49" s="112"/>
      <c r="GU49" s="112"/>
      <c r="GV49" s="112"/>
      <c r="GW49" s="112"/>
      <c r="GX49" s="112"/>
      <c r="GY49" s="112"/>
      <c r="GZ49" s="112"/>
      <c r="HA49" s="112"/>
      <c r="HB49" s="112"/>
      <c r="HC49" s="112"/>
      <c r="HD49" s="112"/>
      <c r="HE49" s="112"/>
      <c r="HF49" s="112"/>
      <c r="HG49" s="112"/>
      <c r="HH49" s="112"/>
      <c r="HI49" s="112"/>
      <c r="HJ49" s="112"/>
      <c r="HK49" s="112"/>
      <c r="HL49" s="112"/>
      <c r="HM49" s="112"/>
      <c r="HN49" s="112"/>
      <c r="HO49" s="112"/>
      <c r="HP49" s="112"/>
      <c r="HQ49" s="112"/>
      <c r="HR49" s="112"/>
      <c r="HS49" s="112"/>
      <c r="HT49" s="112"/>
      <c r="HU49" s="112"/>
      <c r="HV49" s="112"/>
      <c r="HW49" s="112"/>
      <c r="HX49" s="112"/>
      <c r="HY49" s="112"/>
      <c r="HZ49" s="112"/>
      <c r="IA49" s="112"/>
      <c r="IB49" s="112"/>
      <c r="IC49" s="112"/>
      <c r="ID49" s="112"/>
      <c r="IE49" s="112"/>
      <c r="IF49" s="112"/>
      <c r="IG49" s="112"/>
      <c r="IH49" s="112"/>
      <c r="II49" s="112"/>
      <c r="IJ49" s="112"/>
      <c r="IK49" s="112"/>
      <c r="IL49" s="112"/>
      <c r="IM49" s="112"/>
      <c r="IN49" s="112"/>
      <c r="IO49" s="112"/>
      <c r="IP49" s="112"/>
      <c r="IQ49" s="112"/>
      <c r="IR49" s="112"/>
      <c r="IS49" s="112"/>
      <c r="IT49" s="112"/>
      <c r="IU49" s="112"/>
      <c r="IV49" s="112"/>
    </row>
    <row r="50" spans="1:256">
      <c r="A50" s="112"/>
      <c r="B50" s="113" t="s">
        <v>2452</v>
      </c>
      <c r="C50" s="114">
        <v>1001.5187</v>
      </c>
      <c r="D50" s="114">
        <v>3.7592000000000003</v>
      </c>
      <c r="E50" s="114">
        <v>3.7592000000000003</v>
      </c>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12"/>
      <c r="CX50" s="112"/>
      <c r="CY50" s="112"/>
      <c r="CZ50" s="112"/>
      <c r="DA50" s="112"/>
      <c r="DB50" s="112"/>
      <c r="DC50" s="112"/>
      <c r="DD50" s="112"/>
      <c r="DE50" s="112"/>
      <c r="DF50" s="112"/>
      <c r="DG50" s="112"/>
      <c r="DH50" s="112"/>
      <c r="DI50" s="112"/>
      <c r="DJ50" s="112"/>
      <c r="DK50" s="112"/>
      <c r="DL50" s="112"/>
      <c r="DM50" s="112"/>
      <c r="DN50" s="112"/>
      <c r="DO50" s="112"/>
      <c r="DP50" s="112"/>
      <c r="DQ50" s="112"/>
      <c r="DR50" s="112"/>
      <c r="DS50" s="112"/>
      <c r="DT50" s="112"/>
      <c r="DU50" s="112"/>
      <c r="DV50" s="112"/>
      <c r="DW50" s="112"/>
      <c r="DX50" s="112"/>
      <c r="DY50" s="112"/>
      <c r="DZ50" s="112"/>
      <c r="EA50" s="112"/>
      <c r="EB50" s="112"/>
      <c r="EC50" s="112"/>
      <c r="ED50" s="112"/>
      <c r="EE50" s="112"/>
      <c r="EF50" s="112"/>
      <c r="EG50" s="112"/>
      <c r="EH50" s="112"/>
      <c r="EI50" s="112"/>
      <c r="EJ50" s="112"/>
      <c r="EK50" s="112"/>
      <c r="EL50" s="112"/>
      <c r="EM50" s="112"/>
      <c r="EN50" s="112"/>
      <c r="EO50" s="112"/>
      <c r="EP50" s="112"/>
      <c r="EQ50" s="112"/>
      <c r="ER50" s="112"/>
      <c r="ES50" s="112"/>
      <c r="ET50" s="112"/>
      <c r="EU50" s="112"/>
      <c r="EV50" s="112"/>
      <c r="EW50" s="112"/>
      <c r="EX50" s="112"/>
      <c r="EY50" s="112"/>
      <c r="EZ50" s="112"/>
      <c r="FA50" s="112"/>
      <c r="FB50" s="112"/>
      <c r="FC50" s="112"/>
      <c r="FD50" s="112"/>
      <c r="FE50" s="112"/>
      <c r="FF50" s="112"/>
      <c r="FG50" s="112"/>
      <c r="FH50" s="112"/>
      <c r="FI50" s="112"/>
      <c r="FJ50" s="112"/>
      <c r="FK50" s="112"/>
      <c r="FL50" s="112"/>
      <c r="FM50" s="112"/>
      <c r="FN50" s="112"/>
      <c r="FO50" s="112"/>
      <c r="FP50" s="112"/>
      <c r="FQ50" s="112"/>
      <c r="FR50" s="112"/>
      <c r="FS50" s="112"/>
      <c r="FT50" s="112"/>
      <c r="FU50" s="112"/>
      <c r="FV50" s="112"/>
      <c r="FW50" s="112"/>
      <c r="FX50" s="112"/>
      <c r="FY50" s="112"/>
      <c r="FZ50" s="112"/>
      <c r="GA50" s="112"/>
      <c r="GB50" s="112"/>
      <c r="GC50" s="112"/>
      <c r="GD50" s="112"/>
      <c r="GE50" s="112"/>
      <c r="GF50" s="112"/>
      <c r="GG50" s="112"/>
      <c r="GH50" s="112"/>
      <c r="GI50" s="112"/>
      <c r="GJ50" s="112"/>
      <c r="GK50" s="112"/>
      <c r="GL50" s="112"/>
      <c r="GM50" s="112"/>
      <c r="GN50" s="112"/>
      <c r="GO50" s="112"/>
      <c r="GP50" s="112"/>
      <c r="GQ50" s="112"/>
      <c r="GR50" s="112"/>
      <c r="GS50" s="112"/>
      <c r="GT50" s="112"/>
      <c r="GU50" s="112"/>
      <c r="GV50" s="112"/>
      <c r="GW50" s="112"/>
      <c r="GX50" s="112"/>
      <c r="GY50" s="112"/>
      <c r="GZ50" s="112"/>
      <c r="HA50" s="112"/>
      <c r="HB50" s="112"/>
      <c r="HC50" s="112"/>
      <c r="HD50" s="112"/>
      <c r="HE50" s="112"/>
      <c r="HF50" s="112"/>
      <c r="HG50" s="112"/>
      <c r="HH50" s="112"/>
      <c r="HI50" s="112"/>
      <c r="HJ50" s="112"/>
      <c r="HK50" s="112"/>
      <c r="HL50" s="112"/>
      <c r="HM50" s="112"/>
      <c r="HN50" s="112"/>
      <c r="HO50" s="112"/>
      <c r="HP50" s="112"/>
      <c r="HQ50" s="112"/>
      <c r="HR50" s="112"/>
      <c r="HS50" s="112"/>
      <c r="HT50" s="112"/>
      <c r="HU50" s="112"/>
      <c r="HV50" s="112"/>
      <c r="HW50" s="112"/>
      <c r="HX50" s="112"/>
      <c r="HY50" s="112"/>
      <c r="HZ50" s="112"/>
      <c r="IA50" s="112"/>
      <c r="IB50" s="112"/>
      <c r="IC50" s="112"/>
      <c r="ID50" s="112"/>
      <c r="IE50" s="112"/>
      <c r="IF50" s="112"/>
      <c r="IG50" s="112"/>
      <c r="IH50" s="112"/>
      <c r="II50" s="112"/>
      <c r="IJ50" s="112"/>
      <c r="IK50" s="112"/>
      <c r="IL50" s="112"/>
      <c r="IM50" s="112"/>
      <c r="IN50" s="112"/>
      <c r="IO50" s="112"/>
      <c r="IP50" s="112"/>
      <c r="IQ50" s="112"/>
      <c r="IR50" s="112"/>
      <c r="IS50" s="112"/>
      <c r="IT50" s="112"/>
      <c r="IU50" s="112"/>
      <c r="IV50" s="112"/>
    </row>
    <row r="51" spans="1:256">
      <c r="A51" s="112"/>
      <c r="B51" s="113" t="s">
        <v>2453</v>
      </c>
      <c r="C51" s="114">
        <v>1001.5187</v>
      </c>
      <c r="D51" s="114">
        <v>4.7031999999999998</v>
      </c>
      <c r="E51" s="114">
        <v>4.7031999999999998</v>
      </c>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c r="CL51" s="112"/>
      <c r="CM51" s="112"/>
      <c r="CN51" s="112"/>
      <c r="CO51" s="112"/>
      <c r="CP51" s="112"/>
      <c r="CQ51" s="112"/>
      <c r="CR51" s="112"/>
      <c r="CS51" s="112"/>
      <c r="CT51" s="112"/>
      <c r="CU51" s="112"/>
      <c r="CV51" s="112"/>
      <c r="CW51" s="112"/>
      <c r="CX51" s="112"/>
      <c r="CY51" s="112"/>
      <c r="CZ51" s="112"/>
      <c r="DA51" s="112"/>
      <c r="DB51" s="112"/>
      <c r="DC51" s="112"/>
      <c r="DD51" s="112"/>
      <c r="DE51" s="112"/>
      <c r="DF51" s="112"/>
      <c r="DG51" s="112"/>
      <c r="DH51" s="112"/>
      <c r="DI51" s="112"/>
      <c r="DJ51" s="112"/>
      <c r="DK51" s="112"/>
      <c r="DL51" s="112"/>
      <c r="DM51" s="112"/>
      <c r="DN51" s="112"/>
      <c r="DO51" s="112"/>
      <c r="DP51" s="112"/>
      <c r="DQ51" s="112"/>
      <c r="DR51" s="112"/>
      <c r="DS51" s="112"/>
      <c r="DT51" s="112"/>
      <c r="DU51" s="112"/>
      <c r="DV51" s="112"/>
      <c r="DW51" s="112"/>
      <c r="DX51" s="112"/>
      <c r="DY51" s="112"/>
      <c r="DZ51" s="112"/>
      <c r="EA51" s="112"/>
      <c r="EB51" s="112"/>
      <c r="EC51" s="112"/>
      <c r="ED51" s="112"/>
      <c r="EE51" s="112"/>
      <c r="EF51" s="112"/>
      <c r="EG51" s="112"/>
      <c r="EH51" s="112"/>
      <c r="EI51" s="112"/>
      <c r="EJ51" s="112"/>
      <c r="EK51" s="112"/>
      <c r="EL51" s="112"/>
      <c r="EM51" s="112"/>
      <c r="EN51" s="112"/>
      <c r="EO51" s="112"/>
      <c r="EP51" s="112"/>
      <c r="EQ51" s="112"/>
      <c r="ER51" s="112"/>
      <c r="ES51" s="112"/>
      <c r="ET51" s="112"/>
      <c r="EU51" s="112"/>
      <c r="EV51" s="112"/>
      <c r="EW51" s="112"/>
      <c r="EX51" s="112"/>
      <c r="EY51" s="112"/>
      <c r="EZ51" s="112"/>
      <c r="FA51" s="112"/>
      <c r="FB51" s="112"/>
      <c r="FC51" s="112"/>
      <c r="FD51" s="112"/>
      <c r="FE51" s="112"/>
      <c r="FF51" s="112"/>
      <c r="FG51" s="112"/>
      <c r="FH51" s="112"/>
      <c r="FI51" s="112"/>
      <c r="FJ51" s="112"/>
      <c r="FK51" s="112"/>
      <c r="FL51" s="112"/>
      <c r="FM51" s="112"/>
      <c r="FN51" s="112"/>
      <c r="FO51" s="112"/>
      <c r="FP51" s="112"/>
      <c r="FQ51" s="112"/>
      <c r="FR51" s="112"/>
      <c r="FS51" s="112"/>
      <c r="FT51" s="112"/>
      <c r="FU51" s="112"/>
      <c r="FV51" s="112"/>
      <c r="FW51" s="112"/>
      <c r="FX51" s="112"/>
      <c r="FY51" s="112"/>
      <c r="FZ51" s="112"/>
      <c r="GA51" s="112"/>
      <c r="GB51" s="112"/>
      <c r="GC51" s="112"/>
      <c r="GD51" s="112"/>
      <c r="GE51" s="112"/>
      <c r="GF51" s="112"/>
      <c r="GG51" s="112"/>
      <c r="GH51" s="112"/>
      <c r="GI51" s="112"/>
      <c r="GJ51" s="112"/>
      <c r="GK51" s="112"/>
      <c r="GL51" s="112"/>
      <c r="GM51" s="112"/>
      <c r="GN51" s="112"/>
      <c r="GO51" s="112"/>
      <c r="GP51" s="112"/>
      <c r="GQ51" s="112"/>
      <c r="GR51" s="112"/>
      <c r="GS51" s="112"/>
      <c r="GT51" s="112"/>
      <c r="GU51" s="112"/>
      <c r="GV51" s="112"/>
      <c r="GW51" s="112"/>
      <c r="GX51" s="112"/>
      <c r="GY51" s="112"/>
      <c r="GZ51" s="112"/>
      <c r="HA51" s="112"/>
      <c r="HB51" s="112"/>
      <c r="HC51" s="112"/>
      <c r="HD51" s="112"/>
      <c r="HE51" s="112"/>
      <c r="HF51" s="112"/>
      <c r="HG51" s="112"/>
      <c r="HH51" s="112"/>
      <c r="HI51" s="112"/>
      <c r="HJ51" s="112"/>
      <c r="HK51" s="112"/>
      <c r="HL51" s="112"/>
      <c r="HM51" s="112"/>
      <c r="HN51" s="112"/>
      <c r="HO51" s="112"/>
      <c r="HP51" s="112"/>
      <c r="HQ51" s="112"/>
      <c r="HR51" s="112"/>
      <c r="HS51" s="112"/>
      <c r="HT51" s="112"/>
      <c r="HU51" s="112"/>
      <c r="HV51" s="112"/>
      <c r="HW51" s="112"/>
      <c r="HX51" s="112"/>
      <c r="HY51" s="112"/>
      <c r="HZ51" s="112"/>
      <c r="IA51" s="112"/>
      <c r="IB51" s="112"/>
      <c r="IC51" s="112"/>
      <c r="ID51" s="112"/>
      <c r="IE51" s="112"/>
      <c r="IF51" s="112"/>
      <c r="IG51" s="112"/>
      <c r="IH51" s="112"/>
      <c r="II51" s="112"/>
      <c r="IJ51" s="112"/>
      <c r="IK51" s="112"/>
      <c r="IL51" s="112"/>
      <c r="IM51" s="112"/>
      <c r="IN51" s="112"/>
      <c r="IO51" s="112"/>
      <c r="IP51" s="112"/>
      <c r="IQ51" s="112"/>
      <c r="IR51" s="112"/>
      <c r="IS51" s="112"/>
      <c r="IT51" s="112"/>
      <c r="IU51" s="112"/>
      <c r="IV51" s="112"/>
    </row>
    <row r="52" spans="1:256">
      <c r="A52" s="112"/>
      <c r="B52" s="113" t="s">
        <v>2454</v>
      </c>
      <c r="C52" s="114">
        <v>1001.5187</v>
      </c>
      <c r="D52" s="114">
        <v>4.2015000000000002</v>
      </c>
      <c r="E52" s="114">
        <v>4.2015000000000002</v>
      </c>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2"/>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12"/>
      <c r="DY52" s="112"/>
      <c r="DZ52" s="112"/>
      <c r="EA52" s="112"/>
      <c r="EB52" s="112"/>
      <c r="EC52" s="112"/>
      <c r="ED52" s="112"/>
      <c r="EE52" s="112"/>
      <c r="EF52" s="112"/>
      <c r="EG52" s="112"/>
      <c r="EH52" s="112"/>
      <c r="EI52" s="112"/>
      <c r="EJ52" s="112"/>
      <c r="EK52" s="112"/>
      <c r="EL52" s="112"/>
      <c r="EM52" s="112"/>
      <c r="EN52" s="112"/>
      <c r="EO52" s="112"/>
      <c r="EP52" s="112"/>
      <c r="EQ52" s="112"/>
      <c r="ER52" s="112"/>
      <c r="ES52" s="112"/>
      <c r="ET52" s="112"/>
      <c r="EU52" s="112"/>
      <c r="EV52" s="112"/>
      <c r="EW52" s="112"/>
      <c r="EX52" s="112"/>
      <c r="EY52" s="112"/>
      <c r="EZ52" s="112"/>
      <c r="FA52" s="112"/>
      <c r="FB52" s="112"/>
      <c r="FC52" s="112"/>
      <c r="FD52" s="112"/>
      <c r="FE52" s="112"/>
      <c r="FF52" s="112"/>
      <c r="FG52" s="112"/>
      <c r="FH52" s="112"/>
      <c r="FI52" s="112"/>
      <c r="FJ52" s="112"/>
      <c r="FK52" s="112"/>
      <c r="FL52" s="112"/>
      <c r="FM52" s="112"/>
      <c r="FN52" s="112"/>
      <c r="FO52" s="112"/>
      <c r="FP52" s="112"/>
      <c r="FQ52" s="112"/>
      <c r="FR52" s="112"/>
      <c r="FS52" s="112"/>
      <c r="FT52" s="112"/>
      <c r="FU52" s="112"/>
      <c r="FV52" s="112"/>
      <c r="FW52" s="112"/>
      <c r="FX52" s="112"/>
      <c r="FY52" s="112"/>
      <c r="FZ52" s="112"/>
      <c r="GA52" s="112"/>
      <c r="GB52" s="112"/>
      <c r="GC52" s="112"/>
      <c r="GD52" s="112"/>
      <c r="GE52" s="112"/>
      <c r="GF52" s="112"/>
      <c r="GG52" s="112"/>
      <c r="GH52" s="112"/>
      <c r="GI52" s="112"/>
      <c r="GJ52" s="112"/>
      <c r="GK52" s="112"/>
      <c r="GL52" s="112"/>
      <c r="GM52" s="112"/>
      <c r="GN52" s="112"/>
      <c r="GO52" s="112"/>
      <c r="GP52" s="112"/>
      <c r="GQ52" s="112"/>
      <c r="GR52" s="112"/>
      <c r="GS52" s="112"/>
      <c r="GT52" s="112"/>
      <c r="GU52" s="112"/>
      <c r="GV52" s="112"/>
      <c r="GW52" s="112"/>
      <c r="GX52" s="112"/>
      <c r="GY52" s="112"/>
      <c r="GZ52" s="112"/>
      <c r="HA52" s="112"/>
      <c r="HB52" s="112"/>
      <c r="HC52" s="112"/>
      <c r="HD52" s="112"/>
      <c r="HE52" s="112"/>
      <c r="HF52" s="112"/>
      <c r="HG52" s="112"/>
      <c r="HH52" s="112"/>
      <c r="HI52" s="112"/>
      <c r="HJ52" s="112"/>
      <c r="HK52" s="112"/>
      <c r="HL52" s="112"/>
      <c r="HM52" s="112"/>
      <c r="HN52" s="112"/>
      <c r="HO52" s="112"/>
      <c r="HP52" s="112"/>
      <c r="HQ52" s="112"/>
      <c r="HR52" s="112"/>
      <c r="HS52" s="112"/>
      <c r="HT52" s="112"/>
      <c r="HU52" s="112"/>
      <c r="HV52" s="112"/>
      <c r="HW52" s="112"/>
      <c r="HX52" s="112"/>
      <c r="HY52" s="112"/>
      <c r="HZ52" s="112"/>
      <c r="IA52" s="112"/>
      <c r="IB52" s="112"/>
      <c r="IC52" s="112"/>
      <c r="ID52" s="112"/>
      <c r="IE52" s="112"/>
      <c r="IF52" s="112"/>
      <c r="IG52" s="112"/>
      <c r="IH52" s="112"/>
      <c r="II52" s="112"/>
      <c r="IJ52" s="112"/>
      <c r="IK52" s="112"/>
      <c r="IL52" s="112"/>
      <c r="IM52" s="112"/>
      <c r="IN52" s="112"/>
      <c r="IO52" s="112"/>
      <c r="IP52" s="112"/>
      <c r="IQ52" s="112"/>
      <c r="IR52" s="112"/>
      <c r="IS52" s="112"/>
      <c r="IT52" s="112"/>
      <c r="IU52" s="112"/>
      <c r="IV52" s="112"/>
    </row>
    <row r="53" spans="1:256">
      <c r="A53" s="112"/>
      <c r="B53" s="113" t="s">
        <v>2455</v>
      </c>
      <c r="C53" s="114">
        <v>1001.5187</v>
      </c>
      <c r="D53" s="114">
        <v>5.0188000000000006</v>
      </c>
      <c r="E53" s="114">
        <v>5.0188000000000006</v>
      </c>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c r="CL53" s="112"/>
      <c r="CM53" s="112"/>
      <c r="CN53" s="112"/>
      <c r="CO53" s="112"/>
      <c r="CP53" s="112"/>
      <c r="CQ53" s="112"/>
      <c r="CR53" s="112"/>
      <c r="CS53" s="112"/>
      <c r="CT53" s="112"/>
      <c r="CU53" s="112"/>
      <c r="CV53" s="112"/>
      <c r="CW53" s="112"/>
      <c r="CX53" s="112"/>
      <c r="CY53" s="112"/>
      <c r="CZ53" s="112"/>
      <c r="DA53" s="112"/>
      <c r="DB53" s="112"/>
      <c r="DC53" s="112"/>
      <c r="DD53" s="112"/>
      <c r="DE53" s="112"/>
      <c r="DF53" s="112"/>
      <c r="DG53" s="112"/>
      <c r="DH53" s="112"/>
      <c r="DI53" s="112"/>
      <c r="DJ53" s="112"/>
      <c r="DK53" s="112"/>
      <c r="DL53" s="112"/>
      <c r="DM53" s="112"/>
      <c r="DN53" s="112"/>
      <c r="DO53" s="112"/>
      <c r="DP53" s="112"/>
      <c r="DQ53" s="112"/>
      <c r="DR53" s="112"/>
      <c r="DS53" s="112"/>
      <c r="DT53" s="112"/>
      <c r="DU53" s="112"/>
      <c r="DV53" s="112"/>
      <c r="DW53" s="112"/>
      <c r="DX53" s="112"/>
      <c r="DY53" s="112"/>
      <c r="DZ53" s="112"/>
      <c r="EA53" s="112"/>
      <c r="EB53" s="112"/>
      <c r="EC53" s="112"/>
      <c r="ED53" s="112"/>
      <c r="EE53" s="112"/>
      <c r="EF53" s="112"/>
      <c r="EG53" s="112"/>
      <c r="EH53" s="112"/>
      <c r="EI53" s="112"/>
      <c r="EJ53" s="112"/>
      <c r="EK53" s="112"/>
      <c r="EL53" s="112"/>
      <c r="EM53" s="112"/>
      <c r="EN53" s="112"/>
      <c r="EO53" s="112"/>
      <c r="EP53" s="112"/>
      <c r="EQ53" s="112"/>
      <c r="ER53" s="112"/>
      <c r="ES53" s="112"/>
      <c r="ET53" s="112"/>
      <c r="EU53" s="112"/>
      <c r="EV53" s="112"/>
      <c r="EW53" s="112"/>
      <c r="EX53" s="112"/>
      <c r="EY53" s="112"/>
      <c r="EZ53" s="112"/>
      <c r="FA53" s="112"/>
      <c r="FB53" s="112"/>
      <c r="FC53" s="112"/>
      <c r="FD53" s="112"/>
      <c r="FE53" s="112"/>
      <c r="FF53" s="112"/>
      <c r="FG53" s="112"/>
      <c r="FH53" s="112"/>
      <c r="FI53" s="112"/>
      <c r="FJ53" s="112"/>
      <c r="FK53" s="112"/>
      <c r="FL53" s="112"/>
      <c r="FM53" s="112"/>
      <c r="FN53" s="112"/>
      <c r="FO53" s="112"/>
      <c r="FP53" s="112"/>
      <c r="FQ53" s="112"/>
      <c r="FR53" s="112"/>
      <c r="FS53" s="112"/>
      <c r="FT53" s="112"/>
      <c r="FU53" s="112"/>
      <c r="FV53" s="112"/>
      <c r="FW53" s="112"/>
      <c r="FX53" s="112"/>
      <c r="FY53" s="112"/>
      <c r="FZ53" s="112"/>
      <c r="GA53" s="112"/>
      <c r="GB53" s="112"/>
      <c r="GC53" s="112"/>
      <c r="GD53" s="112"/>
      <c r="GE53" s="112"/>
      <c r="GF53" s="112"/>
      <c r="GG53" s="112"/>
      <c r="GH53" s="112"/>
      <c r="GI53" s="112"/>
      <c r="GJ53" s="112"/>
      <c r="GK53" s="112"/>
      <c r="GL53" s="112"/>
      <c r="GM53" s="112"/>
      <c r="GN53" s="112"/>
      <c r="GO53" s="112"/>
      <c r="GP53" s="112"/>
      <c r="GQ53" s="112"/>
      <c r="GR53" s="112"/>
      <c r="GS53" s="112"/>
      <c r="GT53" s="112"/>
      <c r="GU53" s="112"/>
      <c r="GV53" s="112"/>
      <c r="GW53" s="112"/>
      <c r="GX53" s="112"/>
      <c r="GY53" s="112"/>
      <c r="GZ53" s="112"/>
      <c r="HA53" s="112"/>
      <c r="HB53" s="112"/>
      <c r="HC53" s="112"/>
      <c r="HD53" s="112"/>
      <c r="HE53" s="112"/>
      <c r="HF53" s="112"/>
      <c r="HG53" s="112"/>
      <c r="HH53" s="112"/>
      <c r="HI53" s="112"/>
      <c r="HJ53" s="112"/>
      <c r="HK53" s="112"/>
      <c r="HL53" s="112"/>
      <c r="HM53" s="112"/>
      <c r="HN53" s="112"/>
      <c r="HO53" s="112"/>
      <c r="HP53" s="112"/>
      <c r="HQ53" s="112"/>
      <c r="HR53" s="112"/>
      <c r="HS53" s="112"/>
      <c r="HT53" s="112"/>
      <c r="HU53" s="112"/>
      <c r="HV53" s="112"/>
      <c r="HW53" s="112"/>
      <c r="HX53" s="112"/>
      <c r="HY53" s="112"/>
      <c r="HZ53" s="112"/>
      <c r="IA53" s="112"/>
      <c r="IB53" s="112"/>
      <c r="IC53" s="112"/>
      <c r="ID53" s="112"/>
      <c r="IE53" s="112"/>
      <c r="IF53" s="112"/>
      <c r="IG53" s="112"/>
      <c r="IH53" s="112"/>
      <c r="II53" s="112"/>
      <c r="IJ53" s="112"/>
      <c r="IK53" s="112"/>
      <c r="IL53" s="112"/>
      <c r="IM53" s="112"/>
      <c r="IN53" s="112"/>
      <c r="IO53" s="112"/>
      <c r="IP53" s="112"/>
      <c r="IQ53" s="112"/>
      <c r="IR53" s="112"/>
      <c r="IS53" s="112"/>
      <c r="IT53" s="112"/>
      <c r="IU53" s="112"/>
      <c r="IV53" s="112"/>
    </row>
    <row r="54" spans="1:256">
      <c r="B54" s="120"/>
      <c r="C54" s="119"/>
      <c r="D54" s="119"/>
      <c r="E54" s="119"/>
    </row>
    <row r="55" spans="1:256" ht="15.75">
      <c r="B55" s="391" t="s">
        <v>2457</v>
      </c>
      <c r="C55" s="391"/>
      <c r="D55" s="391"/>
      <c r="E55" s="391"/>
    </row>
    <row r="56" spans="1:256" s="108" customFormat="1" ht="38.25">
      <c r="B56" s="109" t="s">
        <v>2442</v>
      </c>
      <c r="C56" s="110" t="s">
        <v>2443</v>
      </c>
      <c r="D56" s="111" t="s">
        <v>2444</v>
      </c>
      <c r="E56" s="111" t="s">
        <v>2445</v>
      </c>
    </row>
    <row r="57" spans="1:256">
      <c r="A57" s="112"/>
      <c r="B57" s="113" t="s">
        <v>2450</v>
      </c>
      <c r="C57" s="114">
        <v>1114.52</v>
      </c>
      <c r="D57" s="114">
        <v>0.41070000000000001</v>
      </c>
      <c r="E57" s="114">
        <v>0.41070000000000001</v>
      </c>
      <c r="F57" s="112"/>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2"/>
      <c r="CC57" s="112"/>
      <c r="CD57" s="112"/>
      <c r="CE57" s="112"/>
      <c r="CF57" s="112"/>
      <c r="CG57" s="112"/>
      <c r="CH57" s="112"/>
      <c r="CI57" s="112"/>
      <c r="CJ57" s="112"/>
      <c r="CK57" s="112"/>
      <c r="CL57" s="112"/>
      <c r="CM57" s="112"/>
      <c r="CN57" s="112"/>
      <c r="CO57" s="112"/>
      <c r="CP57" s="112"/>
      <c r="CQ57" s="112"/>
      <c r="CR57" s="112"/>
      <c r="CS57" s="112"/>
      <c r="CT57" s="112"/>
      <c r="CU57" s="112"/>
      <c r="CV57" s="112"/>
      <c r="CW57" s="112"/>
      <c r="CX57" s="112"/>
      <c r="CY57" s="112"/>
      <c r="CZ57" s="112"/>
      <c r="DA57" s="112"/>
      <c r="DB57" s="112"/>
      <c r="DC57" s="112"/>
      <c r="DD57" s="112"/>
      <c r="DE57" s="112"/>
      <c r="DF57" s="112"/>
      <c r="DG57" s="112"/>
      <c r="DH57" s="112"/>
      <c r="DI57" s="112"/>
      <c r="DJ57" s="112"/>
      <c r="DK57" s="112"/>
      <c r="DL57" s="112"/>
      <c r="DM57" s="112"/>
      <c r="DN57" s="112"/>
      <c r="DO57" s="112"/>
      <c r="DP57" s="112"/>
      <c r="DQ57" s="112"/>
      <c r="DR57" s="112"/>
      <c r="DS57" s="112"/>
      <c r="DT57" s="112"/>
      <c r="DU57" s="112"/>
      <c r="DV57" s="112"/>
      <c r="DW57" s="112"/>
      <c r="DX57" s="112"/>
      <c r="DY57" s="112"/>
      <c r="DZ57" s="112"/>
      <c r="EA57" s="112"/>
      <c r="EB57" s="112"/>
      <c r="EC57" s="112"/>
      <c r="ED57" s="112"/>
      <c r="EE57" s="112"/>
      <c r="EF57" s="112"/>
      <c r="EG57" s="112"/>
      <c r="EH57" s="112"/>
      <c r="EI57" s="112"/>
      <c r="EJ57" s="112"/>
      <c r="EK57" s="112"/>
      <c r="EL57" s="112"/>
      <c r="EM57" s="112"/>
      <c r="EN57" s="112"/>
      <c r="EO57" s="112"/>
      <c r="EP57" s="112"/>
      <c r="EQ57" s="112"/>
      <c r="ER57" s="112"/>
      <c r="ES57" s="112"/>
      <c r="ET57" s="112"/>
      <c r="EU57" s="112"/>
      <c r="EV57" s="112"/>
      <c r="EW57" s="112"/>
      <c r="EX57" s="112"/>
      <c r="EY57" s="112"/>
      <c r="EZ57" s="112"/>
      <c r="FA57" s="112"/>
      <c r="FB57" s="112"/>
      <c r="FC57" s="112"/>
      <c r="FD57" s="112"/>
      <c r="FE57" s="112"/>
      <c r="FF57" s="112"/>
      <c r="FG57" s="112"/>
      <c r="FH57" s="112"/>
      <c r="FI57" s="112"/>
      <c r="FJ57" s="112"/>
      <c r="FK57" s="112"/>
      <c r="FL57" s="112"/>
      <c r="FM57" s="112"/>
      <c r="FN57" s="112"/>
      <c r="FO57" s="112"/>
      <c r="FP57" s="112"/>
      <c r="FQ57" s="112"/>
      <c r="FR57" s="112"/>
      <c r="FS57" s="112"/>
      <c r="FT57" s="112"/>
      <c r="FU57" s="112"/>
      <c r="FV57" s="112"/>
      <c r="FW57" s="112"/>
      <c r="FX57" s="112"/>
      <c r="FY57" s="112"/>
      <c r="FZ57" s="112"/>
      <c r="GA57" s="112"/>
      <c r="GB57" s="112"/>
      <c r="GC57" s="112"/>
      <c r="GD57" s="112"/>
      <c r="GE57" s="112"/>
      <c r="GF57" s="112"/>
      <c r="GG57" s="112"/>
      <c r="GH57" s="112"/>
      <c r="GI57" s="112"/>
      <c r="GJ57" s="112"/>
      <c r="GK57" s="112"/>
      <c r="GL57" s="112"/>
      <c r="GM57" s="112"/>
      <c r="GN57" s="112"/>
      <c r="GO57" s="112"/>
      <c r="GP57" s="112"/>
      <c r="GQ57" s="112"/>
      <c r="GR57" s="112"/>
      <c r="GS57" s="112"/>
      <c r="GT57" s="112"/>
      <c r="GU57" s="112"/>
      <c r="GV57" s="112"/>
      <c r="GW57" s="112"/>
      <c r="GX57" s="112"/>
      <c r="GY57" s="112"/>
      <c r="GZ57" s="112"/>
      <c r="HA57" s="112"/>
      <c r="HB57" s="112"/>
      <c r="HC57" s="112"/>
      <c r="HD57" s="112"/>
      <c r="HE57" s="112"/>
      <c r="HF57" s="112"/>
      <c r="HG57" s="112"/>
      <c r="HH57" s="112"/>
      <c r="HI57" s="112"/>
      <c r="HJ57" s="112"/>
      <c r="HK57" s="112"/>
      <c r="HL57" s="112"/>
      <c r="HM57" s="112"/>
      <c r="HN57" s="112"/>
      <c r="HO57" s="112"/>
      <c r="HP57" s="112"/>
      <c r="HQ57" s="112"/>
      <c r="HR57" s="112"/>
      <c r="HS57" s="112"/>
      <c r="HT57" s="112"/>
      <c r="HU57" s="112"/>
      <c r="HV57" s="112"/>
      <c r="HW57" s="112"/>
      <c r="HX57" s="112"/>
      <c r="HY57" s="112"/>
      <c r="HZ57" s="112"/>
      <c r="IA57" s="112"/>
      <c r="IB57" s="112"/>
      <c r="IC57" s="112"/>
      <c r="ID57" s="112"/>
      <c r="IE57" s="112"/>
      <c r="IF57" s="112"/>
      <c r="IG57" s="112"/>
      <c r="IH57" s="112"/>
      <c r="II57" s="112"/>
      <c r="IJ57" s="112"/>
      <c r="IK57" s="112"/>
      <c r="IL57" s="112"/>
      <c r="IM57" s="112"/>
      <c r="IN57" s="112"/>
      <c r="IO57" s="112"/>
      <c r="IP57" s="112"/>
      <c r="IQ57" s="112"/>
      <c r="IR57" s="112"/>
      <c r="IS57" s="112"/>
      <c r="IT57" s="112"/>
      <c r="IU57" s="112"/>
      <c r="IV57" s="112"/>
    </row>
    <row r="58" spans="1:256">
      <c r="A58" s="112"/>
      <c r="B58" s="113" t="s">
        <v>2451</v>
      </c>
      <c r="C58" s="114">
        <v>1114.52</v>
      </c>
      <c r="D58" s="114">
        <v>4.6357999999999997</v>
      </c>
      <c r="E58" s="114">
        <v>4.6357999999999997</v>
      </c>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2"/>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12"/>
      <c r="DY58" s="112"/>
      <c r="DZ58" s="112"/>
      <c r="EA58" s="112"/>
      <c r="EB58" s="112"/>
      <c r="EC58" s="112"/>
      <c r="ED58" s="112"/>
      <c r="EE58" s="112"/>
      <c r="EF58" s="112"/>
      <c r="EG58" s="112"/>
      <c r="EH58" s="112"/>
      <c r="EI58" s="112"/>
      <c r="EJ58" s="112"/>
      <c r="EK58" s="112"/>
      <c r="EL58" s="112"/>
      <c r="EM58" s="112"/>
      <c r="EN58" s="112"/>
      <c r="EO58" s="112"/>
      <c r="EP58" s="112"/>
      <c r="EQ58" s="112"/>
      <c r="ER58" s="112"/>
      <c r="ES58" s="112"/>
      <c r="ET58" s="112"/>
      <c r="EU58" s="112"/>
      <c r="EV58" s="112"/>
      <c r="EW58" s="112"/>
      <c r="EX58" s="112"/>
      <c r="EY58" s="112"/>
      <c r="EZ58" s="112"/>
      <c r="FA58" s="112"/>
      <c r="FB58" s="112"/>
      <c r="FC58" s="112"/>
      <c r="FD58" s="112"/>
      <c r="FE58" s="112"/>
      <c r="FF58" s="112"/>
      <c r="FG58" s="112"/>
      <c r="FH58" s="112"/>
      <c r="FI58" s="112"/>
      <c r="FJ58" s="112"/>
      <c r="FK58" s="112"/>
      <c r="FL58" s="112"/>
      <c r="FM58" s="112"/>
      <c r="FN58" s="112"/>
      <c r="FO58" s="112"/>
      <c r="FP58" s="112"/>
      <c r="FQ58" s="112"/>
      <c r="FR58" s="112"/>
      <c r="FS58" s="112"/>
      <c r="FT58" s="112"/>
      <c r="FU58" s="112"/>
      <c r="FV58" s="112"/>
      <c r="FW58" s="112"/>
      <c r="FX58" s="112"/>
      <c r="FY58" s="112"/>
      <c r="FZ58" s="112"/>
      <c r="GA58" s="112"/>
      <c r="GB58" s="112"/>
      <c r="GC58" s="112"/>
      <c r="GD58" s="112"/>
      <c r="GE58" s="112"/>
      <c r="GF58" s="112"/>
      <c r="GG58" s="112"/>
      <c r="GH58" s="112"/>
      <c r="GI58" s="112"/>
      <c r="GJ58" s="112"/>
      <c r="GK58" s="112"/>
      <c r="GL58" s="112"/>
      <c r="GM58" s="112"/>
      <c r="GN58" s="112"/>
      <c r="GO58" s="112"/>
      <c r="GP58" s="112"/>
      <c r="GQ58" s="112"/>
      <c r="GR58" s="112"/>
      <c r="GS58" s="112"/>
      <c r="GT58" s="112"/>
      <c r="GU58" s="112"/>
      <c r="GV58" s="112"/>
      <c r="GW58" s="112"/>
      <c r="GX58" s="112"/>
      <c r="GY58" s="112"/>
      <c r="GZ58" s="112"/>
      <c r="HA58" s="112"/>
      <c r="HB58" s="112"/>
      <c r="HC58" s="112"/>
      <c r="HD58" s="112"/>
      <c r="HE58" s="112"/>
      <c r="HF58" s="112"/>
      <c r="HG58" s="112"/>
      <c r="HH58" s="112"/>
      <c r="HI58" s="112"/>
      <c r="HJ58" s="112"/>
      <c r="HK58" s="112"/>
      <c r="HL58" s="112"/>
      <c r="HM58" s="112"/>
      <c r="HN58" s="112"/>
      <c r="HO58" s="112"/>
      <c r="HP58" s="112"/>
      <c r="HQ58" s="112"/>
      <c r="HR58" s="112"/>
      <c r="HS58" s="112"/>
      <c r="HT58" s="112"/>
      <c r="HU58" s="112"/>
      <c r="HV58" s="112"/>
      <c r="HW58" s="112"/>
      <c r="HX58" s="112"/>
      <c r="HY58" s="112"/>
      <c r="HZ58" s="112"/>
      <c r="IA58" s="112"/>
      <c r="IB58" s="112"/>
      <c r="IC58" s="112"/>
      <c r="ID58" s="112"/>
      <c r="IE58" s="112"/>
      <c r="IF58" s="112"/>
      <c r="IG58" s="112"/>
      <c r="IH58" s="112"/>
      <c r="II58" s="112"/>
      <c r="IJ58" s="112"/>
      <c r="IK58" s="112"/>
      <c r="IL58" s="112"/>
      <c r="IM58" s="112"/>
      <c r="IN58" s="112"/>
      <c r="IO58" s="112"/>
      <c r="IP58" s="112"/>
      <c r="IQ58" s="112"/>
      <c r="IR58" s="112"/>
      <c r="IS58" s="112"/>
      <c r="IT58" s="112"/>
      <c r="IU58" s="112"/>
      <c r="IV58" s="112"/>
    </row>
    <row r="59" spans="1:256">
      <c r="A59" s="112"/>
      <c r="B59" s="113" t="s">
        <v>2452</v>
      </c>
      <c r="C59" s="114">
        <v>1114.52</v>
      </c>
      <c r="D59" s="114">
        <v>4.4342999999999995</v>
      </c>
      <c r="E59" s="114">
        <v>4.4342999999999995</v>
      </c>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2"/>
      <c r="CC59" s="112"/>
      <c r="CD59" s="112"/>
      <c r="CE59" s="112"/>
      <c r="CF59" s="112"/>
      <c r="CG59" s="112"/>
      <c r="CH59" s="112"/>
      <c r="CI59" s="112"/>
      <c r="CJ59" s="112"/>
      <c r="CK59" s="112"/>
      <c r="CL59" s="112"/>
      <c r="CM59" s="112"/>
      <c r="CN59" s="112"/>
      <c r="CO59" s="112"/>
      <c r="CP59" s="112"/>
      <c r="CQ59" s="112"/>
      <c r="CR59" s="112"/>
      <c r="CS59" s="112"/>
      <c r="CT59" s="112"/>
      <c r="CU59" s="112"/>
      <c r="CV59" s="112"/>
      <c r="CW59" s="112"/>
      <c r="CX59" s="112"/>
      <c r="CY59" s="112"/>
      <c r="CZ59" s="112"/>
      <c r="DA59" s="112"/>
      <c r="DB59" s="112"/>
      <c r="DC59" s="112"/>
      <c r="DD59" s="112"/>
      <c r="DE59" s="112"/>
      <c r="DF59" s="112"/>
      <c r="DG59" s="112"/>
      <c r="DH59" s="112"/>
      <c r="DI59" s="112"/>
      <c r="DJ59" s="112"/>
      <c r="DK59" s="112"/>
      <c r="DL59" s="112"/>
      <c r="DM59" s="112"/>
      <c r="DN59" s="112"/>
      <c r="DO59" s="112"/>
      <c r="DP59" s="112"/>
      <c r="DQ59" s="112"/>
      <c r="DR59" s="112"/>
      <c r="DS59" s="112"/>
      <c r="DT59" s="112"/>
      <c r="DU59" s="112"/>
      <c r="DV59" s="112"/>
      <c r="DW59" s="112"/>
      <c r="DX59" s="112"/>
      <c r="DY59" s="112"/>
      <c r="DZ59" s="112"/>
      <c r="EA59" s="112"/>
      <c r="EB59" s="112"/>
      <c r="EC59" s="112"/>
      <c r="ED59" s="112"/>
      <c r="EE59" s="112"/>
      <c r="EF59" s="112"/>
      <c r="EG59" s="112"/>
      <c r="EH59" s="112"/>
      <c r="EI59" s="112"/>
      <c r="EJ59" s="112"/>
      <c r="EK59" s="112"/>
      <c r="EL59" s="112"/>
      <c r="EM59" s="112"/>
      <c r="EN59" s="112"/>
      <c r="EO59" s="112"/>
      <c r="EP59" s="112"/>
      <c r="EQ59" s="112"/>
      <c r="ER59" s="112"/>
      <c r="ES59" s="112"/>
      <c r="ET59" s="112"/>
      <c r="EU59" s="112"/>
      <c r="EV59" s="112"/>
      <c r="EW59" s="112"/>
      <c r="EX59" s="112"/>
      <c r="EY59" s="112"/>
      <c r="EZ59" s="112"/>
      <c r="FA59" s="112"/>
      <c r="FB59" s="112"/>
      <c r="FC59" s="112"/>
      <c r="FD59" s="112"/>
      <c r="FE59" s="112"/>
      <c r="FF59" s="112"/>
      <c r="FG59" s="112"/>
      <c r="FH59" s="112"/>
      <c r="FI59" s="112"/>
      <c r="FJ59" s="112"/>
      <c r="FK59" s="112"/>
      <c r="FL59" s="112"/>
      <c r="FM59" s="112"/>
      <c r="FN59" s="112"/>
      <c r="FO59" s="112"/>
      <c r="FP59" s="112"/>
      <c r="FQ59" s="112"/>
      <c r="FR59" s="112"/>
      <c r="FS59" s="112"/>
      <c r="FT59" s="112"/>
      <c r="FU59" s="112"/>
      <c r="FV59" s="112"/>
      <c r="FW59" s="112"/>
      <c r="FX59" s="112"/>
      <c r="FY59" s="112"/>
      <c r="FZ59" s="112"/>
      <c r="GA59" s="112"/>
      <c r="GB59" s="112"/>
      <c r="GC59" s="112"/>
      <c r="GD59" s="112"/>
      <c r="GE59" s="112"/>
      <c r="GF59" s="112"/>
      <c r="GG59" s="112"/>
      <c r="GH59" s="112"/>
      <c r="GI59" s="112"/>
      <c r="GJ59" s="112"/>
      <c r="GK59" s="112"/>
      <c r="GL59" s="112"/>
      <c r="GM59" s="112"/>
      <c r="GN59" s="112"/>
      <c r="GO59" s="112"/>
      <c r="GP59" s="112"/>
      <c r="GQ59" s="112"/>
      <c r="GR59" s="112"/>
      <c r="GS59" s="112"/>
      <c r="GT59" s="112"/>
      <c r="GU59" s="112"/>
      <c r="GV59" s="112"/>
      <c r="GW59" s="112"/>
      <c r="GX59" s="112"/>
      <c r="GY59" s="112"/>
      <c r="GZ59" s="112"/>
      <c r="HA59" s="112"/>
      <c r="HB59" s="112"/>
      <c r="HC59" s="112"/>
      <c r="HD59" s="112"/>
      <c r="HE59" s="112"/>
      <c r="HF59" s="112"/>
      <c r="HG59" s="112"/>
      <c r="HH59" s="112"/>
      <c r="HI59" s="112"/>
      <c r="HJ59" s="112"/>
      <c r="HK59" s="112"/>
      <c r="HL59" s="112"/>
      <c r="HM59" s="112"/>
      <c r="HN59" s="112"/>
      <c r="HO59" s="112"/>
      <c r="HP59" s="112"/>
      <c r="HQ59" s="112"/>
      <c r="HR59" s="112"/>
      <c r="HS59" s="112"/>
      <c r="HT59" s="112"/>
      <c r="HU59" s="112"/>
      <c r="HV59" s="112"/>
      <c r="HW59" s="112"/>
      <c r="HX59" s="112"/>
      <c r="HY59" s="112"/>
      <c r="HZ59" s="112"/>
      <c r="IA59" s="112"/>
      <c r="IB59" s="112"/>
      <c r="IC59" s="112"/>
      <c r="ID59" s="112"/>
      <c r="IE59" s="112"/>
      <c r="IF59" s="112"/>
      <c r="IG59" s="112"/>
      <c r="IH59" s="112"/>
      <c r="II59" s="112"/>
      <c r="IJ59" s="112"/>
      <c r="IK59" s="112"/>
      <c r="IL59" s="112"/>
      <c r="IM59" s="112"/>
      <c r="IN59" s="112"/>
      <c r="IO59" s="112"/>
      <c r="IP59" s="112"/>
      <c r="IQ59" s="112"/>
      <c r="IR59" s="112"/>
      <c r="IS59" s="112"/>
      <c r="IT59" s="112"/>
      <c r="IU59" s="112"/>
      <c r="IV59" s="112"/>
    </row>
    <row r="60" spans="1:256">
      <c r="A60" s="112"/>
      <c r="B60" s="113" t="s">
        <v>2453</v>
      </c>
      <c r="C60" s="114">
        <v>1114.52</v>
      </c>
      <c r="D60" s="114">
        <v>5.6687000000000003</v>
      </c>
      <c r="E60" s="114">
        <v>5.6687000000000003</v>
      </c>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2"/>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12"/>
      <c r="DY60" s="112"/>
      <c r="DZ60" s="112"/>
      <c r="EA60" s="112"/>
      <c r="EB60" s="112"/>
      <c r="EC60" s="112"/>
      <c r="ED60" s="112"/>
      <c r="EE60" s="112"/>
      <c r="EF60" s="112"/>
      <c r="EG60" s="112"/>
      <c r="EH60" s="112"/>
      <c r="EI60" s="112"/>
      <c r="EJ60" s="112"/>
      <c r="EK60" s="112"/>
      <c r="EL60" s="112"/>
      <c r="EM60" s="112"/>
      <c r="EN60" s="112"/>
      <c r="EO60" s="112"/>
      <c r="EP60" s="112"/>
      <c r="EQ60" s="112"/>
      <c r="ER60" s="112"/>
      <c r="ES60" s="112"/>
      <c r="ET60" s="112"/>
      <c r="EU60" s="112"/>
      <c r="EV60" s="112"/>
      <c r="EW60" s="112"/>
      <c r="EX60" s="112"/>
      <c r="EY60" s="112"/>
      <c r="EZ60" s="112"/>
      <c r="FA60" s="112"/>
      <c r="FB60" s="112"/>
      <c r="FC60" s="112"/>
      <c r="FD60" s="112"/>
      <c r="FE60" s="112"/>
      <c r="FF60" s="112"/>
      <c r="FG60" s="112"/>
      <c r="FH60" s="112"/>
      <c r="FI60" s="112"/>
      <c r="FJ60" s="112"/>
      <c r="FK60" s="112"/>
      <c r="FL60" s="112"/>
      <c r="FM60" s="112"/>
      <c r="FN60" s="112"/>
      <c r="FO60" s="112"/>
      <c r="FP60" s="112"/>
      <c r="FQ60" s="112"/>
      <c r="FR60" s="112"/>
      <c r="FS60" s="112"/>
      <c r="FT60" s="112"/>
      <c r="FU60" s="112"/>
      <c r="FV60" s="112"/>
      <c r="FW60" s="112"/>
      <c r="FX60" s="112"/>
      <c r="FY60" s="112"/>
      <c r="FZ60" s="112"/>
      <c r="GA60" s="112"/>
      <c r="GB60" s="112"/>
      <c r="GC60" s="112"/>
      <c r="GD60" s="112"/>
      <c r="GE60" s="112"/>
      <c r="GF60" s="112"/>
      <c r="GG60" s="112"/>
      <c r="GH60" s="112"/>
      <c r="GI60" s="112"/>
      <c r="GJ60" s="112"/>
      <c r="GK60" s="112"/>
      <c r="GL60" s="112"/>
      <c r="GM60" s="112"/>
      <c r="GN60" s="112"/>
      <c r="GO60" s="112"/>
      <c r="GP60" s="112"/>
      <c r="GQ60" s="112"/>
      <c r="GR60" s="112"/>
      <c r="GS60" s="112"/>
      <c r="GT60" s="112"/>
      <c r="GU60" s="112"/>
      <c r="GV60" s="112"/>
      <c r="GW60" s="112"/>
      <c r="GX60" s="112"/>
      <c r="GY60" s="112"/>
      <c r="GZ60" s="112"/>
      <c r="HA60" s="112"/>
      <c r="HB60" s="112"/>
      <c r="HC60" s="112"/>
      <c r="HD60" s="112"/>
      <c r="HE60" s="112"/>
      <c r="HF60" s="112"/>
      <c r="HG60" s="112"/>
      <c r="HH60" s="112"/>
      <c r="HI60" s="112"/>
      <c r="HJ60" s="112"/>
      <c r="HK60" s="112"/>
      <c r="HL60" s="112"/>
      <c r="HM60" s="112"/>
      <c r="HN60" s="112"/>
      <c r="HO60" s="112"/>
      <c r="HP60" s="112"/>
      <c r="HQ60" s="112"/>
      <c r="HR60" s="112"/>
      <c r="HS60" s="112"/>
      <c r="HT60" s="112"/>
      <c r="HU60" s="112"/>
      <c r="HV60" s="112"/>
      <c r="HW60" s="112"/>
      <c r="HX60" s="112"/>
      <c r="HY60" s="112"/>
      <c r="HZ60" s="112"/>
      <c r="IA60" s="112"/>
      <c r="IB60" s="112"/>
      <c r="IC60" s="112"/>
      <c r="ID60" s="112"/>
      <c r="IE60" s="112"/>
      <c r="IF60" s="112"/>
      <c r="IG60" s="112"/>
      <c r="IH60" s="112"/>
      <c r="II60" s="112"/>
      <c r="IJ60" s="112"/>
      <c r="IK60" s="112"/>
      <c r="IL60" s="112"/>
      <c r="IM60" s="112"/>
      <c r="IN60" s="112"/>
      <c r="IO60" s="112"/>
      <c r="IP60" s="112"/>
      <c r="IQ60" s="112"/>
      <c r="IR60" s="112"/>
      <c r="IS60" s="112"/>
      <c r="IT60" s="112"/>
      <c r="IU60" s="112"/>
      <c r="IV60" s="112"/>
    </row>
    <row r="61" spans="1:256">
      <c r="A61" s="112"/>
      <c r="B61" s="113" t="s">
        <v>2454</v>
      </c>
      <c r="C61" s="114">
        <v>1114.52</v>
      </c>
      <c r="D61" s="114">
        <v>3.9686000000000008</v>
      </c>
      <c r="E61" s="114">
        <v>3.9686000000000008</v>
      </c>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2"/>
      <c r="CC61" s="112"/>
      <c r="CD61" s="112"/>
      <c r="CE61" s="112"/>
      <c r="CF61" s="112"/>
      <c r="CG61" s="112"/>
      <c r="CH61" s="112"/>
      <c r="CI61" s="112"/>
      <c r="CJ61" s="112"/>
      <c r="CK61" s="112"/>
      <c r="CL61" s="112"/>
      <c r="CM61" s="112"/>
      <c r="CN61" s="112"/>
      <c r="CO61" s="112"/>
      <c r="CP61" s="112"/>
      <c r="CQ61" s="112"/>
      <c r="CR61" s="112"/>
      <c r="CS61" s="112"/>
      <c r="CT61" s="112"/>
      <c r="CU61" s="112"/>
      <c r="CV61" s="112"/>
      <c r="CW61" s="112"/>
      <c r="CX61" s="112"/>
      <c r="CY61" s="112"/>
      <c r="CZ61" s="112"/>
      <c r="DA61" s="112"/>
      <c r="DB61" s="112"/>
      <c r="DC61" s="112"/>
      <c r="DD61" s="112"/>
      <c r="DE61" s="112"/>
      <c r="DF61" s="112"/>
      <c r="DG61" s="112"/>
      <c r="DH61" s="112"/>
      <c r="DI61" s="112"/>
      <c r="DJ61" s="112"/>
      <c r="DK61" s="112"/>
      <c r="DL61" s="112"/>
      <c r="DM61" s="112"/>
      <c r="DN61" s="112"/>
      <c r="DO61" s="112"/>
      <c r="DP61" s="112"/>
      <c r="DQ61" s="112"/>
      <c r="DR61" s="112"/>
      <c r="DS61" s="112"/>
      <c r="DT61" s="112"/>
      <c r="DU61" s="112"/>
      <c r="DV61" s="112"/>
      <c r="DW61" s="112"/>
      <c r="DX61" s="112"/>
      <c r="DY61" s="112"/>
      <c r="DZ61" s="112"/>
      <c r="EA61" s="112"/>
      <c r="EB61" s="112"/>
      <c r="EC61" s="112"/>
      <c r="ED61" s="112"/>
      <c r="EE61" s="112"/>
      <c r="EF61" s="112"/>
      <c r="EG61" s="112"/>
      <c r="EH61" s="112"/>
      <c r="EI61" s="112"/>
      <c r="EJ61" s="112"/>
      <c r="EK61" s="112"/>
      <c r="EL61" s="112"/>
      <c r="EM61" s="112"/>
      <c r="EN61" s="112"/>
      <c r="EO61" s="112"/>
      <c r="EP61" s="112"/>
      <c r="EQ61" s="112"/>
      <c r="ER61" s="112"/>
      <c r="ES61" s="112"/>
      <c r="ET61" s="112"/>
      <c r="EU61" s="112"/>
      <c r="EV61" s="112"/>
      <c r="EW61" s="112"/>
      <c r="EX61" s="112"/>
      <c r="EY61" s="112"/>
      <c r="EZ61" s="112"/>
      <c r="FA61" s="112"/>
      <c r="FB61" s="112"/>
      <c r="FC61" s="112"/>
      <c r="FD61" s="112"/>
      <c r="FE61" s="112"/>
      <c r="FF61" s="112"/>
      <c r="FG61" s="112"/>
      <c r="FH61" s="112"/>
      <c r="FI61" s="112"/>
      <c r="FJ61" s="112"/>
      <c r="FK61" s="112"/>
      <c r="FL61" s="112"/>
      <c r="FM61" s="112"/>
      <c r="FN61" s="112"/>
      <c r="FO61" s="112"/>
      <c r="FP61" s="112"/>
      <c r="FQ61" s="112"/>
      <c r="FR61" s="112"/>
      <c r="FS61" s="112"/>
      <c r="FT61" s="112"/>
      <c r="FU61" s="112"/>
      <c r="FV61" s="112"/>
      <c r="FW61" s="112"/>
      <c r="FX61" s="112"/>
      <c r="FY61" s="112"/>
      <c r="FZ61" s="112"/>
      <c r="GA61" s="112"/>
      <c r="GB61" s="112"/>
      <c r="GC61" s="112"/>
      <c r="GD61" s="112"/>
      <c r="GE61" s="112"/>
      <c r="GF61" s="112"/>
      <c r="GG61" s="112"/>
      <c r="GH61" s="112"/>
      <c r="GI61" s="112"/>
      <c r="GJ61" s="112"/>
      <c r="GK61" s="112"/>
      <c r="GL61" s="112"/>
      <c r="GM61" s="112"/>
      <c r="GN61" s="112"/>
      <c r="GO61" s="112"/>
      <c r="GP61" s="112"/>
      <c r="GQ61" s="112"/>
      <c r="GR61" s="112"/>
      <c r="GS61" s="112"/>
      <c r="GT61" s="112"/>
      <c r="GU61" s="112"/>
      <c r="GV61" s="112"/>
      <c r="GW61" s="112"/>
      <c r="GX61" s="112"/>
      <c r="GY61" s="112"/>
      <c r="GZ61" s="112"/>
      <c r="HA61" s="112"/>
      <c r="HB61" s="112"/>
      <c r="HC61" s="112"/>
      <c r="HD61" s="112"/>
      <c r="HE61" s="112"/>
      <c r="HF61" s="112"/>
      <c r="HG61" s="112"/>
      <c r="HH61" s="112"/>
      <c r="HI61" s="112"/>
      <c r="HJ61" s="112"/>
      <c r="HK61" s="112"/>
      <c r="HL61" s="112"/>
      <c r="HM61" s="112"/>
      <c r="HN61" s="112"/>
      <c r="HO61" s="112"/>
      <c r="HP61" s="112"/>
      <c r="HQ61" s="112"/>
      <c r="HR61" s="112"/>
      <c r="HS61" s="112"/>
      <c r="HT61" s="112"/>
      <c r="HU61" s="112"/>
      <c r="HV61" s="112"/>
      <c r="HW61" s="112"/>
      <c r="HX61" s="112"/>
      <c r="HY61" s="112"/>
      <c r="HZ61" s="112"/>
      <c r="IA61" s="112"/>
      <c r="IB61" s="112"/>
      <c r="IC61" s="112"/>
      <c r="ID61" s="112"/>
      <c r="IE61" s="112"/>
      <c r="IF61" s="112"/>
      <c r="IG61" s="112"/>
      <c r="IH61" s="112"/>
      <c r="II61" s="112"/>
      <c r="IJ61" s="112"/>
      <c r="IK61" s="112"/>
      <c r="IL61" s="112"/>
      <c r="IM61" s="112"/>
      <c r="IN61" s="112"/>
      <c r="IO61" s="112"/>
      <c r="IP61" s="112"/>
      <c r="IQ61" s="112"/>
      <c r="IR61" s="112"/>
      <c r="IS61" s="112"/>
      <c r="IT61" s="112"/>
      <c r="IU61" s="112"/>
      <c r="IV61" s="112"/>
    </row>
    <row r="62" spans="1:256">
      <c r="A62" s="112"/>
      <c r="B62" s="113" t="s">
        <v>2455</v>
      </c>
      <c r="C62" s="114">
        <v>1114.52</v>
      </c>
      <c r="D62" s="114">
        <v>5.0936999999999992</v>
      </c>
      <c r="E62" s="114">
        <v>5.0936999999999992</v>
      </c>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2"/>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12"/>
      <c r="DY62" s="112"/>
      <c r="DZ62" s="112"/>
      <c r="EA62" s="112"/>
      <c r="EB62" s="112"/>
      <c r="EC62" s="112"/>
      <c r="ED62" s="112"/>
      <c r="EE62" s="112"/>
      <c r="EF62" s="112"/>
      <c r="EG62" s="112"/>
      <c r="EH62" s="112"/>
      <c r="EI62" s="112"/>
      <c r="EJ62" s="112"/>
      <c r="EK62" s="112"/>
      <c r="EL62" s="112"/>
      <c r="EM62" s="112"/>
      <c r="EN62" s="112"/>
      <c r="EO62" s="112"/>
      <c r="EP62" s="112"/>
      <c r="EQ62" s="112"/>
      <c r="ER62" s="112"/>
      <c r="ES62" s="112"/>
      <c r="ET62" s="112"/>
      <c r="EU62" s="112"/>
      <c r="EV62" s="112"/>
      <c r="EW62" s="112"/>
      <c r="EX62" s="112"/>
      <c r="EY62" s="112"/>
      <c r="EZ62" s="112"/>
      <c r="FA62" s="112"/>
      <c r="FB62" s="112"/>
      <c r="FC62" s="112"/>
      <c r="FD62" s="112"/>
      <c r="FE62" s="112"/>
      <c r="FF62" s="112"/>
      <c r="FG62" s="112"/>
      <c r="FH62" s="112"/>
      <c r="FI62" s="112"/>
      <c r="FJ62" s="112"/>
      <c r="FK62" s="112"/>
      <c r="FL62" s="112"/>
      <c r="FM62" s="112"/>
      <c r="FN62" s="112"/>
      <c r="FO62" s="112"/>
      <c r="FP62" s="112"/>
      <c r="FQ62" s="112"/>
      <c r="FR62" s="112"/>
      <c r="FS62" s="112"/>
      <c r="FT62" s="112"/>
      <c r="FU62" s="112"/>
      <c r="FV62" s="112"/>
      <c r="FW62" s="112"/>
      <c r="FX62" s="112"/>
      <c r="FY62" s="112"/>
      <c r="FZ62" s="112"/>
      <c r="GA62" s="112"/>
      <c r="GB62" s="112"/>
      <c r="GC62" s="112"/>
      <c r="GD62" s="112"/>
      <c r="GE62" s="112"/>
      <c r="GF62" s="112"/>
      <c r="GG62" s="112"/>
      <c r="GH62" s="112"/>
      <c r="GI62" s="112"/>
      <c r="GJ62" s="112"/>
      <c r="GK62" s="112"/>
      <c r="GL62" s="112"/>
      <c r="GM62" s="112"/>
      <c r="GN62" s="112"/>
      <c r="GO62" s="112"/>
      <c r="GP62" s="112"/>
      <c r="GQ62" s="112"/>
      <c r="GR62" s="112"/>
      <c r="GS62" s="112"/>
      <c r="GT62" s="112"/>
      <c r="GU62" s="112"/>
      <c r="GV62" s="112"/>
      <c r="GW62" s="112"/>
      <c r="GX62" s="112"/>
      <c r="GY62" s="112"/>
      <c r="GZ62" s="112"/>
      <c r="HA62" s="112"/>
      <c r="HB62" s="112"/>
      <c r="HC62" s="112"/>
      <c r="HD62" s="112"/>
      <c r="HE62" s="112"/>
      <c r="HF62" s="112"/>
      <c r="HG62" s="112"/>
      <c r="HH62" s="112"/>
      <c r="HI62" s="112"/>
      <c r="HJ62" s="112"/>
      <c r="HK62" s="112"/>
      <c r="HL62" s="112"/>
      <c r="HM62" s="112"/>
      <c r="HN62" s="112"/>
      <c r="HO62" s="112"/>
      <c r="HP62" s="112"/>
      <c r="HQ62" s="112"/>
      <c r="HR62" s="112"/>
      <c r="HS62" s="112"/>
      <c r="HT62" s="112"/>
      <c r="HU62" s="112"/>
      <c r="HV62" s="112"/>
      <c r="HW62" s="112"/>
      <c r="HX62" s="112"/>
      <c r="HY62" s="112"/>
      <c r="HZ62" s="112"/>
      <c r="IA62" s="112"/>
      <c r="IB62" s="112"/>
      <c r="IC62" s="112"/>
      <c r="ID62" s="112"/>
      <c r="IE62" s="112"/>
      <c r="IF62" s="112"/>
      <c r="IG62" s="112"/>
      <c r="IH62" s="112"/>
      <c r="II62" s="112"/>
      <c r="IJ62" s="112"/>
      <c r="IK62" s="112"/>
      <c r="IL62" s="112"/>
      <c r="IM62" s="112"/>
      <c r="IN62" s="112"/>
      <c r="IO62" s="112"/>
      <c r="IP62" s="112"/>
      <c r="IQ62" s="112"/>
      <c r="IR62" s="112"/>
      <c r="IS62" s="112"/>
      <c r="IT62" s="112"/>
      <c r="IU62" s="112"/>
      <c r="IV62" s="112"/>
    </row>
    <row r="64" spans="1:256" ht="15.75">
      <c r="B64" s="391" t="s">
        <v>2458</v>
      </c>
      <c r="C64" s="391"/>
      <c r="D64" s="391"/>
      <c r="E64" s="391"/>
    </row>
    <row r="65" spans="1:256" s="108" customFormat="1" ht="38.25">
      <c r="B65" s="109" t="s">
        <v>2442</v>
      </c>
      <c r="C65" s="110" t="s">
        <v>2443</v>
      </c>
      <c r="D65" s="111" t="s">
        <v>2444</v>
      </c>
      <c r="E65" s="111" t="s">
        <v>2445</v>
      </c>
    </row>
    <row r="66" spans="1:256">
      <c r="A66" s="112"/>
      <c r="B66" s="113" t="s">
        <v>2450</v>
      </c>
      <c r="C66" s="114">
        <v>1114.52</v>
      </c>
      <c r="D66" s="114">
        <v>0.51900000000000002</v>
      </c>
      <c r="E66" s="114">
        <v>0.51900000000000002</v>
      </c>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c r="CM66" s="112"/>
      <c r="CN66" s="112"/>
      <c r="CO66" s="112"/>
      <c r="CP66" s="112"/>
      <c r="CQ66" s="112"/>
      <c r="CR66" s="112"/>
      <c r="CS66" s="112"/>
      <c r="CT66" s="112"/>
      <c r="CU66" s="112"/>
      <c r="CV66" s="112"/>
      <c r="CW66" s="112"/>
      <c r="CX66" s="112"/>
      <c r="CY66" s="112"/>
      <c r="CZ66" s="112"/>
      <c r="DA66" s="112"/>
      <c r="DB66" s="112"/>
      <c r="DC66" s="112"/>
      <c r="DD66" s="112"/>
      <c r="DE66" s="112"/>
      <c r="DF66" s="112"/>
      <c r="DG66" s="112"/>
      <c r="DH66" s="112"/>
      <c r="DI66" s="112"/>
      <c r="DJ66" s="112"/>
      <c r="DK66" s="112"/>
      <c r="DL66" s="112"/>
      <c r="DM66" s="112"/>
      <c r="DN66" s="112"/>
      <c r="DO66" s="112"/>
      <c r="DP66" s="112"/>
      <c r="DQ66" s="112"/>
      <c r="DR66" s="112"/>
      <c r="DS66" s="112"/>
      <c r="DT66" s="112"/>
      <c r="DU66" s="112"/>
      <c r="DV66" s="112"/>
      <c r="DW66" s="112"/>
      <c r="DX66" s="112"/>
      <c r="DY66" s="112"/>
      <c r="DZ66" s="112"/>
      <c r="EA66" s="112"/>
      <c r="EB66" s="112"/>
      <c r="EC66" s="112"/>
      <c r="ED66" s="112"/>
      <c r="EE66" s="112"/>
      <c r="EF66" s="112"/>
      <c r="EG66" s="112"/>
      <c r="EH66" s="112"/>
      <c r="EI66" s="112"/>
      <c r="EJ66" s="112"/>
      <c r="EK66" s="112"/>
      <c r="EL66" s="112"/>
      <c r="EM66" s="112"/>
      <c r="EN66" s="112"/>
      <c r="EO66" s="112"/>
      <c r="EP66" s="112"/>
      <c r="EQ66" s="112"/>
      <c r="ER66" s="112"/>
      <c r="ES66" s="112"/>
      <c r="ET66" s="112"/>
      <c r="EU66" s="112"/>
      <c r="EV66" s="112"/>
      <c r="EW66" s="112"/>
      <c r="EX66" s="112"/>
      <c r="EY66" s="112"/>
      <c r="EZ66" s="112"/>
      <c r="FA66" s="112"/>
      <c r="FB66" s="112"/>
      <c r="FC66" s="112"/>
      <c r="FD66" s="112"/>
      <c r="FE66" s="112"/>
      <c r="FF66" s="112"/>
      <c r="FG66" s="112"/>
      <c r="FH66" s="112"/>
      <c r="FI66" s="112"/>
      <c r="FJ66" s="112"/>
      <c r="FK66" s="112"/>
      <c r="FL66" s="112"/>
      <c r="FM66" s="112"/>
      <c r="FN66" s="112"/>
      <c r="FO66" s="112"/>
      <c r="FP66" s="112"/>
      <c r="FQ66" s="112"/>
      <c r="FR66" s="112"/>
      <c r="FS66" s="112"/>
      <c r="FT66" s="112"/>
      <c r="FU66" s="112"/>
      <c r="FV66" s="112"/>
      <c r="FW66" s="112"/>
      <c r="FX66" s="112"/>
      <c r="FY66" s="112"/>
      <c r="FZ66" s="112"/>
      <c r="GA66" s="112"/>
      <c r="GB66" s="112"/>
      <c r="GC66" s="112"/>
      <c r="GD66" s="112"/>
      <c r="GE66" s="112"/>
      <c r="GF66" s="112"/>
      <c r="GG66" s="112"/>
      <c r="GH66" s="112"/>
      <c r="GI66" s="112"/>
      <c r="GJ66" s="112"/>
      <c r="GK66" s="112"/>
      <c r="GL66" s="112"/>
      <c r="GM66" s="112"/>
      <c r="GN66" s="112"/>
      <c r="GO66" s="112"/>
      <c r="GP66" s="112"/>
      <c r="GQ66" s="112"/>
      <c r="GR66" s="112"/>
      <c r="GS66" s="112"/>
      <c r="GT66" s="112"/>
      <c r="GU66" s="112"/>
      <c r="GV66" s="112"/>
      <c r="GW66" s="112"/>
      <c r="GX66" s="112"/>
      <c r="GY66" s="112"/>
      <c r="GZ66" s="112"/>
      <c r="HA66" s="112"/>
      <c r="HB66" s="112"/>
      <c r="HC66" s="112"/>
      <c r="HD66" s="112"/>
      <c r="HE66" s="112"/>
      <c r="HF66" s="112"/>
      <c r="HG66" s="112"/>
      <c r="HH66" s="112"/>
      <c r="HI66" s="112"/>
      <c r="HJ66" s="112"/>
      <c r="HK66" s="112"/>
      <c r="HL66" s="112"/>
      <c r="HM66" s="112"/>
      <c r="HN66" s="112"/>
      <c r="HO66" s="112"/>
      <c r="HP66" s="112"/>
      <c r="HQ66" s="112"/>
      <c r="HR66" s="112"/>
      <c r="HS66" s="112"/>
      <c r="HT66" s="112"/>
      <c r="HU66" s="112"/>
      <c r="HV66" s="112"/>
      <c r="HW66" s="112"/>
      <c r="HX66" s="112"/>
      <c r="HY66" s="112"/>
      <c r="HZ66" s="112"/>
      <c r="IA66" s="112"/>
      <c r="IB66" s="112"/>
      <c r="IC66" s="112"/>
      <c r="ID66" s="112"/>
      <c r="IE66" s="112"/>
      <c r="IF66" s="112"/>
      <c r="IG66" s="112"/>
      <c r="IH66" s="112"/>
      <c r="II66" s="112"/>
      <c r="IJ66" s="112"/>
      <c r="IK66" s="112"/>
      <c r="IL66" s="112"/>
      <c r="IM66" s="112"/>
      <c r="IN66" s="112"/>
      <c r="IO66" s="112"/>
      <c r="IP66" s="112"/>
      <c r="IQ66" s="112"/>
      <c r="IR66" s="112"/>
      <c r="IS66" s="112"/>
      <c r="IT66" s="112"/>
      <c r="IU66" s="112"/>
      <c r="IV66" s="112"/>
    </row>
    <row r="67" spans="1:256">
      <c r="A67" s="112"/>
      <c r="B67" s="113" t="s">
        <v>2451</v>
      </c>
      <c r="C67" s="114">
        <v>1114.52</v>
      </c>
      <c r="D67" s="114">
        <v>4.9932999999999996</v>
      </c>
      <c r="E67" s="114">
        <v>4.9932999999999996</v>
      </c>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c r="CM67" s="112"/>
      <c r="CN67" s="112"/>
      <c r="CO67" s="112"/>
      <c r="CP67" s="112"/>
      <c r="CQ67" s="112"/>
      <c r="CR67" s="112"/>
      <c r="CS67" s="112"/>
      <c r="CT67" s="112"/>
      <c r="CU67" s="112"/>
      <c r="CV67" s="112"/>
      <c r="CW67" s="112"/>
      <c r="CX67" s="112"/>
      <c r="CY67" s="112"/>
      <c r="CZ67" s="112"/>
      <c r="DA67" s="112"/>
      <c r="DB67" s="112"/>
      <c r="DC67" s="112"/>
      <c r="DD67" s="112"/>
      <c r="DE67" s="112"/>
      <c r="DF67" s="112"/>
      <c r="DG67" s="112"/>
      <c r="DH67" s="112"/>
      <c r="DI67" s="112"/>
      <c r="DJ67" s="112"/>
      <c r="DK67" s="112"/>
      <c r="DL67" s="112"/>
      <c r="DM67" s="112"/>
      <c r="DN67" s="112"/>
      <c r="DO67" s="112"/>
      <c r="DP67" s="112"/>
      <c r="DQ67" s="112"/>
      <c r="DR67" s="112"/>
      <c r="DS67" s="112"/>
      <c r="DT67" s="112"/>
      <c r="DU67" s="112"/>
      <c r="DV67" s="112"/>
      <c r="DW67" s="112"/>
      <c r="DX67" s="112"/>
      <c r="DY67" s="112"/>
      <c r="DZ67" s="112"/>
      <c r="EA67" s="112"/>
      <c r="EB67" s="112"/>
      <c r="EC67" s="112"/>
      <c r="ED67" s="112"/>
      <c r="EE67" s="112"/>
      <c r="EF67" s="112"/>
      <c r="EG67" s="112"/>
      <c r="EH67" s="112"/>
      <c r="EI67" s="112"/>
      <c r="EJ67" s="112"/>
      <c r="EK67" s="112"/>
      <c r="EL67" s="112"/>
      <c r="EM67" s="112"/>
      <c r="EN67" s="112"/>
      <c r="EO67" s="112"/>
      <c r="EP67" s="112"/>
      <c r="EQ67" s="112"/>
      <c r="ER67" s="112"/>
      <c r="ES67" s="112"/>
      <c r="ET67" s="112"/>
      <c r="EU67" s="112"/>
      <c r="EV67" s="112"/>
      <c r="EW67" s="112"/>
      <c r="EX67" s="112"/>
      <c r="EY67" s="112"/>
      <c r="EZ67" s="112"/>
      <c r="FA67" s="112"/>
      <c r="FB67" s="112"/>
      <c r="FC67" s="112"/>
      <c r="FD67" s="112"/>
      <c r="FE67" s="112"/>
      <c r="FF67" s="112"/>
      <c r="FG67" s="112"/>
      <c r="FH67" s="112"/>
      <c r="FI67" s="112"/>
      <c r="FJ67" s="112"/>
      <c r="FK67" s="112"/>
      <c r="FL67" s="112"/>
      <c r="FM67" s="112"/>
      <c r="FN67" s="112"/>
      <c r="FO67" s="112"/>
      <c r="FP67" s="112"/>
      <c r="FQ67" s="112"/>
      <c r="FR67" s="112"/>
      <c r="FS67" s="112"/>
      <c r="FT67" s="112"/>
      <c r="FU67" s="112"/>
      <c r="FV67" s="112"/>
      <c r="FW67" s="112"/>
      <c r="FX67" s="112"/>
      <c r="FY67" s="112"/>
      <c r="FZ67" s="112"/>
      <c r="GA67" s="112"/>
      <c r="GB67" s="112"/>
      <c r="GC67" s="112"/>
      <c r="GD67" s="112"/>
      <c r="GE67" s="112"/>
      <c r="GF67" s="112"/>
      <c r="GG67" s="112"/>
      <c r="GH67" s="112"/>
      <c r="GI67" s="112"/>
      <c r="GJ67" s="112"/>
      <c r="GK67" s="112"/>
      <c r="GL67" s="112"/>
      <c r="GM67" s="112"/>
      <c r="GN67" s="112"/>
      <c r="GO67" s="112"/>
      <c r="GP67" s="112"/>
      <c r="GQ67" s="112"/>
      <c r="GR67" s="112"/>
      <c r="GS67" s="112"/>
      <c r="GT67" s="112"/>
      <c r="GU67" s="112"/>
      <c r="GV67" s="112"/>
      <c r="GW67" s="112"/>
      <c r="GX67" s="112"/>
      <c r="GY67" s="112"/>
      <c r="GZ67" s="112"/>
      <c r="HA67" s="112"/>
      <c r="HB67" s="112"/>
      <c r="HC67" s="112"/>
      <c r="HD67" s="112"/>
      <c r="HE67" s="112"/>
      <c r="HF67" s="112"/>
      <c r="HG67" s="112"/>
      <c r="HH67" s="112"/>
      <c r="HI67" s="112"/>
      <c r="HJ67" s="112"/>
      <c r="HK67" s="112"/>
      <c r="HL67" s="112"/>
      <c r="HM67" s="112"/>
      <c r="HN67" s="112"/>
      <c r="HO67" s="112"/>
      <c r="HP67" s="112"/>
      <c r="HQ67" s="112"/>
      <c r="HR67" s="112"/>
      <c r="HS67" s="112"/>
      <c r="HT67" s="112"/>
      <c r="HU67" s="112"/>
      <c r="HV67" s="112"/>
      <c r="HW67" s="112"/>
      <c r="HX67" s="112"/>
      <c r="HY67" s="112"/>
      <c r="HZ67" s="112"/>
      <c r="IA67" s="112"/>
      <c r="IB67" s="112"/>
      <c r="IC67" s="112"/>
      <c r="ID67" s="112"/>
      <c r="IE67" s="112"/>
      <c r="IF67" s="112"/>
      <c r="IG67" s="112"/>
      <c r="IH67" s="112"/>
      <c r="II67" s="112"/>
      <c r="IJ67" s="112"/>
      <c r="IK67" s="112"/>
      <c r="IL67" s="112"/>
      <c r="IM67" s="112"/>
      <c r="IN67" s="112"/>
      <c r="IO67" s="112"/>
      <c r="IP67" s="112"/>
      <c r="IQ67" s="112"/>
      <c r="IR67" s="112"/>
      <c r="IS67" s="112"/>
      <c r="IT67" s="112"/>
      <c r="IU67" s="112"/>
      <c r="IV67" s="112"/>
    </row>
    <row r="68" spans="1:256">
      <c r="A68" s="112"/>
      <c r="B68" s="113" t="s">
        <v>2452</v>
      </c>
      <c r="C68" s="114">
        <v>1114.52</v>
      </c>
      <c r="D68" s="114">
        <v>4.6701999999999995</v>
      </c>
      <c r="E68" s="114">
        <v>4.6701999999999995</v>
      </c>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c r="CM68" s="112"/>
      <c r="CN68" s="112"/>
      <c r="CO68" s="112"/>
      <c r="CP68" s="112"/>
      <c r="CQ68" s="112"/>
      <c r="CR68" s="112"/>
      <c r="CS68" s="112"/>
      <c r="CT68" s="112"/>
      <c r="CU68" s="112"/>
      <c r="CV68" s="112"/>
      <c r="CW68" s="112"/>
      <c r="CX68" s="112"/>
      <c r="CY68" s="112"/>
      <c r="CZ68" s="112"/>
      <c r="DA68" s="112"/>
      <c r="DB68" s="112"/>
      <c r="DC68" s="112"/>
      <c r="DD68" s="112"/>
      <c r="DE68" s="112"/>
      <c r="DF68" s="112"/>
      <c r="DG68" s="112"/>
      <c r="DH68" s="112"/>
      <c r="DI68" s="112"/>
      <c r="DJ68" s="112"/>
      <c r="DK68" s="112"/>
      <c r="DL68" s="112"/>
      <c r="DM68" s="112"/>
      <c r="DN68" s="112"/>
      <c r="DO68" s="112"/>
      <c r="DP68" s="112"/>
      <c r="DQ68" s="112"/>
      <c r="DR68" s="112"/>
      <c r="DS68" s="112"/>
      <c r="DT68" s="112"/>
      <c r="DU68" s="112"/>
      <c r="DV68" s="112"/>
      <c r="DW68" s="112"/>
      <c r="DX68" s="112"/>
      <c r="DY68" s="112"/>
      <c r="DZ68" s="112"/>
      <c r="EA68" s="112"/>
      <c r="EB68" s="112"/>
      <c r="EC68" s="112"/>
      <c r="ED68" s="112"/>
      <c r="EE68" s="112"/>
      <c r="EF68" s="112"/>
      <c r="EG68" s="112"/>
      <c r="EH68" s="112"/>
      <c r="EI68" s="112"/>
      <c r="EJ68" s="112"/>
      <c r="EK68" s="112"/>
      <c r="EL68" s="112"/>
      <c r="EM68" s="112"/>
      <c r="EN68" s="112"/>
      <c r="EO68" s="112"/>
      <c r="EP68" s="112"/>
      <c r="EQ68" s="112"/>
      <c r="ER68" s="112"/>
      <c r="ES68" s="112"/>
      <c r="ET68" s="112"/>
      <c r="EU68" s="112"/>
      <c r="EV68" s="112"/>
      <c r="EW68" s="112"/>
      <c r="EX68" s="112"/>
      <c r="EY68" s="112"/>
      <c r="EZ68" s="112"/>
      <c r="FA68" s="112"/>
      <c r="FB68" s="112"/>
      <c r="FC68" s="112"/>
      <c r="FD68" s="112"/>
      <c r="FE68" s="112"/>
      <c r="FF68" s="112"/>
      <c r="FG68" s="112"/>
      <c r="FH68" s="112"/>
      <c r="FI68" s="112"/>
      <c r="FJ68" s="112"/>
      <c r="FK68" s="112"/>
      <c r="FL68" s="112"/>
      <c r="FM68" s="112"/>
      <c r="FN68" s="112"/>
      <c r="FO68" s="112"/>
      <c r="FP68" s="112"/>
      <c r="FQ68" s="112"/>
      <c r="FR68" s="112"/>
      <c r="FS68" s="112"/>
      <c r="FT68" s="112"/>
      <c r="FU68" s="112"/>
      <c r="FV68" s="112"/>
      <c r="FW68" s="112"/>
      <c r="FX68" s="112"/>
      <c r="FY68" s="112"/>
      <c r="FZ68" s="112"/>
      <c r="GA68" s="112"/>
      <c r="GB68" s="112"/>
      <c r="GC68" s="112"/>
      <c r="GD68" s="112"/>
      <c r="GE68" s="112"/>
      <c r="GF68" s="112"/>
      <c r="GG68" s="112"/>
      <c r="GH68" s="112"/>
      <c r="GI68" s="112"/>
      <c r="GJ68" s="112"/>
      <c r="GK68" s="112"/>
      <c r="GL68" s="112"/>
      <c r="GM68" s="112"/>
      <c r="GN68" s="112"/>
      <c r="GO68" s="112"/>
      <c r="GP68" s="112"/>
      <c r="GQ68" s="112"/>
      <c r="GR68" s="112"/>
      <c r="GS68" s="112"/>
      <c r="GT68" s="112"/>
      <c r="GU68" s="112"/>
      <c r="GV68" s="112"/>
      <c r="GW68" s="112"/>
      <c r="GX68" s="112"/>
      <c r="GY68" s="112"/>
      <c r="GZ68" s="112"/>
      <c r="HA68" s="112"/>
      <c r="HB68" s="112"/>
      <c r="HC68" s="112"/>
      <c r="HD68" s="112"/>
      <c r="HE68" s="112"/>
      <c r="HF68" s="112"/>
      <c r="HG68" s="112"/>
      <c r="HH68" s="112"/>
      <c r="HI68" s="112"/>
      <c r="HJ68" s="112"/>
      <c r="HK68" s="112"/>
      <c r="HL68" s="112"/>
      <c r="HM68" s="112"/>
      <c r="HN68" s="112"/>
      <c r="HO68" s="112"/>
      <c r="HP68" s="112"/>
      <c r="HQ68" s="112"/>
      <c r="HR68" s="112"/>
      <c r="HS68" s="112"/>
      <c r="HT68" s="112"/>
      <c r="HU68" s="112"/>
      <c r="HV68" s="112"/>
      <c r="HW68" s="112"/>
      <c r="HX68" s="112"/>
      <c r="HY68" s="112"/>
      <c r="HZ68" s="112"/>
      <c r="IA68" s="112"/>
      <c r="IB68" s="112"/>
      <c r="IC68" s="112"/>
      <c r="ID68" s="112"/>
      <c r="IE68" s="112"/>
      <c r="IF68" s="112"/>
      <c r="IG68" s="112"/>
      <c r="IH68" s="112"/>
      <c r="II68" s="112"/>
      <c r="IJ68" s="112"/>
      <c r="IK68" s="112"/>
      <c r="IL68" s="112"/>
      <c r="IM68" s="112"/>
      <c r="IN68" s="112"/>
      <c r="IO68" s="112"/>
      <c r="IP68" s="112"/>
      <c r="IQ68" s="112"/>
      <c r="IR68" s="112"/>
      <c r="IS68" s="112"/>
      <c r="IT68" s="112"/>
      <c r="IU68" s="112"/>
      <c r="IV68" s="112"/>
    </row>
    <row r="69" spans="1:256">
      <c r="A69" s="112"/>
      <c r="B69" s="113" t="s">
        <v>2453</v>
      </c>
      <c r="C69" s="114">
        <v>1114.52</v>
      </c>
      <c r="D69" s="114">
        <v>5.9430000000000005</v>
      </c>
      <c r="E69" s="114">
        <v>5.9430000000000005</v>
      </c>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c r="CM69" s="112"/>
      <c r="CN69" s="112"/>
      <c r="CO69" s="112"/>
      <c r="CP69" s="112"/>
      <c r="CQ69" s="112"/>
      <c r="CR69" s="112"/>
      <c r="CS69" s="112"/>
      <c r="CT69" s="112"/>
      <c r="CU69" s="112"/>
      <c r="CV69" s="112"/>
      <c r="CW69" s="112"/>
      <c r="CX69" s="112"/>
      <c r="CY69" s="112"/>
      <c r="CZ69" s="112"/>
      <c r="DA69" s="112"/>
      <c r="DB69" s="112"/>
      <c r="DC69" s="112"/>
      <c r="DD69" s="112"/>
      <c r="DE69" s="112"/>
      <c r="DF69" s="112"/>
      <c r="DG69" s="112"/>
      <c r="DH69" s="112"/>
      <c r="DI69" s="112"/>
      <c r="DJ69" s="112"/>
      <c r="DK69" s="112"/>
      <c r="DL69" s="112"/>
      <c r="DM69" s="112"/>
      <c r="DN69" s="112"/>
      <c r="DO69" s="112"/>
      <c r="DP69" s="112"/>
      <c r="DQ69" s="112"/>
      <c r="DR69" s="112"/>
      <c r="DS69" s="112"/>
      <c r="DT69" s="112"/>
      <c r="DU69" s="112"/>
      <c r="DV69" s="112"/>
      <c r="DW69" s="112"/>
      <c r="DX69" s="112"/>
      <c r="DY69" s="112"/>
      <c r="DZ69" s="112"/>
      <c r="EA69" s="112"/>
      <c r="EB69" s="112"/>
      <c r="EC69" s="112"/>
      <c r="ED69" s="112"/>
      <c r="EE69" s="112"/>
      <c r="EF69" s="112"/>
      <c r="EG69" s="112"/>
      <c r="EH69" s="112"/>
      <c r="EI69" s="112"/>
      <c r="EJ69" s="112"/>
      <c r="EK69" s="112"/>
      <c r="EL69" s="112"/>
      <c r="EM69" s="112"/>
      <c r="EN69" s="112"/>
      <c r="EO69" s="112"/>
      <c r="EP69" s="112"/>
      <c r="EQ69" s="112"/>
      <c r="ER69" s="112"/>
      <c r="ES69" s="112"/>
      <c r="ET69" s="112"/>
      <c r="EU69" s="112"/>
      <c r="EV69" s="112"/>
      <c r="EW69" s="112"/>
      <c r="EX69" s="112"/>
      <c r="EY69" s="112"/>
      <c r="EZ69" s="112"/>
      <c r="FA69" s="112"/>
      <c r="FB69" s="112"/>
      <c r="FC69" s="112"/>
      <c r="FD69" s="112"/>
      <c r="FE69" s="112"/>
      <c r="FF69" s="112"/>
      <c r="FG69" s="112"/>
      <c r="FH69" s="112"/>
      <c r="FI69" s="112"/>
      <c r="FJ69" s="112"/>
      <c r="FK69" s="112"/>
      <c r="FL69" s="112"/>
      <c r="FM69" s="112"/>
      <c r="FN69" s="112"/>
      <c r="FO69" s="112"/>
      <c r="FP69" s="112"/>
      <c r="FQ69" s="112"/>
      <c r="FR69" s="112"/>
      <c r="FS69" s="112"/>
      <c r="FT69" s="112"/>
      <c r="FU69" s="112"/>
      <c r="FV69" s="112"/>
      <c r="FW69" s="112"/>
      <c r="FX69" s="112"/>
      <c r="FY69" s="112"/>
      <c r="FZ69" s="112"/>
      <c r="GA69" s="112"/>
      <c r="GB69" s="112"/>
      <c r="GC69" s="112"/>
      <c r="GD69" s="112"/>
      <c r="GE69" s="112"/>
      <c r="GF69" s="112"/>
      <c r="GG69" s="112"/>
      <c r="GH69" s="112"/>
      <c r="GI69" s="112"/>
      <c r="GJ69" s="112"/>
      <c r="GK69" s="112"/>
      <c r="GL69" s="112"/>
      <c r="GM69" s="112"/>
      <c r="GN69" s="112"/>
      <c r="GO69" s="112"/>
      <c r="GP69" s="112"/>
      <c r="GQ69" s="112"/>
      <c r="GR69" s="112"/>
      <c r="GS69" s="112"/>
      <c r="GT69" s="112"/>
      <c r="GU69" s="112"/>
      <c r="GV69" s="112"/>
      <c r="GW69" s="112"/>
      <c r="GX69" s="112"/>
      <c r="GY69" s="112"/>
      <c r="GZ69" s="112"/>
      <c r="HA69" s="112"/>
      <c r="HB69" s="112"/>
      <c r="HC69" s="112"/>
      <c r="HD69" s="112"/>
      <c r="HE69" s="112"/>
      <c r="HF69" s="112"/>
      <c r="HG69" s="112"/>
      <c r="HH69" s="112"/>
      <c r="HI69" s="112"/>
      <c r="HJ69" s="112"/>
      <c r="HK69" s="112"/>
      <c r="HL69" s="112"/>
      <c r="HM69" s="112"/>
      <c r="HN69" s="112"/>
      <c r="HO69" s="112"/>
      <c r="HP69" s="112"/>
      <c r="HQ69" s="112"/>
      <c r="HR69" s="112"/>
      <c r="HS69" s="112"/>
      <c r="HT69" s="112"/>
      <c r="HU69" s="112"/>
      <c r="HV69" s="112"/>
      <c r="HW69" s="112"/>
      <c r="HX69" s="112"/>
      <c r="HY69" s="112"/>
      <c r="HZ69" s="112"/>
      <c r="IA69" s="112"/>
      <c r="IB69" s="112"/>
      <c r="IC69" s="112"/>
      <c r="ID69" s="112"/>
      <c r="IE69" s="112"/>
      <c r="IF69" s="112"/>
      <c r="IG69" s="112"/>
      <c r="IH69" s="112"/>
      <c r="II69" s="112"/>
      <c r="IJ69" s="112"/>
      <c r="IK69" s="112"/>
      <c r="IL69" s="112"/>
      <c r="IM69" s="112"/>
      <c r="IN69" s="112"/>
      <c r="IO69" s="112"/>
      <c r="IP69" s="112"/>
      <c r="IQ69" s="112"/>
      <c r="IR69" s="112"/>
      <c r="IS69" s="112"/>
      <c r="IT69" s="112"/>
      <c r="IU69" s="112"/>
      <c r="IV69" s="112"/>
    </row>
    <row r="70" spans="1:256">
      <c r="A70" s="112"/>
      <c r="B70" s="113" t="s">
        <v>2454</v>
      </c>
      <c r="C70" s="114">
        <v>1114.52</v>
      </c>
      <c r="D70" s="114">
        <v>4.2374000000000001</v>
      </c>
      <c r="E70" s="114">
        <v>4.2374000000000001</v>
      </c>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c r="CM70" s="112"/>
      <c r="CN70" s="112"/>
      <c r="CO70" s="112"/>
      <c r="CP70" s="112"/>
      <c r="CQ70" s="112"/>
      <c r="CR70" s="112"/>
      <c r="CS70" s="112"/>
      <c r="CT70" s="112"/>
      <c r="CU70" s="112"/>
      <c r="CV70" s="112"/>
      <c r="CW70" s="112"/>
      <c r="CX70" s="112"/>
      <c r="CY70" s="112"/>
      <c r="CZ70" s="112"/>
      <c r="DA70" s="112"/>
      <c r="DB70" s="112"/>
      <c r="DC70" s="112"/>
      <c r="DD70" s="112"/>
      <c r="DE70" s="112"/>
      <c r="DF70" s="112"/>
      <c r="DG70" s="112"/>
      <c r="DH70" s="112"/>
      <c r="DI70" s="112"/>
      <c r="DJ70" s="112"/>
      <c r="DK70" s="112"/>
      <c r="DL70" s="112"/>
      <c r="DM70" s="112"/>
      <c r="DN70" s="112"/>
      <c r="DO70" s="112"/>
      <c r="DP70" s="112"/>
      <c r="DQ70" s="112"/>
      <c r="DR70" s="112"/>
      <c r="DS70" s="112"/>
      <c r="DT70" s="112"/>
      <c r="DU70" s="112"/>
      <c r="DV70" s="112"/>
      <c r="DW70" s="112"/>
      <c r="DX70" s="112"/>
      <c r="DY70" s="112"/>
      <c r="DZ70" s="112"/>
      <c r="EA70" s="112"/>
      <c r="EB70" s="112"/>
      <c r="EC70" s="112"/>
      <c r="ED70" s="112"/>
      <c r="EE70" s="112"/>
      <c r="EF70" s="112"/>
      <c r="EG70" s="112"/>
      <c r="EH70" s="112"/>
      <c r="EI70" s="112"/>
      <c r="EJ70" s="112"/>
      <c r="EK70" s="112"/>
      <c r="EL70" s="112"/>
      <c r="EM70" s="112"/>
      <c r="EN70" s="112"/>
      <c r="EO70" s="112"/>
      <c r="EP70" s="112"/>
      <c r="EQ70" s="112"/>
      <c r="ER70" s="112"/>
      <c r="ES70" s="112"/>
      <c r="ET70" s="112"/>
      <c r="EU70" s="112"/>
      <c r="EV70" s="112"/>
      <c r="EW70" s="112"/>
      <c r="EX70" s="112"/>
      <c r="EY70" s="112"/>
      <c r="EZ70" s="112"/>
      <c r="FA70" s="112"/>
      <c r="FB70" s="112"/>
      <c r="FC70" s="112"/>
      <c r="FD70" s="112"/>
      <c r="FE70" s="112"/>
      <c r="FF70" s="112"/>
      <c r="FG70" s="112"/>
      <c r="FH70" s="112"/>
      <c r="FI70" s="112"/>
      <c r="FJ70" s="112"/>
      <c r="FK70" s="112"/>
      <c r="FL70" s="112"/>
      <c r="FM70" s="112"/>
      <c r="FN70" s="112"/>
      <c r="FO70" s="112"/>
      <c r="FP70" s="112"/>
      <c r="FQ70" s="112"/>
      <c r="FR70" s="112"/>
      <c r="FS70" s="112"/>
      <c r="FT70" s="112"/>
      <c r="FU70" s="112"/>
      <c r="FV70" s="112"/>
      <c r="FW70" s="112"/>
      <c r="FX70" s="112"/>
      <c r="FY70" s="112"/>
      <c r="FZ70" s="112"/>
      <c r="GA70" s="112"/>
      <c r="GB70" s="112"/>
      <c r="GC70" s="112"/>
      <c r="GD70" s="112"/>
      <c r="GE70" s="112"/>
      <c r="GF70" s="112"/>
      <c r="GG70" s="112"/>
      <c r="GH70" s="112"/>
      <c r="GI70" s="112"/>
      <c r="GJ70" s="112"/>
      <c r="GK70" s="112"/>
      <c r="GL70" s="112"/>
      <c r="GM70" s="112"/>
      <c r="GN70" s="112"/>
      <c r="GO70" s="112"/>
      <c r="GP70" s="112"/>
      <c r="GQ70" s="112"/>
      <c r="GR70" s="112"/>
      <c r="GS70" s="112"/>
      <c r="GT70" s="112"/>
      <c r="GU70" s="112"/>
      <c r="GV70" s="112"/>
      <c r="GW70" s="112"/>
      <c r="GX70" s="112"/>
      <c r="GY70" s="112"/>
      <c r="GZ70" s="112"/>
      <c r="HA70" s="112"/>
      <c r="HB70" s="112"/>
      <c r="HC70" s="112"/>
      <c r="HD70" s="112"/>
      <c r="HE70" s="112"/>
      <c r="HF70" s="112"/>
      <c r="HG70" s="112"/>
      <c r="HH70" s="112"/>
      <c r="HI70" s="112"/>
      <c r="HJ70" s="112"/>
      <c r="HK70" s="112"/>
      <c r="HL70" s="112"/>
      <c r="HM70" s="112"/>
      <c r="HN70" s="112"/>
      <c r="HO70" s="112"/>
      <c r="HP70" s="112"/>
      <c r="HQ70" s="112"/>
      <c r="HR70" s="112"/>
      <c r="HS70" s="112"/>
      <c r="HT70" s="112"/>
      <c r="HU70" s="112"/>
      <c r="HV70" s="112"/>
      <c r="HW70" s="112"/>
      <c r="HX70" s="112"/>
      <c r="HY70" s="112"/>
      <c r="HZ70" s="112"/>
      <c r="IA70" s="112"/>
      <c r="IB70" s="112"/>
      <c r="IC70" s="112"/>
      <c r="ID70" s="112"/>
      <c r="IE70" s="112"/>
      <c r="IF70" s="112"/>
      <c r="IG70" s="112"/>
      <c r="IH70" s="112"/>
      <c r="II70" s="112"/>
      <c r="IJ70" s="112"/>
      <c r="IK70" s="112"/>
      <c r="IL70" s="112"/>
      <c r="IM70" s="112"/>
      <c r="IN70" s="112"/>
      <c r="IO70" s="112"/>
      <c r="IP70" s="112"/>
      <c r="IQ70" s="112"/>
      <c r="IR70" s="112"/>
      <c r="IS70" s="112"/>
      <c r="IT70" s="112"/>
      <c r="IU70" s="112"/>
      <c r="IV70" s="112"/>
    </row>
    <row r="71" spans="1:256">
      <c r="A71" s="112"/>
      <c r="B71" s="113" t="s">
        <v>2455</v>
      </c>
      <c r="C71" s="114">
        <v>1114.52</v>
      </c>
      <c r="D71" s="114">
        <v>5.3415999999999997</v>
      </c>
      <c r="E71" s="114">
        <v>5.3415999999999997</v>
      </c>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c r="CM71" s="112"/>
      <c r="CN71" s="112"/>
      <c r="CO71" s="112"/>
      <c r="CP71" s="112"/>
      <c r="CQ71" s="112"/>
      <c r="CR71" s="112"/>
      <c r="CS71" s="112"/>
      <c r="CT71" s="112"/>
      <c r="CU71" s="112"/>
      <c r="CV71" s="112"/>
      <c r="CW71" s="112"/>
      <c r="CX71" s="112"/>
      <c r="CY71" s="112"/>
      <c r="CZ71" s="112"/>
      <c r="DA71" s="112"/>
      <c r="DB71" s="112"/>
      <c r="DC71" s="112"/>
      <c r="DD71" s="112"/>
      <c r="DE71" s="112"/>
      <c r="DF71" s="112"/>
      <c r="DG71" s="112"/>
      <c r="DH71" s="112"/>
      <c r="DI71" s="112"/>
      <c r="DJ71" s="112"/>
      <c r="DK71" s="112"/>
      <c r="DL71" s="112"/>
      <c r="DM71" s="112"/>
      <c r="DN71" s="112"/>
      <c r="DO71" s="112"/>
      <c r="DP71" s="112"/>
      <c r="DQ71" s="112"/>
      <c r="DR71" s="112"/>
      <c r="DS71" s="112"/>
      <c r="DT71" s="112"/>
      <c r="DU71" s="112"/>
      <c r="DV71" s="112"/>
      <c r="DW71" s="112"/>
      <c r="DX71" s="112"/>
      <c r="DY71" s="112"/>
      <c r="DZ71" s="112"/>
      <c r="EA71" s="112"/>
      <c r="EB71" s="112"/>
      <c r="EC71" s="112"/>
      <c r="ED71" s="112"/>
      <c r="EE71" s="112"/>
      <c r="EF71" s="112"/>
      <c r="EG71" s="112"/>
      <c r="EH71" s="112"/>
      <c r="EI71" s="112"/>
      <c r="EJ71" s="112"/>
      <c r="EK71" s="112"/>
      <c r="EL71" s="112"/>
      <c r="EM71" s="112"/>
      <c r="EN71" s="112"/>
      <c r="EO71" s="112"/>
      <c r="EP71" s="112"/>
      <c r="EQ71" s="112"/>
      <c r="ER71" s="112"/>
      <c r="ES71" s="112"/>
      <c r="ET71" s="112"/>
      <c r="EU71" s="112"/>
      <c r="EV71" s="112"/>
      <c r="EW71" s="112"/>
      <c r="EX71" s="112"/>
      <c r="EY71" s="112"/>
      <c r="EZ71" s="112"/>
      <c r="FA71" s="112"/>
      <c r="FB71" s="112"/>
      <c r="FC71" s="112"/>
      <c r="FD71" s="112"/>
      <c r="FE71" s="112"/>
      <c r="FF71" s="112"/>
      <c r="FG71" s="112"/>
      <c r="FH71" s="112"/>
      <c r="FI71" s="112"/>
      <c r="FJ71" s="112"/>
      <c r="FK71" s="112"/>
      <c r="FL71" s="112"/>
      <c r="FM71" s="112"/>
      <c r="FN71" s="112"/>
      <c r="FO71" s="112"/>
      <c r="FP71" s="112"/>
      <c r="FQ71" s="112"/>
      <c r="FR71" s="112"/>
      <c r="FS71" s="112"/>
      <c r="FT71" s="112"/>
      <c r="FU71" s="112"/>
      <c r="FV71" s="112"/>
      <c r="FW71" s="112"/>
      <c r="FX71" s="112"/>
      <c r="FY71" s="112"/>
      <c r="FZ71" s="112"/>
      <c r="GA71" s="112"/>
      <c r="GB71" s="112"/>
      <c r="GC71" s="112"/>
      <c r="GD71" s="112"/>
      <c r="GE71" s="112"/>
      <c r="GF71" s="112"/>
      <c r="GG71" s="112"/>
      <c r="GH71" s="112"/>
      <c r="GI71" s="112"/>
      <c r="GJ71" s="112"/>
      <c r="GK71" s="112"/>
      <c r="GL71" s="112"/>
      <c r="GM71" s="112"/>
      <c r="GN71" s="112"/>
      <c r="GO71" s="112"/>
      <c r="GP71" s="112"/>
      <c r="GQ71" s="112"/>
      <c r="GR71" s="112"/>
      <c r="GS71" s="112"/>
      <c r="GT71" s="112"/>
      <c r="GU71" s="112"/>
      <c r="GV71" s="112"/>
      <c r="GW71" s="112"/>
      <c r="GX71" s="112"/>
      <c r="GY71" s="112"/>
      <c r="GZ71" s="112"/>
      <c r="HA71" s="112"/>
      <c r="HB71" s="112"/>
      <c r="HC71" s="112"/>
      <c r="HD71" s="112"/>
      <c r="HE71" s="112"/>
      <c r="HF71" s="112"/>
      <c r="HG71" s="112"/>
      <c r="HH71" s="112"/>
      <c r="HI71" s="112"/>
      <c r="HJ71" s="112"/>
      <c r="HK71" s="112"/>
      <c r="HL71" s="112"/>
      <c r="HM71" s="112"/>
      <c r="HN71" s="112"/>
      <c r="HO71" s="112"/>
      <c r="HP71" s="112"/>
      <c r="HQ71" s="112"/>
      <c r="HR71" s="112"/>
      <c r="HS71" s="112"/>
      <c r="HT71" s="112"/>
      <c r="HU71" s="112"/>
      <c r="HV71" s="112"/>
      <c r="HW71" s="112"/>
      <c r="HX71" s="112"/>
      <c r="HY71" s="112"/>
      <c r="HZ71" s="112"/>
      <c r="IA71" s="112"/>
      <c r="IB71" s="112"/>
      <c r="IC71" s="112"/>
      <c r="ID71" s="112"/>
      <c r="IE71" s="112"/>
      <c r="IF71" s="112"/>
      <c r="IG71" s="112"/>
      <c r="IH71" s="112"/>
      <c r="II71" s="112"/>
      <c r="IJ71" s="112"/>
      <c r="IK71" s="112"/>
      <c r="IL71" s="112"/>
      <c r="IM71" s="112"/>
      <c r="IN71" s="112"/>
      <c r="IO71" s="112"/>
      <c r="IP71" s="112"/>
      <c r="IQ71" s="112"/>
      <c r="IR71" s="112"/>
      <c r="IS71" s="112"/>
      <c r="IT71" s="112"/>
      <c r="IU71" s="112"/>
      <c r="IV71" s="112"/>
    </row>
    <row r="72" spans="1:256">
      <c r="B72" s="121"/>
      <c r="C72" s="122"/>
    </row>
    <row r="73" spans="1:256" ht="15.75">
      <c r="B73" s="391" t="s">
        <v>2459</v>
      </c>
      <c r="C73" s="391"/>
      <c r="D73" s="391"/>
      <c r="E73" s="391"/>
    </row>
    <row r="74" spans="1:256" s="108" customFormat="1" ht="38.25">
      <c r="B74" s="109" t="s">
        <v>2442</v>
      </c>
      <c r="C74" s="110" t="s">
        <v>2443</v>
      </c>
      <c r="D74" s="111" t="s">
        <v>2444</v>
      </c>
      <c r="E74" s="111" t="s">
        <v>2445</v>
      </c>
    </row>
    <row r="75" spans="1:256">
      <c r="A75" s="112"/>
      <c r="B75" s="113" t="s">
        <v>2450</v>
      </c>
      <c r="C75" s="114">
        <v>1000</v>
      </c>
      <c r="D75" s="114">
        <v>3.2808999999999999</v>
      </c>
      <c r="E75" s="114">
        <v>3.2808999999999999</v>
      </c>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c r="CM75" s="112"/>
      <c r="CN75" s="112"/>
      <c r="CO75" s="112"/>
      <c r="CP75" s="112"/>
      <c r="CQ75" s="112"/>
      <c r="CR75" s="112"/>
      <c r="CS75" s="112"/>
      <c r="CT75" s="112"/>
      <c r="CU75" s="112"/>
      <c r="CV75" s="112"/>
      <c r="CW75" s="112"/>
      <c r="CX75" s="112"/>
      <c r="CY75" s="112"/>
      <c r="CZ75" s="112"/>
      <c r="DA75" s="112"/>
      <c r="DB75" s="112"/>
      <c r="DC75" s="112"/>
      <c r="DD75" s="112"/>
      <c r="DE75" s="112"/>
      <c r="DF75" s="112"/>
      <c r="DG75" s="112"/>
      <c r="DH75" s="112"/>
      <c r="DI75" s="112"/>
      <c r="DJ75" s="112"/>
      <c r="DK75" s="112"/>
      <c r="DL75" s="112"/>
      <c r="DM75" s="112"/>
      <c r="DN75" s="112"/>
      <c r="DO75" s="112"/>
      <c r="DP75" s="112"/>
      <c r="DQ75" s="112"/>
      <c r="DR75" s="112"/>
      <c r="DS75" s="112"/>
      <c r="DT75" s="112"/>
      <c r="DU75" s="112"/>
      <c r="DV75" s="112"/>
      <c r="DW75" s="112"/>
      <c r="DX75" s="112"/>
      <c r="DY75" s="112"/>
      <c r="DZ75" s="112"/>
      <c r="EA75" s="112"/>
      <c r="EB75" s="112"/>
      <c r="EC75" s="112"/>
      <c r="ED75" s="112"/>
      <c r="EE75" s="112"/>
      <c r="EF75" s="112"/>
      <c r="EG75" s="112"/>
      <c r="EH75" s="112"/>
      <c r="EI75" s="112"/>
      <c r="EJ75" s="112"/>
      <c r="EK75" s="112"/>
      <c r="EL75" s="112"/>
      <c r="EM75" s="112"/>
      <c r="EN75" s="112"/>
      <c r="EO75" s="112"/>
      <c r="EP75" s="112"/>
      <c r="EQ75" s="112"/>
      <c r="ER75" s="112"/>
      <c r="ES75" s="112"/>
      <c r="ET75" s="112"/>
      <c r="EU75" s="112"/>
      <c r="EV75" s="112"/>
      <c r="EW75" s="112"/>
      <c r="EX75" s="112"/>
      <c r="EY75" s="112"/>
      <c r="EZ75" s="112"/>
      <c r="FA75" s="112"/>
      <c r="FB75" s="112"/>
      <c r="FC75" s="112"/>
      <c r="FD75" s="112"/>
      <c r="FE75" s="112"/>
      <c r="FF75" s="112"/>
      <c r="FG75" s="112"/>
      <c r="FH75" s="112"/>
      <c r="FI75" s="112"/>
      <c r="FJ75" s="112"/>
      <c r="FK75" s="112"/>
      <c r="FL75" s="112"/>
      <c r="FM75" s="112"/>
      <c r="FN75" s="112"/>
      <c r="FO75" s="112"/>
      <c r="FP75" s="112"/>
      <c r="FQ75" s="112"/>
      <c r="FR75" s="112"/>
      <c r="FS75" s="112"/>
      <c r="FT75" s="112"/>
      <c r="FU75" s="112"/>
      <c r="FV75" s="112"/>
      <c r="FW75" s="112"/>
      <c r="FX75" s="112"/>
      <c r="FY75" s="112"/>
      <c r="FZ75" s="112"/>
      <c r="GA75" s="112"/>
      <c r="GB75" s="112"/>
      <c r="GC75" s="112"/>
      <c r="GD75" s="112"/>
      <c r="GE75" s="112"/>
      <c r="GF75" s="112"/>
      <c r="GG75" s="112"/>
      <c r="GH75" s="112"/>
      <c r="GI75" s="112"/>
      <c r="GJ75" s="112"/>
      <c r="GK75" s="112"/>
      <c r="GL75" s="112"/>
      <c r="GM75" s="112"/>
      <c r="GN75" s="112"/>
      <c r="GO75" s="112"/>
      <c r="GP75" s="112"/>
      <c r="GQ75" s="112"/>
      <c r="GR75" s="112"/>
      <c r="GS75" s="112"/>
      <c r="GT75" s="112"/>
      <c r="GU75" s="112"/>
      <c r="GV75" s="112"/>
      <c r="GW75" s="112"/>
      <c r="GX75" s="112"/>
      <c r="GY75" s="112"/>
      <c r="GZ75" s="112"/>
      <c r="HA75" s="112"/>
      <c r="HB75" s="112"/>
      <c r="HC75" s="112"/>
      <c r="HD75" s="112"/>
      <c r="HE75" s="112"/>
      <c r="HF75" s="112"/>
      <c r="HG75" s="112"/>
      <c r="HH75" s="112"/>
      <c r="HI75" s="112"/>
      <c r="HJ75" s="112"/>
      <c r="HK75" s="112"/>
      <c r="HL75" s="112"/>
      <c r="HM75" s="112"/>
      <c r="HN75" s="112"/>
      <c r="HO75" s="112"/>
      <c r="HP75" s="112"/>
      <c r="HQ75" s="112"/>
      <c r="HR75" s="112"/>
      <c r="HS75" s="112"/>
      <c r="HT75" s="112"/>
      <c r="HU75" s="112"/>
      <c r="HV75" s="112"/>
      <c r="HW75" s="112"/>
      <c r="HX75" s="112"/>
      <c r="HY75" s="112"/>
      <c r="HZ75" s="112"/>
      <c r="IA75" s="112"/>
      <c r="IB75" s="112"/>
      <c r="IC75" s="112"/>
      <c r="ID75" s="112"/>
      <c r="IE75" s="112"/>
      <c r="IF75" s="112"/>
      <c r="IG75" s="112"/>
      <c r="IH75" s="112"/>
      <c r="II75" s="112"/>
      <c r="IJ75" s="112"/>
      <c r="IK75" s="112"/>
      <c r="IL75" s="112"/>
      <c r="IM75" s="112"/>
      <c r="IN75" s="112"/>
      <c r="IO75" s="112"/>
      <c r="IP75" s="112"/>
      <c r="IQ75" s="112"/>
      <c r="IR75" s="112"/>
      <c r="IS75" s="112"/>
      <c r="IT75" s="112"/>
      <c r="IU75" s="112"/>
      <c r="IV75" s="112"/>
    </row>
    <row r="76" spans="1:256">
      <c r="A76" s="112"/>
      <c r="B76" s="113" t="s">
        <v>2451</v>
      </c>
      <c r="C76" s="114">
        <v>1000</v>
      </c>
      <c r="D76" s="114">
        <v>3.5360999999999998</v>
      </c>
      <c r="E76" s="114">
        <v>3.5360999999999998</v>
      </c>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c r="CM76" s="112"/>
      <c r="CN76" s="112"/>
      <c r="CO76" s="112"/>
      <c r="CP76" s="112"/>
      <c r="CQ76" s="112"/>
      <c r="CR76" s="112"/>
      <c r="CS76" s="112"/>
      <c r="CT76" s="112"/>
      <c r="CU76" s="112"/>
      <c r="CV76" s="112"/>
      <c r="CW76" s="112"/>
      <c r="CX76" s="112"/>
      <c r="CY76" s="112"/>
      <c r="CZ76" s="112"/>
      <c r="DA76" s="112"/>
      <c r="DB76" s="112"/>
      <c r="DC76" s="112"/>
      <c r="DD76" s="112"/>
      <c r="DE76" s="112"/>
      <c r="DF76" s="112"/>
      <c r="DG76" s="112"/>
      <c r="DH76" s="112"/>
      <c r="DI76" s="112"/>
      <c r="DJ76" s="112"/>
      <c r="DK76" s="112"/>
      <c r="DL76" s="112"/>
      <c r="DM76" s="112"/>
      <c r="DN76" s="112"/>
      <c r="DO76" s="112"/>
      <c r="DP76" s="112"/>
      <c r="DQ76" s="112"/>
      <c r="DR76" s="112"/>
      <c r="DS76" s="112"/>
      <c r="DT76" s="112"/>
      <c r="DU76" s="112"/>
      <c r="DV76" s="112"/>
      <c r="DW76" s="112"/>
      <c r="DX76" s="112"/>
      <c r="DY76" s="112"/>
      <c r="DZ76" s="112"/>
      <c r="EA76" s="112"/>
      <c r="EB76" s="112"/>
      <c r="EC76" s="112"/>
      <c r="ED76" s="112"/>
      <c r="EE76" s="112"/>
      <c r="EF76" s="112"/>
      <c r="EG76" s="112"/>
      <c r="EH76" s="112"/>
      <c r="EI76" s="112"/>
      <c r="EJ76" s="112"/>
      <c r="EK76" s="112"/>
      <c r="EL76" s="112"/>
      <c r="EM76" s="112"/>
      <c r="EN76" s="112"/>
      <c r="EO76" s="112"/>
      <c r="EP76" s="112"/>
      <c r="EQ76" s="112"/>
      <c r="ER76" s="112"/>
      <c r="ES76" s="112"/>
      <c r="ET76" s="112"/>
      <c r="EU76" s="112"/>
      <c r="EV76" s="112"/>
      <c r="EW76" s="112"/>
      <c r="EX76" s="112"/>
      <c r="EY76" s="112"/>
      <c r="EZ76" s="112"/>
      <c r="FA76" s="112"/>
      <c r="FB76" s="112"/>
      <c r="FC76" s="112"/>
      <c r="FD76" s="112"/>
      <c r="FE76" s="112"/>
      <c r="FF76" s="112"/>
      <c r="FG76" s="112"/>
      <c r="FH76" s="112"/>
      <c r="FI76" s="112"/>
      <c r="FJ76" s="112"/>
      <c r="FK76" s="112"/>
      <c r="FL76" s="112"/>
      <c r="FM76" s="112"/>
      <c r="FN76" s="112"/>
      <c r="FO76" s="112"/>
      <c r="FP76" s="112"/>
      <c r="FQ76" s="112"/>
      <c r="FR76" s="112"/>
      <c r="FS76" s="112"/>
      <c r="FT76" s="112"/>
      <c r="FU76" s="112"/>
      <c r="FV76" s="112"/>
      <c r="FW76" s="112"/>
      <c r="FX76" s="112"/>
      <c r="FY76" s="112"/>
      <c r="FZ76" s="112"/>
      <c r="GA76" s="112"/>
      <c r="GB76" s="112"/>
      <c r="GC76" s="112"/>
      <c r="GD76" s="112"/>
      <c r="GE76" s="112"/>
      <c r="GF76" s="112"/>
      <c r="GG76" s="112"/>
      <c r="GH76" s="112"/>
      <c r="GI76" s="112"/>
      <c r="GJ76" s="112"/>
      <c r="GK76" s="112"/>
      <c r="GL76" s="112"/>
      <c r="GM76" s="112"/>
      <c r="GN76" s="112"/>
      <c r="GO76" s="112"/>
      <c r="GP76" s="112"/>
      <c r="GQ76" s="112"/>
      <c r="GR76" s="112"/>
      <c r="GS76" s="112"/>
      <c r="GT76" s="112"/>
      <c r="GU76" s="112"/>
      <c r="GV76" s="112"/>
      <c r="GW76" s="112"/>
      <c r="GX76" s="112"/>
      <c r="GY76" s="112"/>
      <c r="GZ76" s="112"/>
      <c r="HA76" s="112"/>
      <c r="HB76" s="112"/>
      <c r="HC76" s="112"/>
      <c r="HD76" s="112"/>
      <c r="HE76" s="112"/>
      <c r="HF76" s="112"/>
      <c r="HG76" s="112"/>
      <c r="HH76" s="112"/>
      <c r="HI76" s="112"/>
      <c r="HJ76" s="112"/>
      <c r="HK76" s="112"/>
      <c r="HL76" s="112"/>
      <c r="HM76" s="112"/>
      <c r="HN76" s="112"/>
      <c r="HO76" s="112"/>
      <c r="HP76" s="112"/>
      <c r="HQ76" s="112"/>
      <c r="HR76" s="112"/>
      <c r="HS76" s="112"/>
      <c r="HT76" s="112"/>
      <c r="HU76" s="112"/>
      <c r="HV76" s="112"/>
      <c r="HW76" s="112"/>
      <c r="HX76" s="112"/>
      <c r="HY76" s="112"/>
      <c r="HZ76" s="112"/>
      <c r="IA76" s="112"/>
      <c r="IB76" s="112"/>
      <c r="IC76" s="112"/>
      <c r="ID76" s="112"/>
      <c r="IE76" s="112"/>
      <c r="IF76" s="112"/>
      <c r="IG76" s="112"/>
      <c r="IH76" s="112"/>
      <c r="II76" s="112"/>
      <c r="IJ76" s="112"/>
      <c r="IK76" s="112"/>
      <c r="IL76" s="112"/>
      <c r="IM76" s="112"/>
      <c r="IN76" s="112"/>
      <c r="IO76" s="112"/>
      <c r="IP76" s="112"/>
      <c r="IQ76" s="112"/>
      <c r="IR76" s="112"/>
      <c r="IS76" s="112"/>
      <c r="IT76" s="112"/>
      <c r="IU76" s="112"/>
      <c r="IV76" s="112"/>
    </row>
    <row r="77" spans="1:256">
      <c r="A77" s="112"/>
      <c r="B77" s="113" t="s">
        <v>2452</v>
      </c>
      <c r="C77" s="114">
        <v>1000</v>
      </c>
      <c r="D77" s="114">
        <v>3.9801000000000002</v>
      </c>
      <c r="E77" s="114">
        <v>3.9801000000000002</v>
      </c>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c r="CM77" s="112"/>
      <c r="CN77" s="112"/>
      <c r="CO77" s="112"/>
      <c r="CP77" s="112"/>
      <c r="CQ77" s="112"/>
      <c r="CR77" s="112"/>
      <c r="CS77" s="112"/>
      <c r="CT77" s="112"/>
      <c r="CU77" s="112"/>
      <c r="CV77" s="112"/>
      <c r="CW77" s="112"/>
      <c r="CX77" s="112"/>
      <c r="CY77" s="112"/>
      <c r="CZ77" s="112"/>
      <c r="DA77" s="112"/>
      <c r="DB77" s="112"/>
      <c r="DC77" s="112"/>
      <c r="DD77" s="112"/>
      <c r="DE77" s="112"/>
      <c r="DF77" s="112"/>
      <c r="DG77" s="112"/>
      <c r="DH77" s="112"/>
      <c r="DI77" s="112"/>
      <c r="DJ77" s="112"/>
      <c r="DK77" s="112"/>
      <c r="DL77" s="112"/>
      <c r="DM77" s="112"/>
      <c r="DN77" s="112"/>
      <c r="DO77" s="112"/>
      <c r="DP77" s="112"/>
      <c r="DQ77" s="112"/>
      <c r="DR77" s="112"/>
      <c r="DS77" s="112"/>
      <c r="DT77" s="112"/>
      <c r="DU77" s="112"/>
      <c r="DV77" s="112"/>
      <c r="DW77" s="112"/>
      <c r="DX77" s="112"/>
      <c r="DY77" s="112"/>
      <c r="DZ77" s="112"/>
      <c r="EA77" s="112"/>
      <c r="EB77" s="112"/>
      <c r="EC77" s="112"/>
      <c r="ED77" s="112"/>
      <c r="EE77" s="112"/>
      <c r="EF77" s="112"/>
      <c r="EG77" s="112"/>
      <c r="EH77" s="112"/>
      <c r="EI77" s="112"/>
      <c r="EJ77" s="112"/>
      <c r="EK77" s="112"/>
      <c r="EL77" s="112"/>
      <c r="EM77" s="112"/>
      <c r="EN77" s="112"/>
      <c r="EO77" s="112"/>
      <c r="EP77" s="112"/>
      <c r="EQ77" s="112"/>
      <c r="ER77" s="112"/>
      <c r="ES77" s="112"/>
      <c r="ET77" s="112"/>
      <c r="EU77" s="112"/>
      <c r="EV77" s="112"/>
      <c r="EW77" s="112"/>
      <c r="EX77" s="112"/>
      <c r="EY77" s="112"/>
      <c r="EZ77" s="112"/>
      <c r="FA77" s="112"/>
      <c r="FB77" s="112"/>
      <c r="FC77" s="112"/>
      <c r="FD77" s="112"/>
      <c r="FE77" s="112"/>
      <c r="FF77" s="112"/>
      <c r="FG77" s="112"/>
      <c r="FH77" s="112"/>
      <c r="FI77" s="112"/>
      <c r="FJ77" s="112"/>
      <c r="FK77" s="112"/>
      <c r="FL77" s="112"/>
      <c r="FM77" s="112"/>
      <c r="FN77" s="112"/>
      <c r="FO77" s="112"/>
      <c r="FP77" s="112"/>
      <c r="FQ77" s="112"/>
      <c r="FR77" s="112"/>
      <c r="FS77" s="112"/>
      <c r="FT77" s="112"/>
      <c r="FU77" s="112"/>
      <c r="FV77" s="112"/>
      <c r="FW77" s="112"/>
      <c r="FX77" s="112"/>
      <c r="FY77" s="112"/>
      <c r="FZ77" s="112"/>
      <c r="GA77" s="112"/>
      <c r="GB77" s="112"/>
      <c r="GC77" s="112"/>
      <c r="GD77" s="112"/>
      <c r="GE77" s="112"/>
      <c r="GF77" s="112"/>
      <c r="GG77" s="112"/>
      <c r="GH77" s="112"/>
      <c r="GI77" s="112"/>
      <c r="GJ77" s="112"/>
      <c r="GK77" s="112"/>
      <c r="GL77" s="112"/>
      <c r="GM77" s="112"/>
      <c r="GN77" s="112"/>
      <c r="GO77" s="112"/>
      <c r="GP77" s="112"/>
      <c r="GQ77" s="112"/>
      <c r="GR77" s="112"/>
      <c r="GS77" s="112"/>
      <c r="GT77" s="112"/>
      <c r="GU77" s="112"/>
      <c r="GV77" s="112"/>
      <c r="GW77" s="112"/>
      <c r="GX77" s="112"/>
      <c r="GY77" s="112"/>
      <c r="GZ77" s="112"/>
      <c r="HA77" s="112"/>
      <c r="HB77" s="112"/>
      <c r="HC77" s="112"/>
      <c r="HD77" s="112"/>
      <c r="HE77" s="112"/>
      <c r="HF77" s="112"/>
      <c r="HG77" s="112"/>
      <c r="HH77" s="112"/>
      <c r="HI77" s="112"/>
      <c r="HJ77" s="112"/>
      <c r="HK77" s="112"/>
      <c r="HL77" s="112"/>
      <c r="HM77" s="112"/>
      <c r="HN77" s="112"/>
      <c r="HO77" s="112"/>
      <c r="HP77" s="112"/>
      <c r="HQ77" s="112"/>
      <c r="HR77" s="112"/>
      <c r="HS77" s="112"/>
      <c r="HT77" s="112"/>
      <c r="HU77" s="112"/>
      <c r="HV77" s="112"/>
      <c r="HW77" s="112"/>
      <c r="HX77" s="112"/>
      <c r="HY77" s="112"/>
      <c r="HZ77" s="112"/>
      <c r="IA77" s="112"/>
      <c r="IB77" s="112"/>
      <c r="IC77" s="112"/>
      <c r="ID77" s="112"/>
      <c r="IE77" s="112"/>
      <c r="IF77" s="112"/>
      <c r="IG77" s="112"/>
      <c r="IH77" s="112"/>
      <c r="II77" s="112"/>
      <c r="IJ77" s="112"/>
      <c r="IK77" s="112"/>
      <c r="IL77" s="112"/>
      <c r="IM77" s="112"/>
      <c r="IN77" s="112"/>
      <c r="IO77" s="112"/>
      <c r="IP77" s="112"/>
      <c r="IQ77" s="112"/>
      <c r="IR77" s="112"/>
      <c r="IS77" s="112"/>
      <c r="IT77" s="112"/>
      <c r="IU77" s="112"/>
      <c r="IV77" s="112"/>
    </row>
    <row r="78" spans="1:256">
      <c r="A78" s="112"/>
      <c r="B78" s="113" t="s">
        <v>2453</v>
      </c>
      <c r="C78" s="114">
        <v>1000</v>
      </c>
      <c r="D78" s="114">
        <v>4.1790999999999991</v>
      </c>
      <c r="E78" s="114">
        <v>4.1790999999999991</v>
      </c>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c r="CM78" s="112"/>
      <c r="CN78" s="112"/>
      <c r="CO78" s="112"/>
      <c r="CP78" s="112"/>
      <c r="CQ78" s="112"/>
      <c r="CR78" s="112"/>
      <c r="CS78" s="112"/>
      <c r="CT78" s="112"/>
      <c r="CU78" s="112"/>
      <c r="CV78" s="112"/>
      <c r="CW78" s="112"/>
      <c r="CX78" s="112"/>
      <c r="CY78" s="112"/>
      <c r="CZ78" s="112"/>
      <c r="DA78" s="112"/>
      <c r="DB78" s="112"/>
      <c r="DC78" s="112"/>
      <c r="DD78" s="112"/>
      <c r="DE78" s="112"/>
      <c r="DF78" s="112"/>
      <c r="DG78" s="112"/>
      <c r="DH78" s="112"/>
      <c r="DI78" s="112"/>
      <c r="DJ78" s="112"/>
      <c r="DK78" s="112"/>
      <c r="DL78" s="112"/>
      <c r="DM78" s="112"/>
      <c r="DN78" s="112"/>
      <c r="DO78" s="112"/>
      <c r="DP78" s="112"/>
      <c r="DQ78" s="112"/>
      <c r="DR78" s="112"/>
      <c r="DS78" s="112"/>
      <c r="DT78" s="112"/>
      <c r="DU78" s="112"/>
      <c r="DV78" s="112"/>
      <c r="DW78" s="112"/>
      <c r="DX78" s="112"/>
      <c r="DY78" s="112"/>
      <c r="DZ78" s="112"/>
      <c r="EA78" s="112"/>
      <c r="EB78" s="112"/>
      <c r="EC78" s="112"/>
      <c r="ED78" s="112"/>
      <c r="EE78" s="112"/>
      <c r="EF78" s="112"/>
      <c r="EG78" s="112"/>
      <c r="EH78" s="112"/>
      <c r="EI78" s="112"/>
      <c r="EJ78" s="112"/>
      <c r="EK78" s="112"/>
      <c r="EL78" s="112"/>
      <c r="EM78" s="112"/>
      <c r="EN78" s="112"/>
      <c r="EO78" s="112"/>
      <c r="EP78" s="112"/>
      <c r="EQ78" s="112"/>
      <c r="ER78" s="112"/>
      <c r="ES78" s="112"/>
      <c r="ET78" s="112"/>
      <c r="EU78" s="112"/>
      <c r="EV78" s="112"/>
      <c r="EW78" s="112"/>
      <c r="EX78" s="112"/>
      <c r="EY78" s="112"/>
      <c r="EZ78" s="112"/>
      <c r="FA78" s="112"/>
      <c r="FB78" s="112"/>
      <c r="FC78" s="112"/>
      <c r="FD78" s="112"/>
      <c r="FE78" s="112"/>
      <c r="FF78" s="112"/>
      <c r="FG78" s="112"/>
      <c r="FH78" s="112"/>
      <c r="FI78" s="112"/>
      <c r="FJ78" s="112"/>
      <c r="FK78" s="112"/>
      <c r="FL78" s="112"/>
      <c r="FM78" s="112"/>
      <c r="FN78" s="112"/>
      <c r="FO78" s="112"/>
      <c r="FP78" s="112"/>
      <c r="FQ78" s="112"/>
      <c r="FR78" s="112"/>
      <c r="FS78" s="112"/>
      <c r="FT78" s="112"/>
      <c r="FU78" s="112"/>
      <c r="FV78" s="112"/>
      <c r="FW78" s="112"/>
      <c r="FX78" s="112"/>
      <c r="FY78" s="112"/>
      <c r="FZ78" s="112"/>
      <c r="GA78" s="112"/>
      <c r="GB78" s="112"/>
      <c r="GC78" s="112"/>
      <c r="GD78" s="112"/>
      <c r="GE78" s="112"/>
      <c r="GF78" s="112"/>
      <c r="GG78" s="112"/>
      <c r="GH78" s="112"/>
      <c r="GI78" s="112"/>
      <c r="GJ78" s="112"/>
      <c r="GK78" s="112"/>
      <c r="GL78" s="112"/>
      <c r="GM78" s="112"/>
      <c r="GN78" s="112"/>
      <c r="GO78" s="112"/>
      <c r="GP78" s="112"/>
      <c r="GQ78" s="112"/>
      <c r="GR78" s="112"/>
      <c r="GS78" s="112"/>
      <c r="GT78" s="112"/>
      <c r="GU78" s="112"/>
      <c r="GV78" s="112"/>
      <c r="GW78" s="112"/>
      <c r="GX78" s="112"/>
      <c r="GY78" s="112"/>
      <c r="GZ78" s="112"/>
      <c r="HA78" s="112"/>
      <c r="HB78" s="112"/>
      <c r="HC78" s="112"/>
      <c r="HD78" s="112"/>
      <c r="HE78" s="112"/>
      <c r="HF78" s="112"/>
      <c r="HG78" s="112"/>
      <c r="HH78" s="112"/>
      <c r="HI78" s="112"/>
      <c r="HJ78" s="112"/>
      <c r="HK78" s="112"/>
      <c r="HL78" s="112"/>
      <c r="HM78" s="112"/>
      <c r="HN78" s="112"/>
      <c r="HO78" s="112"/>
      <c r="HP78" s="112"/>
      <c r="HQ78" s="112"/>
      <c r="HR78" s="112"/>
      <c r="HS78" s="112"/>
      <c r="HT78" s="112"/>
      <c r="HU78" s="112"/>
      <c r="HV78" s="112"/>
      <c r="HW78" s="112"/>
      <c r="HX78" s="112"/>
      <c r="HY78" s="112"/>
      <c r="HZ78" s="112"/>
      <c r="IA78" s="112"/>
      <c r="IB78" s="112"/>
      <c r="IC78" s="112"/>
      <c r="ID78" s="112"/>
      <c r="IE78" s="112"/>
      <c r="IF78" s="112"/>
      <c r="IG78" s="112"/>
      <c r="IH78" s="112"/>
      <c r="II78" s="112"/>
      <c r="IJ78" s="112"/>
      <c r="IK78" s="112"/>
      <c r="IL78" s="112"/>
      <c r="IM78" s="112"/>
      <c r="IN78" s="112"/>
      <c r="IO78" s="112"/>
      <c r="IP78" s="112"/>
      <c r="IQ78" s="112"/>
      <c r="IR78" s="112"/>
      <c r="IS78" s="112"/>
      <c r="IT78" s="112"/>
      <c r="IU78" s="112"/>
      <c r="IV78" s="112"/>
    </row>
    <row r="79" spans="1:256">
      <c r="A79" s="112"/>
      <c r="B79" s="113" t="s">
        <v>2454</v>
      </c>
      <c r="C79" s="114">
        <v>1000</v>
      </c>
      <c r="D79" s="114">
        <v>4.2703999999999995</v>
      </c>
      <c r="E79" s="114">
        <v>4.2703999999999995</v>
      </c>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c r="CM79" s="112"/>
      <c r="CN79" s="112"/>
      <c r="CO79" s="112"/>
      <c r="CP79" s="112"/>
      <c r="CQ79" s="112"/>
      <c r="CR79" s="112"/>
      <c r="CS79" s="112"/>
      <c r="CT79" s="112"/>
      <c r="CU79" s="112"/>
      <c r="CV79" s="112"/>
      <c r="CW79" s="112"/>
      <c r="CX79" s="112"/>
      <c r="CY79" s="112"/>
      <c r="CZ79" s="112"/>
      <c r="DA79" s="112"/>
      <c r="DB79" s="112"/>
      <c r="DC79" s="112"/>
      <c r="DD79" s="112"/>
      <c r="DE79" s="112"/>
      <c r="DF79" s="112"/>
      <c r="DG79" s="112"/>
      <c r="DH79" s="112"/>
      <c r="DI79" s="112"/>
      <c r="DJ79" s="112"/>
      <c r="DK79" s="112"/>
      <c r="DL79" s="112"/>
      <c r="DM79" s="112"/>
      <c r="DN79" s="112"/>
      <c r="DO79" s="112"/>
      <c r="DP79" s="112"/>
      <c r="DQ79" s="112"/>
      <c r="DR79" s="112"/>
      <c r="DS79" s="112"/>
      <c r="DT79" s="112"/>
      <c r="DU79" s="112"/>
      <c r="DV79" s="112"/>
      <c r="DW79" s="112"/>
      <c r="DX79" s="112"/>
      <c r="DY79" s="112"/>
      <c r="DZ79" s="112"/>
      <c r="EA79" s="112"/>
      <c r="EB79" s="112"/>
      <c r="EC79" s="112"/>
      <c r="ED79" s="112"/>
      <c r="EE79" s="112"/>
      <c r="EF79" s="112"/>
      <c r="EG79" s="112"/>
      <c r="EH79" s="112"/>
      <c r="EI79" s="112"/>
      <c r="EJ79" s="112"/>
      <c r="EK79" s="112"/>
      <c r="EL79" s="112"/>
      <c r="EM79" s="112"/>
      <c r="EN79" s="112"/>
      <c r="EO79" s="112"/>
      <c r="EP79" s="112"/>
      <c r="EQ79" s="112"/>
      <c r="ER79" s="112"/>
      <c r="ES79" s="112"/>
      <c r="ET79" s="112"/>
      <c r="EU79" s="112"/>
      <c r="EV79" s="112"/>
      <c r="EW79" s="112"/>
      <c r="EX79" s="112"/>
      <c r="EY79" s="112"/>
      <c r="EZ79" s="112"/>
      <c r="FA79" s="112"/>
      <c r="FB79" s="112"/>
      <c r="FC79" s="112"/>
      <c r="FD79" s="112"/>
      <c r="FE79" s="112"/>
      <c r="FF79" s="112"/>
      <c r="FG79" s="112"/>
      <c r="FH79" s="112"/>
      <c r="FI79" s="112"/>
      <c r="FJ79" s="112"/>
      <c r="FK79" s="112"/>
      <c r="FL79" s="112"/>
      <c r="FM79" s="112"/>
      <c r="FN79" s="112"/>
      <c r="FO79" s="112"/>
      <c r="FP79" s="112"/>
      <c r="FQ79" s="112"/>
      <c r="FR79" s="112"/>
      <c r="FS79" s="112"/>
      <c r="FT79" s="112"/>
      <c r="FU79" s="112"/>
      <c r="FV79" s="112"/>
      <c r="FW79" s="112"/>
      <c r="FX79" s="112"/>
      <c r="FY79" s="112"/>
      <c r="FZ79" s="112"/>
      <c r="GA79" s="112"/>
      <c r="GB79" s="112"/>
      <c r="GC79" s="112"/>
      <c r="GD79" s="112"/>
      <c r="GE79" s="112"/>
      <c r="GF79" s="112"/>
      <c r="GG79" s="112"/>
      <c r="GH79" s="112"/>
      <c r="GI79" s="112"/>
      <c r="GJ79" s="112"/>
      <c r="GK79" s="112"/>
      <c r="GL79" s="112"/>
      <c r="GM79" s="112"/>
      <c r="GN79" s="112"/>
      <c r="GO79" s="112"/>
      <c r="GP79" s="112"/>
      <c r="GQ79" s="112"/>
      <c r="GR79" s="112"/>
      <c r="GS79" s="112"/>
      <c r="GT79" s="112"/>
      <c r="GU79" s="112"/>
      <c r="GV79" s="112"/>
      <c r="GW79" s="112"/>
      <c r="GX79" s="112"/>
      <c r="GY79" s="112"/>
      <c r="GZ79" s="112"/>
      <c r="HA79" s="112"/>
      <c r="HB79" s="112"/>
      <c r="HC79" s="112"/>
      <c r="HD79" s="112"/>
      <c r="HE79" s="112"/>
      <c r="HF79" s="112"/>
      <c r="HG79" s="112"/>
      <c r="HH79" s="112"/>
      <c r="HI79" s="112"/>
      <c r="HJ79" s="112"/>
      <c r="HK79" s="112"/>
      <c r="HL79" s="112"/>
      <c r="HM79" s="112"/>
      <c r="HN79" s="112"/>
      <c r="HO79" s="112"/>
      <c r="HP79" s="112"/>
      <c r="HQ79" s="112"/>
      <c r="HR79" s="112"/>
      <c r="HS79" s="112"/>
      <c r="HT79" s="112"/>
      <c r="HU79" s="112"/>
      <c r="HV79" s="112"/>
      <c r="HW79" s="112"/>
      <c r="HX79" s="112"/>
      <c r="HY79" s="112"/>
      <c r="HZ79" s="112"/>
      <c r="IA79" s="112"/>
      <c r="IB79" s="112"/>
      <c r="IC79" s="112"/>
      <c r="ID79" s="112"/>
      <c r="IE79" s="112"/>
      <c r="IF79" s="112"/>
      <c r="IG79" s="112"/>
      <c r="IH79" s="112"/>
      <c r="II79" s="112"/>
      <c r="IJ79" s="112"/>
      <c r="IK79" s="112"/>
      <c r="IL79" s="112"/>
      <c r="IM79" s="112"/>
      <c r="IN79" s="112"/>
      <c r="IO79" s="112"/>
      <c r="IP79" s="112"/>
      <c r="IQ79" s="112"/>
      <c r="IR79" s="112"/>
      <c r="IS79" s="112"/>
      <c r="IT79" s="112"/>
      <c r="IU79" s="112"/>
      <c r="IV79" s="112"/>
    </row>
    <row r="80" spans="1:256">
      <c r="A80" s="112"/>
      <c r="B80" s="113" t="s">
        <v>2455</v>
      </c>
      <c r="C80" s="114">
        <v>1000</v>
      </c>
      <c r="D80" s="114">
        <v>4.982899999999999</v>
      </c>
      <c r="E80" s="114">
        <v>4.982899999999999</v>
      </c>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c r="CM80" s="112"/>
      <c r="CN80" s="112"/>
      <c r="CO80" s="112"/>
      <c r="CP80" s="112"/>
      <c r="CQ80" s="112"/>
      <c r="CR80" s="112"/>
      <c r="CS80" s="112"/>
      <c r="CT80" s="112"/>
      <c r="CU80" s="112"/>
      <c r="CV80" s="112"/>
      <c r="CW80" s="112"/>
      <c r="CX80" s="112"/>
      <c r="CY80" s="112"/>
      <c r="CZ80" s="112"/>
      <c r="DA80" s="112"/>
      <c r="DB80" s="112"/>
      <c r="DC80" s="112"/>
      <c r="DD80" s="112"/>
      <c r="DE80" s="112"/>
      <c r="DF80" s="112"/>
      <c r="DG80" s="112"/>
      <c r="DH80" s="112"/>
      <c r="DI80" s="112"/>
      <c r="DJ80" s="112"/>
      <c r="DK80" s="112"/>
      <c r="DL80" s="112"/>
      <c r="DM80" s="112"/>
      <c r="DN80" s="112"/>
      <c r="DO80" s="112"/>
      <c r="DP80" s="112"/>
      <c r="DQ80" s="112"/>
      <c r="DR80" s="112"/>
      <c r="DS80" s="112"/>
      <c r="DT80" s="112"/>
      <c r="DU80" s="112"/>
      <c r="DV80" s="112"/>
      <c r="DW80" s="112"/>
      <c r="DX80" s="112"/>
      <c r="DY80" s="112"/>
      <c r="DZ80" s="112"/>
      <c r="EA80" s="112"/>
      <c r="EB80" s="112"/>
      <c r="EC80" s="112"/>
      <c r="ED80" s="112"/>
      <c r="EE80" s="112"/>
      <c r="EF80" s="112"/>
      <c r="EG80" s="112"/>
      <c r="EH80" s="112"/>
      <c r="EI80" s="112"/>
      <c r="EJ80" s="112"/>
      <c r="EK80" s="112"/>
      <c r="EL80" s="112"/>
      <c r="EM80" s="112"/>
      <c r="EN80" s="112"/>
      <c r="EO80" s="112"/>
      <c r="EP80" s="112"/>
      <c r="EQ80" s="112"/>
      <c r="ER80" s="112"/>
      <c r="ES80" s="112"/>
      <c r="ET80" s="112"/>
      <c r="EU80" s="112"/>
      <c r="EV80" s="112"/>
      <c r="EW80" s="112"/>
      <c r="EX80" s="112"/>
      <c r="EY80" s="112"/>
      <c r="EZ80" s="112"/>
      <c r="FA80" s="112"/>
      <c r="FB80" s="112"/>
      <c r="FC80" s="112"/>
      <c r="FD80" s="112"/>
      <c r="FE80" s="112"/>
      <c r="FF80" s="112"/>
      <c r="FG80" s="112"/>
      <c r="FH80" s="112"/>
      <c r="FI80" s="112"/>
      <c r="FJ80" s="112"/>
      <c r="FK80" s="112"/>
      <c r="FL80" s="112"/>
      <c r="FM80" s="112"/>
      <c r="FN80" s="112"/>
      <c r="FO80" s="112"/>
      <c r="FP80" s="112"/>
      <c r="FQ80" s="112"/>
      <c r="FR80" s="112"/>
      <c r="FS80" s="112"/>
      <c r="FT80" s="112"/>
      <c r="FU80" s="112"/>
      <c r="FV80" s="112"/>
      <c r="FW80" s="112"/>
      <c r="FX80" s="112"/>
      <c r="FY80" s="112"/>
      <c r="FZ80" s="112"/>
      <c r="GA80" s="112"/>
      <c r="GB80" s="112"/>
      <c r="GC80" s="112"/>
      <c r="GD80" s="112"/>
      <c r="GE80" s="112"/>
      <c r="GF80" s="112"/>
      <c r="GG80" s="112"/>
      <c r="GH80" s="112"/>
      <c r="GI80" s="112"/>
      <c r="GJ80" s="112"/>
      <c r="GK80" s="112"/>
      <c r="GL80" s="112"/>
      <c r="GM80" s="112"/>
      <c r="GN80" s="112"/>
      <c r="GO80" s="112"/>
      <c r="GP80" s="112"/>
      <c r="GQ80" s="112"/>
      <c r="GR80" s="112"/>
      <c r="GS80" s="112"/>
      <c r="GT80" s="112"/>
      <c r="GU80" s="112"/>
      <c r="GV80" s="112"/>
      <c r="GW80" s="112"/>
      <c r="GX80" s="112"/>
      <c r="GY80" s="112"/>
      <c r="GZ80" s="112"/>
      <c r="HA80" s="112"/>
      <c r="HB80" s="112"/>
      <c r="HC80" s="112"/>
      <c r="HD80" s="112"/>
      <c r="HE80" s="112"/>
      <c r="HF80" s="112"/>
      <c r="HG80" s="112"/>
      <c r="HH80" s="112"/>
      <c r="HI80" s="112"/>
      <c r="HJ80" s="112"/>
      <c r="HK80" s="112"/>
      <c r="HL80" s="112"/>
      <c r="HM80" s="112"/>
      <c r="HN80" s="112"/>
      <c r="HO80" s="112"/>
      <c r="HP80" s="112"/>
      <c r="HQ80" s="112"/>
      <c r="HR80" s="112"/>
      <c r="HS80" s="112"/>
      <c r="HT80" s="112"/>
      <c r="HU80" s="112"/>
      <c r="HV80" s="112"/>
      <c r="HW80" s="112"/>
      <c r="HX80" s="112"/>
      <c r="HY80" s="112"/>
      <c r="HZ80" s="112"/>
      <c r="IA80" s="112"/>
      <c r="IB80" s="112"/>
      <c r="IC80" s="112"/>
      <c r="ID80" s="112"/>
      <c r="IE80" s="112"/>
      <c r="IF80" s="112"/>
      <c r="IG80" s="112"/>
      <c r="IH80" s="112"/>
      <c r="II80" s="112"/>
      <c r="IJ80" s="112"/>
      <c r="IK80" s="112"/>
      <c r="IL80" s="112"/>
      <c r="IM80" s="112"/>
      <c r="IN80" s="112"/>
      <c r="IO80" s="112"/>
      <c r="IP80" s="112"/>
      <c r="IQ80" s="112"/>
      <c r="IR80" s="112"/>
      <c r="IS80" s="112"/>
      <c r="IT80" s="112"/>
      <c r="IU80" s="112"/>
      <c r="IV80" s="112"/>
    </row>
    <row r="81" spans="1:256" ht="15" customHeight="1">
      <c r="B81" s="121"/>
      <c r="C81" s="123"/>
      <c r="D81" s="119" t="s">
        <v>2460</v>
      </c>
      <c r="E81" s="119"/>
    </row>
    <row r="82" spans="1:256" ht="15.75">
      <c r="B82" s="391" t="s">
        <v>2461</v>
      </c>
      <c r="C82" s="391"/>
      <c r="D82" s="391"/>
      <c r="E82" s="391"/>
    </row>
    <row r="83" spans="1:256" s="108" customFormat="1" ht="38.25">
      <c r="B83" s="109" t="s">
        <v>2442</v>
      </c>
      <c r="C83" s="110" t="s">
        <v>2443</v>
      </c>
      <c r="D83" s="111" t="s">
        <v>2444</v>
      </c>
      <c r="E83" s="111" t="s">
        <v>2445</v>
      </c>
    </row>
    <row r="84" spans="1:256">
      <c r="A84" s="112"/>
      <c r="B84" s="113" t="s">
        <v>2450</v>
      </c>
      <c r="C84" s="114">
        <v>1000</v>
      </c>
      <c r="D84" s="114">
        <v>3.3098999999999998</v>
      </c>
      <c r="E84" s="114">
        <v>3.3098999999999998</v>
      </c>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c r="CM84" s="112"/>
      <c r="CN84" s="112"/>
      <c r="CO84" s="112"/>
      <c r="CP84" s="112"/>
      <c r="CQ84" s="112"/>
      <c r="CR84" s="112"/>
      <c r="CS84" s="112"/>
      <c r="CT84" s="112"/>
      <c r="CU84" s="112"/>
      <c r="CV84" s="112"/>
      <c r="CW84" s="112"/>
      <c r="CX84" s="112"/>
      <c r="CY84" s="112"/>
      <c r="CZ84" s="112"/>
      <c r="DA84" s="112"/>
      <c r="DB84" s="112"/>
      <c r="DC84" s="112"/>
      <c r="DD84" s="112"/>
      <c r="DE84" s="112"/>
      <c r="DF84" s="112"/>
      <c r="DG84" s="112"/>
      <c r="DH84" s="112"/>
      <c r="DI84" s="112"/>
      <c r="DJ84" s="112"/>
      <c r="DK84" s="112"/>
      <c r="DL84" s="112"/>
      <c r="DM84" s="112"/>
      <c r="DN84" s="112"/>
      <c r="DO84" s="112"/>
      <c r="DP84" s="112"/>
      <c r="DQ84" s="112"/>
      <c r="DR84" s="112"/>
      <c r="DS84" s="112"/>
      <c r="DT84" s="112"/>
      <c r="DU84" s="112"/>
      <c r="DV84" s="112"/>
      <c r="DW84" s="112"/>
      <c r="DX84" s="112"/>
      <c r="DY84" s="112"/>
      <c r="DZ84" s="112"/>
      <c r="EA84" s="112"/>
      <c r="EB84" s="112"/>
      <c r="EC84" s="112"/>
      <c r="ED84" s="112"/>
      <c r="EE84" s="112"/>
      <c r="EF84" s="112"/>
      <c r="EG84" s="112"/>
      <c r="EH84" s="112"/>
      <c r="EI84" s="112"/>
      <c r="EJ84" s="112"/>
      <c r="EK84" s="112"/>
      <c r="EL84" s="112"/>
      <c r="EM84" s="112"/>
      <c r="EN84" s="112"/>
      <c r="EO84" s="112"/>
      <c r="EP84" s="112"/>
      <c r="EQ84" s="112"/>
      <c r="ER84" s="112"/>
      <c r="ES84" s="112"/>
      <c r="ET84" s="112"/>
      <c r="EU84" s="112"/>
      <c r="EV84" s="112"/>
      <c r="EW84" s="112"/>
      <c r="EX84" s="112"/>
      <c r="EY84" s="112"/>
      <c r="EZ84" s="112"/>
      <c r="FA84" s="112"/>
      <c r="FB84" s="112"/>
      <c r="FC84" s="112"/>
      <c r="FD84" s="112"/>
      <c r="FE84" s="112"/>
      <c r="FF84" s="112"/>
      <c r="FG84" s="112"/>
      <c r="FH84" s="112"/>
      <c r="FI84" s="112"/>
      <c r="FJ84" s="112"/>
      <c r="FK84" s="112"/>
      <c r="FL84" s="112"/>
      <c r="FM84" s="112"/>
      <c r="FN84" s="112"/>
      <c r="FO84" s="112"/>
      <c r="FP84" s="112"/>
      <c r="FQ84" s="112"/>
      <c r="FR84" s="112"/>
      <c r="FS84" s="112"/>
      <c r="FT84" s="112"/>
      <c r="FU84" s="112"/>
      <c r="FV84" s="112"/>
      <c r="FW84" s="112"/>
      <c r="FX84" s="112"/>
      <c r="FY84" s="112"/>
      <c r="FZ84" s="112"/>
      <c r="GA84" s="112"/>
      <c r="GB84" s="112"/>
      <c r="GC84" s="112"/>
      <c r="GD84" s="112"/>
      <c r="GE84" s="112"/>
      <c r="GF84" s="112"/>
      <c r="GG84" s="112"/>
      <c r="GH84" s="112"/>
      <c r="GI84" s="112"/>
      <c r="GJ84" s="112"/>
      <c r="GK84" s="112"/>
      <c r="GL84" s="112"/>
      <c r="GM84" s="112"/>
      <c r="GN84" s="112"/>
      <c r="GO84" s="112"/>
      <c r="GP84" s="112"/>
      <c r="GQ84" s="112"/>
      <c r="GR84" s="112"/>
      <c r="GS84" s="112"/>
      <c r="GT84" s="112"/>
      <c r="GU84" s="112"/>
      <c r="GV84" s="112"/>
      <c r="GW84" s="112"/>
      <c r="GX84" s="112"/>
      <c r="GY84" s="112"/>
      <c r="GZ84" s="112"/>
      <c r="HA84" s="112"/>
      <c r="HB84" s="112"/>
      <c r="HC84" s="112"/>
      <c r="HD84" s="112"/>
      <c r="HE84" s="112"/>
      <c r="HF84" s="112"/>
      <c r="HG84" s="112"/>
      <c r="HH84" s="112"/>
      <c r="HI84" s="112"/>
      <c r="HJ84" s="112"/>
      <c r="HK84" s="112"/>
      <c r="HL84" s="112"/>
      <c r="HM84" s="112"/>
      <c r="HN84" s="112"/>
      <c r="HO84" s="112"/>
      <c r="HP84" s="112"/>
      <c r="HQ84" s="112"/>
      <c r="HR84" s="112"/>
      <c r="HS84" s="112"/>
      <c r="HT84" s="112"/>
      <c r="HU84" s="112"/>
      <c r="HV84" s="112"/>
      <c r="HW84" s="112"/>
      <c r="HX84" s="112"/>
      <c r="HY84" s="112"/>
      <c r="HZ84" s="112"/>
      <c r="IA84" s="112"/>
      <c r="IB84" s="112"/>
      <c r="IC84" s="112"/>
      <c r="ID84" s="112"/>
      <c r="IE84" s="112"/>
      <c r="IF84" s="112"/>
      <c r="IG84" s="112"/>
      <c r="IH84" s="112"/>
      <c r="II84" s="112"/>
      <c r="IJ84" s="112"/>
      <c r="IK84" s="112"/>
      <c r="IL84" s="112"/>
      <c r="IM84" s="112"/>
      <c r="IN84" s="112"/>
      <c r="IO84" s="112"/>
      <c r="IP84" s="112"/>
      <c r="IQ84" s="112"/>
      <c r="IR84" s="112"/>
      <c r="IS84" s="112"/>
      <c r="IT84" s="112"/>
      <c r="IU84" s="112"/>
      <c r="IV84" s="112"/>
    </row>
    <row r="85" spans="1:256">
      <c r="A85" s="112"/>
      <c r="B85" s="113" t="s">
        <v>2451</v>
      </c>
      <c r="C85" s="114">
        <v>1000</v>
      </c>
      <c r="D85" s="114">
        <v>3.5301999999999998</v>
      </c>
      <c r="E85" s="114">
        <v>3.5301999999999998</v>
      </c>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c r="CM85" s="112"/>
      <c r="CN85" s="112"/>
      <c r="CO85" s="112"/>
      <c r="CP85" s="112"/>
      <c r="CQ85" s="112"/>
      <c r="CR85" s="112"/>
      <c r="CS85" s="112"/>
      <c r="CT85" s="112"/>
      <c r="CU85" s="112"/>
      <c r="CV85" s="112"/>
      <c r="CW85" s="112"/>
      <c r="CX85" s="112"/>
      <c r="CY85" s="112"/>
      <c r="CZ85" s="112"/>
      <c r="DA85" s="112"/>
      <c r="DB85" s="112"/>
      <c r="DC85" s="112"/>
      <c r="DD85" s="112"/>
      <c r="DE85" s="112"/>
      <c r="DF85" s="112"/>
      <c r="DG85" s="112"/>
      <c r="DH85" s="112"/>
      <c r="DI85" s="112"/>
      <c r="DJ85" s="112"/>
      <c r="DK85" s="112"/>
      <c r="DL85" s="112"/>
      <c r="DM85" s="112"/>
      <c r="DN85" s="112"/>
      <c r="DO85" s="112"/>
      <c r="DP85" s="112"/>
      <c r="DQ85" s="112"/>
      <c r="DR85" s="112"/>
      <c r="DS85" s="112"/>
      <c r="DT85" s="112"/>
      <c r="DU85" s="112"/>
      <c r="DV85" s="112"/>
      <c r="DW85" s="112"/>
      <c r="DX85" s="112"/>
      <c r="DY85" s="112"/>
      <c r="DZ85" s="112"/>
      <c r="EA85" s="112"/>
      <c r="EB85" s="112"/>
      <c r="EC85" s="112"/>
      <c r="ED85" s="112"/>
      <c r="EE85" s="112"/>
      <c r="EF85" s="112"/>
      <c r="EG85" s="112"/>
      <c r="EH85" s="112"/>
      <c r="EI85" s="112"/>
      <c r="EJ85" s="112"/>
      <c r="EK85" s="112"/>
      <c r="EL85" s="112"/>
      <c r="EM85" s="112"/>
      <c r="EN85" s="112"/>
      <c r="EO85" s="112"/>
      <c r="EP85" s="112"/>
      <c r="EQ85" s="112"/>
      <c r="ER85" s="112"/>
      <c r="ES85" s="112"/>
      <c r="ET85" s="112"/>
      <c r="EU85" s="112"/>
      <c r="EV85" s="112"/>
      <c r="EW85" s="112"/>
      <c r="EX85" s="112"/>
      <c r="EY85" s="112"/>
      <c r="EZ85" s="112"/>
      <c r="FA85" s="112"/>
      <c r="FB85" s="112"/>
      <c r="FC85" s="112"/>
      <c r="FD85" s="112"/>
      <c r="FE85" s="112"/>
      <c r="FF85" s="112"/>
      <c r="FG85" s="112"/>
      <c r="FH85" s="112"/>
      <c r="FI85" s="112"/>
      <c r="FJ85" s="112"/>
      <c r="FK85" s="112"/>
      <c r="FL85" s="112"/>
      <c r="FM85" s="112"/>
      <c r="FN85" s="112"/>
      <c r="FO85" s="112"/>
      <c r="FP85" s="112"/>
      <c r="FQ85" s="112"/>
      <c r="FR85" s="112"/>
      <c r="FS85" s="112"/>
      <c r="FT85" s="112"/>
      <c r="FU85" s="112"/>
      <c r="FV85" s="112"/>
      <c r="FW85" s="112"/>
      <c r="FX85" s="112"/>
      <c r="FY85" s="112"/>
      <c r="FZ85" s="112"/>
      <c r="GA85" s="112"/>
      <c r="GB85" s="112"/>
      <c r="GC85" s="112"/>
      <c r="GD85" s="112"/>
      <c r="GE85" s="112"/>
      <c r="GF85" s="112"/>
      <c r="GG85" s="112"/>
      <c r="GH85" s="112"/>
      <c r="GI85" s="112"/>
      <c r="GJ85" s="112"/>
      <c r="GK85" s="112"/>
      <c r="GL85" s="112"/>
      <c r="GM85" s="112"/>
      <c r="GN85" s="112"/>
      <c r="GO85" s="112"/>
      <c r="GP85" s="112"/>
      <c r="GQ85" s="112"/>
      <c r="GR85" s="112"/>
      <c r="GS85" s="112"/>
      <c r="GT85" s="112"/>
      <c r="GU85" s="112"/>
      <c r="GV85" s="112"/>
      <c r="GW85" s="112"/>
      <c r="GX85" s="112"/>
      <c r="GY85" s="112"/>
      <c r="GZ85" s="112"/>
      <c r="HA85" s="112"/>
      <c r="HB85" s="112"/>
      <c r="HC85" s="112"/>
      <c r="HD85" s="112"/>
      <c r="HE85" s="112"/>
      <c r="HF85" s="112"/>
      <c r="HG85" s="112"/>
      <c r="HH85" s="112"/>
      <c r="HI85" s="112"/>
      <c r="HJ85" s="112"/>
      <c r="HK85" s="112"/>
      <c r="HL85" s="112"/>
      <c r="HM85" s="112"/>
      <c r="HN85" s="112"/>
      <c r="HO85" s="112"/>
      <c r="HP85" s="112"/>
      <c r="HQ85" s="112"/>
      <c r="HR85" s="112"/>
      <c r="HS85" s="112"/>
      <c r="HT85" s="112"/>
      <c r="HU85" s="112"/>
      <c r="HV85" s="112"/>
      <c r="HW85" s="112"/>
      <c r="HX85" s="112"/>
      <c r="HY85" s="112"/>
      <c r="HZ85" s="112"/>
      <c r="IA85" s="112"/>
      <c r="IB85" s="112"/>
      <c r="IC85" s="112"/>
      <c r="ID85" s="112"/>
      <c r="IE85" s="112"/>
      <c r="IF85" s="112"/>
      <c r="IG85" s="112"/>
      <c r="IH85" s="112"/>
      <c r="II85" s="112"/>
      <c r="IJ85" s="112"/>
      <c r="IK85" s="112"/>
      <c r="IL85" s="112"/>
      <c r="IM85" s="112"/>
      <c r="IN85" s="112"/>
      <c r="IO85" s="112"/>
      <c r="IP85" s="112"/>
      <c r="IQ85" s="112"/>
      <c r="IR85" s="112"/>
      <c r="IS85" s="112"/>
      <c r="IT85" s="112"/>
      <c r="IU85" s="112"/>
      <c r="IV85" s="112"/>
    </row>
    <row r="86" spans="1:256">
      <c r="A86" s="112"/>
      <c r="B86" s="113" t="s">
        <v>2452</v>
      </c>
      <c r="C86" s="114">
        <v>1000</v>
      </c>
      <c r="D86" s="114">
        <v>4.0034999999999998</v>
      </c>
      <c r="E86" s="114">
        <v>4.0034999999999998</v>
      </c>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c r="CM86" s="112"/>
      <c r="CN86" s="112"/>
      <c r="CO86" s="112"/>
      <c r="CP86" s="112"/>
      <c r="CQ86" s="112"/>
      <c r="CR86" s="112"/>
      <c r="CS86" s="112"/>
      <c r="CT86" s="112"/>
      <c r="CU86" s="112"/>
      <c r="CV86" s="112"/>
      <c r="CW86" s="112"/>
      <c r="CX86" s="112"/>
      <c r="CY86" s="112"/>
      <c r="CZ86" s="112"/>
      <c r="DA86" s="112"/>
      <c r="DB86" s="112"/>
      <c r="DC86" s="112"/>
      <c r="DD86" s="112"/>
      <c r="DE86" s="112"/>
      <c r="DF86" s="112"/>
      <c r="DG86" s="112"/>
      <c r="DH86" s="112"/>
      <c r="DI86" s="112"/>
      <c r="DJ86" s="112"/>
      <c r="DK86" s="112"/>
      <c r="DL86" s="112"/>
      <c r="DM86" s="112"/>
      <c r="DN86" s="112"/>
      <c r="DO86" s="112"/>
      <c r="DP86" s="112"/>
      <c r="DQ86" s="112"/>
      <c r="DR86" s="112"/>
      <c r="DS86" s="112"/>
      <c r="DT86" s="112"/>
      <c r="DU86" s="112"/>
      <c r="DV86" s="112"/>
      <c r="DW86" s="112"/>
      <c r="DX86" s="112"/>
      <c r="DY86" s="112"/>
      <c r="DZ86" s="112"/>
      <c r="EA86" s="112"/>
      <c r="EB86" s="112"/>
      <c r="EC86" s="112"/>
      <c r="ED86" s="112"/>
      <c r="EE86" s="112"/>
      <c r="EF86" s="112"/>
      <c r="EG86" s="112"/>
      <c r="EH86" s="112"/>
      <c r="EI86" s="112"/>
      <c r="EJ86" s="112"/>
      <c r="EK86" s="112"/>
      <c r="EL86" s="112"/>
      <c r="EM86" s="112"/>
      <c r="EN86" s="112"/>
      <c r="EO86" s="112"/>
      <c r="EP86" s="112"/>
      <c r="EQ86" s="112"/>
      <c r="ER86" s="112"/>
      <c r="ES86" s="112"/>
      <c r="ET86" s="112"/>
      <c r="EU86" s="112"/>
      <c r="EV86" s="112"/>
      <c r="EW86" s="112"/>
      <c r="EX86" s="112"/>
      <c r="EY86" s="112"/>
      <c r="EZ86" s="112"/>
      <c r="FA86" s="112"/>
      <c r="FB86" s="112"/>
      <c r="FC86" s="112"/>
      <c r="FD86" s="112"/>
      <c r="FE86" s="112"/>
      <c r="FF86" s="112"/>
      <c r="FG86" s="112"/>
      <c r="FH86" s="112"/>
      <c r="FI86" s="112"/>
      <c r="FJ86" s="112"/>
      <c r="FK86" s="112"/>
      <c r="FL86" s="112"/>
      <c r="FM86" s="112"/>
      <c r="FN86" s="112"/>
      <c r="FO86" s="112"/>
      <c r="FP86" s="112"/>
      <c r="FQ86" s="112"/>
      <c r="FR86" s="112"/>
      <c r="FS86" s="112"/>
      <c r="FT86" s="112"/>
      <c r="FU86" s="112"/>
      <c r="FV86" s="112"/>
      <c r="FW86" s="112"/>
      <c r="FX86" s="112"/>
      <c r="FY86" s="112"/>
      <c r="FZ86" s="112"/>
      <c r="GA86" s="112"/>
      <c r="GB86" s="112"/>
      <c r="GC86" s="112"/>
      <c r="GD86" s="112"/>
      <c r="GE86" s="112"/>
      <c r="GF86" s="112"/>
      <c r="GG86" s="112"/>
      <c r="GH86" s="112"/>
      <c r="GI86" s="112"/>
      <c r="GJ86" s="112"/>
      <c r="GK86" s="112"/>
      <c r="GL86" s="112"/>
      <c r="GM86" s="112"/>
      <c r="GN86" s="112"/>
      <c r="GO86" s="112"/>
      <c r="GP86" s="112"/>
      <c r="GQ86" s="112"/>
      <c r="GR86" s="112"/>
      <c r="GS86" s="112"/>
      <c r="GT86" s="112"/>
      <c r="GU86" s="112"/>
      <c r="GV86" s="112"/>
      <c r="GW86" s="112"/>
      <c r="GX86" s="112"/>
      <c r="GY86" s="112"/>
      <c r="GZ86" s="112"/>
      <c r="HA86" s="112"/>
      <c r="HB86" s="112"/>
      <c r="HC86" s="112"/>
      <c r="HD86" s="112"/>
      <c r="HE86" s="112"/>
      <c r="HF86" s="112"/>
      <c r="HG86" s="112"/>
      <c r="HH86" s="112"/>
      <c r="HI86" s="112"/>
      <c r="HJ86" s="112"/>
      <c r="HK86" s="112"/>
      <c r="HL86" s="112"/>
      <c r="HM86" s="112"/>
      <c r="HN86" s="112"/>
      <c r="HO86" s="112"/>
      <c r="HP86" s="112"/>
      <c r="HQ86" s="112"/>
      <c r="HR86" s="112"/>
      <c r="HS86" s="112"/>
      <c r="HT86" s="112"/>
      <c r="HU86" s="112"/>
      <c r="HV86" s="112"/>
      <c r="HW86" s="112"/>
      <c r="HX86" s="112"/>
      <c r="HY86" s="112"/>
      <c r="HZ86" s="112"/>
      <c r="IA86" s="112"/>
      <c r="IB86" s="112"/>
      <c r="IC86" s="112"/>
      <c r="ID86" s="112"/>
      <c r="IE86" s="112"/>
      <c r="IF86" s="112"/>
      <c r="IG86" s="112"/>
      <c r="IH86" s="112"/>
      <c r="II86" s="112"/>
      <c r="IJ86" s="112"/>
      <c r="IK86" s="112"/>
      <c r="IL86" s="112"/>
      <c r="IM86" s="112"/>
      <c r="IN86" s="112"/>
      <c r="IO86" s="112"/>
      <c r="IP86" s="112"/>
      <c r="IQ86" s="112"/>
      <c r="IR86" s="112"/>
      <c r="IS86" s="112"/>
      <c r="IT86" s="112"/>
      <c r="IU86" s="112"/>
      <c r="IV86" s="112"/>
    </row>
    <row r="87" spans="1:256">
      <c r="A87" s="112"/>
      <c r="B87" s="113" t="s">
        <v>2453</v>
      </c>
      <c r="C87" s="114">
        <v>1000</v>
      </c>
      <c r="D87" s="114">
        <v>4.2130000000000001</v>
      </c>
      <c r="E87" s="114">
        <v>4.2130000000000001</v>
      </c>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c r="CM87" s="112"/>
      <c r="CN87" s="112"/>
      <c r="CO87" s="112"/>
      <c r="CP87" s="112"/>
      <c r="CQ87" s="112"/>
      <c r="CR87" s="112"/>
      <c r="CS87" s="112"/>
      <c r="CT87" s="112"/>
      <c r="CU87" s="112"/>
      <c r="CV87" s="112"/>
      <c r="CW87" s="112"/>
      <c r="CX87" s="112"/>
      <c r="CY87" s="112"/>
      <c r="CZ87" s="112"/>
      <c r="DA87" s="112"/>
      <c r="DB87" s="112"/>
      <c r="DC87" s="112"/>
      <c r="DD87" s="112"/>
      <c r="DE87" s="112"/>
      <c r="DF87" s="112"/>
      <c r="DG87" s="112"/>
      <c r="DH87" s="112"/>
      <c r="DI87" s="112"/>
      <c r="DJ87" s="112"/>
      <c r="DK87" s="112"/>
      <c r="DL87" s="112"/>
      <c r="DM87" s="112"/>
      <c r="DN87" s="112"/>
      <c r="DO87" s="112"/>
      <c r="DP87" s="112"/>
      <c r="DQ87" s="112"/>
      <c r="DR87" s="112"/>
      <c r="DS87" s="112"/>
      <c r="DT87" s="112"/>
      <c r="DU87" s="112"/>
      <c r="DV87" s="112"/>
      <c r="DW87" s="112"/>
      <c r="DX87" s="112"/>
      <c r="DY87" s="112"/>
      <c r="DZ87" s="112"/>
      <c r="EA87" s="112"/>
      <c r="EB87" s="112"/>
      <c r="EC87" s="112"/>
      <c r="ED87" s="112"/>
      <c r="EE87" s="112"/>
      <c r="EF87" s="112"/>
      <c r="EG87" s="112"/>
      <c r="EH87" s="112"/>
      <c r="EI87" s="112"/>
      <c r="EJ87" s="112"/>
      <c r="EK87" s="112"/>
      <c r="EL87" s="112"/>
      <c r="EM87" s="112"/>
      <c r="EN87" s="112"/>
      <c r="EO87" s="112"/>
      <c r="EP87" s="112"/>
      <c r="EQ87" s="112"/>
      <c r="ER87" s="112"/>
      <c r="ES87" s="112"/>
      <c r="ET87" s="112"/>
      <c r="EU87" s="112"/>
      <c r="EV87" s="112"/>
      <c r="EW87" s="112"/>
      <c r="EX87" s="112"/>
      <c r="EY87" s="112"/>
      <c r="EZ87" s="112"/>
      <c r="FA87" s="112"/>
      <c r="FB87" s="112"/>
      <c r="FC87" s="112"/>
      <c r="FD87" s="112"/>
      <c r="FE87" s="112"/>
      <c r="FF87" s="112"/>
      <c r="FG87" s="112"/>
      <c r="FH87" s="112"/>
      <c r="FI87" s="112"/>
      <c r="FJ87" s="112"/>
      <c r="FK87" s="112"/>
      <c r="FL87" s="112"/>
      <c r="FM87" s="112"/>
      <c r="FN87" s="112"/>
      <c r="FO87" s="112"/>
      <c r="FP87" s="112"/>
      <c r="FQ87" s="112"/>
      <c r="FR87" s="112"/>
      <c r="FS87" s="112"/>
      <c r="FT87" s="112"/>
      <c r="FU87" s="112"/>
      <c r="FV87" s="112"/>
      <c r="FW87" s="112"/>
      <c r="FX87" s="112"/>
      <c r="FY87" s="112"/>
      <c r="FZ87" s="112"/>
      <c r="GA87" s="112"/>
      <c r="GB87" s="112"/>
      <c r="GC87" s="112"/>
      <c r="GD87" s="112"/>
      <c r="GE87" s="112"/>
      <c r="GF87" s="112"/>
      <c r="GG87" s="112"/>
      <c r="GH87" s="112"/>
      <c r="GI87" s="112"/>
      <c r="GJ87" s="112"/>
      <c r="GK87" s="112"/>
      <c r="GL87" s="112"/>
      <c r="GM87" s="112"/>
      <c r="GN87" s="112"/>
      <c r="GO87" s="112"/>
      <c r="GP87" s="112"/>
      <c r="GQ87" s="112"/>
      <c r="GR87" s="112"/>
      <c r="GS87" s="112"/>
      <c r="GT87" s="112"/>
      <c r="GU87" s="112"/>
      <c r="GV87" s="112"/>
      <c r="GW87" s="112"/>
      <c r="GX87" s="112"/>
      <c r="GY87" s="112"/>
      <c r="GZ87" s="112"/>
      <c r="HA87" s="112"/>
      <c r="HB87" s="112"/>
      <c r="HC87" s="112"/>
      <c r="HD87" s="112"/>
      <c r="HE87" s="112"/>
      <c r="HF87" s="112"/>
      <c r="HG87" s="112"/>
      <c r="HH87" s="112"/>
      <c r="HI87" s="112"/>
      <c r="HJ87" s="112"/>
      <c r="HK87" s="112"/>
      <c r="HL87" s="112"/>
      <c r="HM87" s="112"/>
      <c r="HN87" s="112"/>
      <c r="HO87" s="112"/>
      <c r="HP87" s="112"/>
      <c r="HQ87" s="112"/>
      <c r="HR87" s="112"/>
      <c r="HS87" s="112"/>
      <c r="HT87" s="112"/>
      <c r="HU87" s="112"/>
      <c r="HV87" s="112"/>
      <c r="HW87" s="112"/>
      <c r="HX87" s="112"/>
      <c r="HY87" s="112"/>
      <c r="HZ87" s="112"/>
      <c r="IA87" s="112"/>
      <c r="IB87" s="112"/>
      <c r="IC87" s="112"/>
      <c r="ID87" s="112"/>
      <c r="IE87" s="112"/>
      <c r="IF87" s="112"/>
      <c r="IG87" s="112"/>
      <c r="IH87" s="112"/>
      <c r="II87" s="112"/>
      <c r="IJ87" s="112"/>
      <c r="IK87" s="112"/>
      <c r="IL87" s="112"/>
      <c r="IM87" s="112"/>
      <c r="IN87" s="112"/>
      <c r="IO87" s="112"/>
      <c r="IP87" s="112"/>
      <c r="IQ87" s="112"/>
      <c r="IR87" s="112"/>
      <c r="IS87" s="112"/>
      <c r="IT87" s="112"/>
      <c r="IU87" s="112"/>
      <c r="IV87" s="112"/>
    </row>
    <row r="88" spans="1:256">
      <c r="A88" s="112"/>
      <c r="B88" s="113" t="s">
        <v>2454</v>
      </c>
      <c r="C88" s="114">
        <v>1000</v>
      </c>
      <c r="D88" s="114">
        <v>4.3381999999999987</v>
      </c>
      <c r="E88" s="114">
        <v>4.3381999999999987</v>
      </c>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c r="CM88" s="112"/>
      <c r="CN88" s="112"/>
      <c r="CO88" s="112"/>
      <c r="CP88" s="112"/>
      <c r="CQ88" s="112"/>
      <c r="CR88" s="112"/>
      <c r="CS88" s="112"/>
      <c r="CT88" s="112"/>
      <c r="CU88" s="112"/>
      <c r="CV88" s="112"/>
      <c r="CW88" s="112"/>
      <c r="CX88" s="112"/>
      <c r="CY88" s="112"/>
      <c r="CZ88" s="112"/>
      <c r="DA88" s="112"/>
      <c r="DB88" s="112"/>
      <c r="DC88" s="112"/>
      <c r="DD88" s="112"/>
      <c r="DE88" s="112"/>
      <c r="DF88" s="112"/>
      <c r="DG88" s="112"/>
      <c r="DH88" s="112"/>
      <c r="DI88" s="112"/>
      <c r="DJ88" s="112"/>
      <c r="DK88" s="112"/>
      <c r="DL88" s="112"/>
      <c r="DM88" s="112"/>
      <c r="DN88" s="112"/>
      <c r="DO88" s="112"/>
      <c r="DP88" s="112"/>
      <c r="DQ88" s="112"/>
      <c r="DR88" s="112"/>
      <c r="DS88" s="112"/>
      <c r="DT88" s="112"/>
      <c r="DU88" s="112"/>
      <c r="DV88" s="112"/>
      <c r="DW88" s="112"/>
      <c r="DX88" s="112"/>
      <c r="DY88" s="112"/>
      <c r="DZ88" s="112"/>
      <c r="EA88" s="112"/>
      <c r="EB88" s="112"/>
      <c r="EC88" s="112"/>
      <c r="ED88" s="112"/>
      <c r="EE88" s="112"/>
      <c r="EF88" s="112"/>
      <c r="EG88" s="112"/>
      <c r="EH88" s="112"/>
      <c r="EI88" s="112"/>
      <c r="EJ88" s="112"/>
      <c r="EK88" s="112"/>
      <c r="EL88" s="112"/>
      <c r="EM88" s="112"/>
      <c r="EN88" s="112"/>
      <c r="EO88" s="112"/>
      <c r="EP88" s="112"/>
      <c r="EQ88" s="112"/>
      <c r="ER88" s="112"/>
      <c r="ES88" s="112"/>
      <c r="ET88" s="112"/>
      <c r="EU88" s="112"/>
      <c r="EV88" s="112"/>
      <c r="EW88" s="112"/>
      <c r="EX88" s="112"/>
      <c r="EY88" s="112"/>
      <c r="EZ88" s="112"/>
      <c r="FA88" s="112"/>
      <c r="FB88" s="112"/>
      <c r="FC88" s="112"/>
      <c r="FD88" s="112"/>
      <c r="FE88" s="112"/>
      <c r="FF88" s="112"/>
      <c r="FG88" s="112"/>
      <c r="FH88" s="112"/>
      <c r="FI88" s="112"/>
      <c r="FJ88" s="112"/>
      <c r="FK88" s="112"/>
      <c r="FL88" s="112"/>
      <c r="FM88" s="112"/>
      <c r="FN88" s="112"/>
      <c r="FO88" s="112"/>
      <c r="FP88" s="112"/>
      <c r="FQ88" s="112"/>
      <c r="FR88" s="112"/>
      <c r="FS88" s="112"/>
      <c r="FT88" s="112"/>
      <c r="FU88" s="112"/>
      <c r="FV88" s="112"/>
      <c r="FW88" s="112"/>
      <c r="FX88" s="112"/>
      <c r="FY88" s="112"/>
      <c r="FZ88" s="112"/>
      <c r="GA88" s="112"/>
      <c r="GB88" s="112"/>
      <c r="GC88" s="112"/>
      <c r="GD88" s="112"/>
      <c r="GE88" s="112"/>
      <c r="GF88" s="112"/>
      <c r="GG88" s="112"/>
      <c r="GH88" s="112"/>
      <c r="GI88" s="112"/>
      <c r="GJ88" s="112"/>
      <c r="GK88" s="112"/>
      <c r="GL88" s="112"/>
      <c r="GM88" s="112"/>
      <c r="GN88" s="112"/>
      <c r="GO88" s="112"/>
      <c r="GP88" s="112"/>
      <c r="GQ88" s="112"/>
      <c r="GR88" s="112"/>
      <c r="GS88" s="112"/>
      <c r="GT88" s="112"/>
      <c r="GU88" s="112"/>
      <c r="GV88" s="112"/>
      <c r="GW88" s="112"/>
      <c r="GX88" s="112"/>
      <c r="GY88" s="112"/>
      <c r="GZ88" s="112"/>
      <c r="HA88" s="112"/>
      <c r="HB88" s="112"/>
      <c r="HC88" s="112"/>
      <c r="HD88" s="112"/>
      <c r="HE88" s="112"/>
      <c r="HF88" s="112"/>
      <c r="HG88" s="112"/>
      <c r="HH88" s="112"/>
      <c r="HI88" s="112"/>
      <c r="HJ88" s="112"/>
      <c r="HK88" s="112"/>
      <c r="HL88" s="112"/>
      <c r="HM88" s="112"/>
      <c r="HN88" s="112"/>
      <c r="HO88" s="112"/>
      <c r="HP88" s="112"/>
      <c r="HQ88" s="112"/>
      <c r="HR88" s="112"/>
      <c r="HS88" s="112"/>
      <c r="HT88" s="112"/>
      <c r="HU88" s="112"/>
      <c r="HV88" s="112"/>
      <c r="HW88" s="112"/>
      <c r="HX88" s="112"/>
      <c r="HY88" s="112"/>
      <c r="HZ88" s="112"/>
      <c r="IA88" s="112"/>
      <c r="IB88" s="112"/>
      <c r="IC88" s="112"/>
      <c r="ID88" s="112"/>
      <c r="IE88" s="112"/>
      <c r="IF88" s="112"/>
      <c r="IG88" s="112"/>
      <c r="IH88" s="112"/>
      <c r="II88" s="112"/>
      <c r="IJ88" s="112"/>
      <c r="IK88" s="112"/>
      <c r="IL88" s="112"/>
      <c r="IM88" s="112"/>
      <c r="IN88" s="112"/>
      <c r="IO88" s="112"/>
      <c r="IP88" s="112"/>
      <c r="IQ88" s="112"/>
      <c r="IR88" s="112"/>
      <c r="IS88" s="112"/>
      <c r="IT88" s="112"/>
      <c r="IU88" s="112"/>
      <c r="IV88" s="112"/>
    </row>
    <row r="89" spans="1:256">
      <c r="A89" s="112"/>
      <c r="B89" s="113" t="s">
        <v>2455</v>
      </c>
      <c r="C89" s="114">
        <v>1000</v>
      </c>
      <c r="D89" s="114">
        <v>5.0664000000000007</v>
      </c>
      <c r="E89" s="114">
        <v>5.0664000000000007</v>
      </c>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c r="CM89" s="112"/>
      <c r="CN89" s="112"/>
      <c r="CO89" s="112"/>
      <c r="CP89" s="112"/>
      <c r="CQ89" s="112"/>
      <c r="CR89" s="112"/>
      <c r="CS89" s="112"/>
      <c r="CT89" s="112"/>
      <c r="CU89" s="112"/>
      <c r="CV89" s="112"/>
      <c r="CW89" s="112"/>
      <c r="CX89" s="112"/>
      <c r="CY89" s="112"/>
      <c r="CZ89" s="112"/>
      <c r="DA89" s="112"/>
      <c r="DB89" s="112"/>
      <c r="DC89" s="112"/>
      <c r="DD89" s="112"/>
      <c r="DE89" s="112"/>
      <c r="DF89" s="112"/>
      <c r="DG89" s="112"/>
      <c r="DH89" s="112"/>
      <c r="DI89" s="112"/>
      <c r="DJ89" s="112"/>
      <c r="DK89" s="112"/>
      <c r="DL89" s="112"/>
      <c r="DM89" s="112"/>
      <c r="DN89" s="112"/>
      <c r="DO89" s="112"/>
      <c r="DP89" s="112"/>
      <c r="DQ89" s="112"/>
      <c r="DR89" s="112"/>
      <c r="DS89" s="112"/>
      <c r="DT89" s="112"/>
      <c r="DU89" s="112"/>
      <c r="DV89" s="112"/>
      <c r="DW89" s="112"/>
      <c r="DX89" s="112"/>
      <c r="DY89" s="112"/>
      <c r="DZ89" s="112"/>
      <c r="EA89" s="112"/>
      <c r="EB89" s="112"/>
      <c r="EC89" s="112"/>
      <c r="ED89" s="112"/>
      <c r="EE89" s="112"/>
      <c r="EF89" s="112"/>
      <c r="EG89" s="112"/>
      <c r="EH89" s="112"/>
      <c r="EI89" s="112"/>
      <c r="EJ89" s="112"/>
      <c r="EK89" s="112"/>
      <c r="EL89" s="112"/>
      <c r="EM89" s="112"/>
      <c r="EN89" s="112"/>
      <c r="EO89" s="112"/>
      <c r="EP89" s="112"/>
      <c r="EQ89" s="112"/>
      <c r="ER89" s="112"/>
      <c r="ES89" s="112"/>
      <c r="ET89" s="112"/>
      <c r="EU89" s="112"/>
      <c r="EV89" s="112"/>
      <c r="EW89" s="112"/>
      <c r="EX89" s="112"/>
      <c r="EY89" s="112"/>
      <c r="EZ89" s="112"/>
      <c r="FA89" s="112"/>
      <c r="FB89" s="112"/>
      <c r="FC89" s="112"/>
      <c r="FD89" s="112"/>
      <c r="FE89" s="112"/>
      <c r="FF89" s="112"/>
      <c r="FG89" s="112"/>
      <c r="FH89" s="112"/>
      <c r="FI89" s="112"/>
      <c r="FJ89" s="112"/>
      <c r="FK89" s="112"/>
      <c r="FL89" s="112"/>
      <c r="FM89" s="112"/>
      <c r="FN89" s="112"/>
      <c r="FO89" s="112"/>
      <c r="FP89" s="112"/>
      <c r="FQ89" s="112"/>
      <c r="FR89" s="112"/>
      <c r="FS89" s="112"/>
      <c r="FT89" s="112"/>
      <c r="FU89" s="112"/>
      <c r="FV89" s="112"/>
      <c r="FW89" s="112"/>
      <c r="FX89" s="112"/>
      <c r="FY89" s="112"/>
      <c r="FZ89" s="112"/>
      <c r="GA89" s="112"/>
      <c r="GB89" s="112"/>
      <c r="GC89" s="112"/>
      <c r="GD89" s="112"/>
      <c r="GE89" s="112"/>
      <c r="GF89" s="112"/>
      <c r="GG89" s="112"/>
      <c r="GH89" s="112"/>
      <c r="GI89" s="112"/>
      <c r="GJ89" s="112"/>
      <c r="GK89" s="112"/>
      <c r="GL89" s="112"/>
      <c r="GM89" s="112"/>
      <c r="GN89" s="112"/>
      <c r="GO89" s="112"/>
      <c r="GP89" s="112"/>
      <c r="GQ89" s="112"/>
      <c r="GR89" s="112"/>
      <c r="GS89" s="112"/>
      <c r="GT89" s="112"/>
      <c r="GU89" s="112"/>
      <c r="GV89" s="112"/>
      <c r="GW89" s="112"/>
      <c r="GX89" s="112"/>
      <c r="GY89" s="112"/>
      <c r="GZ89" s="112"/>
      <c r="HA89" s="112"/>
      <c r="HB89" s="112"/>
      <c r="HC89" s="112"/>
      <c r="HD89" s="112"/>
      <c r="HE89" s="112"/>
      <c r="HF89" s="112"/>
      <c r="HG89" s="112"/>
      <c r="HH89" s="112"/>
      <c r="HI89" s="112"/>
      <c r="HJ89" s="112"/>
      <c r="HK89" s="112"/>
      <c r="HL89" s="112"/>
      <c r="HM89" s="112"/>
      <c r="HN89" s="112"/>
      <c r="HO89" s="112"/>
      <c r="HP89" s="112"/>
      <c r="HQ89" s="112"/>
      <c r="HR89" s="112"/>
      <c r="HS89" s="112"/>
      <c r="HT89" s="112"/>
      <c r="HU89" s="112"/>
      <c r="HV89" s="112"/>
      <c r="HW89" s="112"/>
      <c r="HX89" s="112"/>
      <c r="HY89" s="112"/>
      <c r="HZ89" s="112"/>
      <c r="IA89" s="112"/>
      <c r="IB89" s="112"/>
      <c r="IC89" s="112"/>
      <c r="ID89" s="112"/>
      <c r="IE89" s="112"/>
      <c r="IF89" s="112"/>
      <c r="IG89" s="112"/>
      <c r="IH89" s="112"/>
      <c r="II89" s="112"/>
      <c r="IJ89" s="112"/>
      <c r="IK89" s="112"/>
      <c r="IL89" s="112"/>
      <c r="IM89" s="112"/>
      <c r="IN89" s="112"/>
      <c r="IO89" s="112"/>
      <c r="IP89" s="112"/>
      <c r="IQ89" s="112"/>
      <c r="IR89" s="112"/>
      <c r="IS89" s="112"/>
      <c r="IT89" s="112"/>
      <c r="IU89" s="112"/>
      <c r="IV89" s="112"/>
    </row>
    <row r="91" spans="1:256" ht="15.75">
      <c r="B91" s="390" t="s">
        <v>2462</v>
      </c>
      <c r="C91" s="390"/>
      <c r="D91" s="390"/>
      <c r="E91" s="390"/>
    </row>
    <row r="92" spans="1:256" s="108" customFormat="1" ht="38.25">
      <c r="B92" s="109" t="s">
        <v>2442</v>
      </c>
      <c r="C92" s="110" t="s">
        <v>2443</v>
      </c>
      <c r="D92" s="111" t="s">
        <v>2444</v>
      </c>
      <c r="E92" s="111" t="s">
        <v>2445</v>
      </c>
    </row>
    <row r="93" spans="1:256">
      <c r="A93" s="112"/>
      <c r="B93" s="113" t="s">
        <v>2463</v>
      </c>
      <c r="C93" s="114">
        <v>1003.5288</v>
      </c>
      <c r="D93" s="114">
        <v>0.38890000000000002</v>
      </c>
      <c r="E93" s="114">
        <v>0.38890000000000002</v>
      </c>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c r="CM93" s="112"/>
      <c r="CN93" s="112"/>
      <c r="CO93" s="112"/>
      <c r="CP93" s="112"/>
      <c r="CQ93" s="112"/>
      <c r="CR93" s="112"/>
      <c r="CS93" s="112"/>
      <c r="CT93" s="112"/>
      <c r="CU93" s="112"/>
      <c r="CV93" s="112"/>
      <c r="CW93" s="112"/>
      <c r="CX93" s="112"/>
      <c r="CY93" s="112"/>
      <c r="CZ93" s="112"/>
      <c r="DA93" s="112"/>
      <c r="DB93" s="112"/>
      <c r="DC93" s="112"/>
      <c r="DD93" s="112"/>
      <c r="DE93" s="112"/>
      <c r="DF93" s="112"/>
      <c r="DG93" s="112"/>
      <c r="DH93" s="112"/>
      <c r="DI93" s="112"/>
      <c r="DJ93" s="112"/>
      <c r="DK93" s="112"/>
      <c r="DL93" s="112"/>
      <c r="DM93" s="112"/>
      <c r="DN93" s="112"/>
      <c r="DO93" s="112"/>
      <c r="DP93" s="112"/>
      <c r="DQ93" s="112"/>
      <c r="DR93" s="112"/>
      <c r="DS93" s="112"/>
      <c r="DT93" s="112"/>
      <c r="DU93" s="112"/>
      <c r="DV93" s="112"/>
      <c r="DW93" s="112"/>
      <c r="DX93" s="112"/>
      <c r="DY93" s="112"/>
      <c r="DZ93" s="112"/>
      <c r="EA93" s="112"/>
      <c r="EB93" s="112"/>
      <c r="EC93" s="112"/>
      <c r="ED93" s="112"/>
      <c r="EE93" s="112"/>
      <c r="EF93" s="112"/>
      <c r="EG93" s="112"/>
      <c r="EH93" s="112"/>
      <c r="EI93" s="112"/>
      <c r="EJ93" s="112"/>
      <c r="EK93" s="112"/>
      <c r="EL93" s="112"/>
      <c r="EM93" s="112"/>
      <c r="EN93" s="112"/>
      <c r="EO93" s="112"/>
      <c r="EP93" s="112"/>
      <c r="EQ93" s="112"/>
      <c r="ER93" s="112"/>
      <c r="ES93" s="112"/>
      <c r="ET93" s="112"/>
      <c r="EU93" s="112"/>
      <c r="EV93" s="112"/>
      <c r="EW93" s="112"/>
      <c r="EX93" s="112"/>
      <c r="EY93" s="112"/>
      <c r="EZ93" s="112"/>
      <c r="FA93" s="112"/>
      <c r="FB93" s="112"/>
      <c r="FC93" s="112"/>
      <c r="FD93" s="112"/>
      <c r="FE93" s="112"/>
      <c r="FF93" s="112"/>
      <c r="FG93" s="112"/>
      <c r="FH93" s="112"/>
      <c r="FI93" s="112"/>
      <c r="FJ93" s="112"/>
      <c r="FK93" s="112"/>
      <c r="FL93" s="112"/>
      <c r="FM93" s="112"/>
      <c r="FN93" s="112"/>
      <c r="FO93" s="112"/>
      <c r="FP93" s="112"/>
      <c r="FQ93" s="112"/>
      <c r="FR93" s="112"/>
      <c r="FS93" s="112"/>
      <c r="FT93" s="112"/>
      <c r="FU93" s="112"/>
      <c r="FV93" s="112"/>
      <c r="FW93" s="112"/>
      <c r="FX93" s="112"/>
      <c r="FY93" s="112"/>
      <c r="FZ93" s="112"/>
      <c r="GA93" s="112"/>
      <c r="GB93" s="112"/>
      <c r="GC93" s="112"/>
      <c r="GD93" s="112"/>
      <c r="GE93" s="112"/>
      <c r="GF93" s="112"/>
      <c r="GG93" s="112"/>
      <c r="GH93" s="112"/>
      <c r="GI93" s="112"/>
      <c r="GJ93" s="112"/>
      <c r="GK93" s="112"/>
      <c r="GL93" s="112"/>
      <c r="GM93" s="112"/>
      <c r="GN93" s="112"/>
      <c r="GO93" s="112"/>
      <c r="GP93" s="112"/>
      <c r="GQ93" s="112"/>
      <c r="GR93" s="112"/>
      <c r="GS93" s="112"/>
      <c r="GT93" s="112"/>
      <c r="GU93" s="112"/>
      <c r="GV93" s="112"/>
      <c r="GW93" s="112"/>
      <c r="GX93" s="112"/>
      <c r="GY93" s="112"/>
      <c r="GZ93" s="112"/>
      <c r="HA93" s="112"/>
      <c r="HB93" s="112"/>
      <c r="HC93" s="112"/>
      <c r="HD93" s="112"/>
      <c r="HE93" s="112"/>
      <c r="HF93" s="112"/>
      <c r="HG93" s="112"/>
      <c r="HH93" s="112"/>
      <c r="HI93" s="112"/>
      <c r="HJ93" s="112"/>
      <c r="HK93" s="112"/>
      <c r="HL93" s="112"/>
      <c r="HM93" s="112"/>
      <c r="HN93" s="112"/>
      <c r="HO93" s="112"/>
      <c r="HP93" s="112"/>
      <c r="HQ93" s="112"/>
      <c r="HR93" s="112"/>
      <c r="HS93" s="112"/>
      <c r="HT93" s="112"/>
      <c r="HU93" s="112"/>
      <c r="HV93" s="112"/>
      <c r="HW93" s="112"/>
      <c r="HX93" s="112"/>
      <c r="HY93" s="112"/>
      <c r="HZ93" s="112"/>
      <c r="IA93" s="112"/>
      <c r="IB93" s="112"/>
      <c r="IC93" s="112"/>
      <c r="ID93" s="112"/>
      <c r="IE93" s="112"/>
      <c r="IF93" s="112"/>
      <c r="IG93" s="112"/>
      <c r="IH93" s="112"/>
      <c r="II93" s="112"/>
      <c r="IJ93" s="112"/>
      <c r="IK93" s="112"/>
      <c r="IL93" s="112"/>
      <c r="IM93" s="112"/>
      <c r="IN93" s="112"/>
      <c r="IO93" s="112"/>
      <c r="IP93" s="112"/>
      <c r="IQ93" s="112"/>
      <c r="IR93" s="112"/>
      <c r="IS93" s="112"/>
      <c r="IT93" s="112"/>
      <c r="IU93" s="112"/>
      <c r="IV93" s="112"/>
    </row>
    <row r="94" spans="1:256">
      <c r="A94" s="112"/>
      <c r="B94" s="113" t="s">
        <v>2451</v>
      </c>
      <c r="C94" s="114">
        <v>1003.5288</v>
      </c>
      <c r="D94" s="114">
        <v>1.2543</v>
      </c>
      <c r="E94" s="114">
        <v>1.2543</v>
      </c>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c r="CM94" s="112"/>
      <c r="CN94" s="112"/>
      <c r="CO94" s="112"/>
      <c r="CP94" s="112"/>
      <c r="CQ94" s="112"/>
      <c r="CR94" s="112"/>
      <c r="CS94" s="112"/>
      <c r="CT94" s="112"/>
      <c r="CU94" s="112"/>
      <c r="CV94" s="112"/>
      <c r="CW94" s="112"/>
      <c r="CX94" s="112"/>
      <c r="CY94" s="112"/>
      <c r="CZ94" s="112"/>
      <c r="DA94" s="112"/>
      <c r="DB94" s="112"/>
      <c r="DC94" s="112"/>
      <c r="DD94" s="112"/>
      <c r="DE94" s="112"/>
      <c r="DF94" s="112"/>
      <c r="DG94" s="112"/>
      <c r="DH94" s="112"/>
      <c r="DI94" s="112"/>
      <c r="DJ94" s="112"/>
      <c r="DK94" s="112"/>
      <c r="DL94" s="112"/>
      <c r="DM94" s="112"/>
      <c r="DN94" s="112"/>
      <c r="DO94" s="112"/>
      <c r="DP94" s="112"/>
      <c r="DQ94" s="112"/>
      <c r="DR94" s="112"/>
      <c r="DS94" s="112"/>
      <c r="DT94" s="112"/>
      <c r="DU94" s="112"/>
      <c r="DV94" s="112"/>
      <c r="DW94" s="112"/>
      <c r="DX94" s="112"/>
      <c r="DY94" s="112"/>
      <c r="DZ94" s="112"/>
      <c r="EA94" s="112"/>
      <c r="EB94" s="112"/>
      <c r="EC94" s="112"/>
      <c r="ED94" s="112"/>
      <c r="EE94" s="112"/>
      <c r="EF94" s="112"/>
      <c r="EG94" s="112"/>
      <c r="EH94" s="112"/>
      <c r="EI94" s="112"/>
      <c r="EJ94" s="112"/>
      <c r="EK94" s="112"/>
      <c r="EL94" s="112"/>
      <c r="EM94" s="112"/>
      <c r="EN94" s="112"/>
      <c r="EO94" s="112"/>
      <c r="EP94" s="112"/>
      <c r="EQ94" s="112"/>
      <c r="ER94" s="112"/>
      <c r="ES94" s="112"/>
      <c r="ET94" s="112"/>
      <c r="EU94" s="112"/>
      <c r="EV94" s="112"/>
      <c r="EW94" s="112"/>
      <c r="EX94" s="112"/>
      <c r="EY94" s="112"/>
      <c r="EZ94" s="112"/>
      <c r="FA94" s="112"/>
      <c r="FB94" s="112"/>
      <c r="FC94" s="112"/>
      <c r="FD94" s="112"/>
      <c r="FE94" s="112"/>
      <c r="FF94" s="112"/>
      <c r="FG94" s="112"/>
      <c r="FH94" s="112"/>
      <c r="FI94" s="112"/>
      <c r="FJ94" s="112"/>
      <c r="FK94" s="112"/>
      <c r="FL94" s="112"/>
      <c r="FM94" s="112"/>
      <c r="FN94" s="112"/>
      <c r="FO94" s="112"/>
      <c r="FP94" s="112"/>
      <c r="FQ94" s="112"/>
      <c r="FR94" s="112"/>
      <c r="FS94" s="112"/>
      <c r="FT94" s="112"/>
      <c r="FU94" s="112"/>
      <c r="FV94" s="112"/>
      <c r="FW94" s="112"/>
      <c r="FX94" s="112"/>
      <c r="FY94" s="112"/>
      <c r="FZ94" s="112"/>
      <c r="GA94" s="112"/>
      <c r="GB94" s="112"/>
      <c r="GC94" s="112"/>
      <c r="GD94" s="112"/>
      <c r="GE94" s="112"/>
      <c r="GF94" s="112"/>
      <c r="GG94" s="112"/>
      <c r="GH94" s="112"/>
      <c r="GI94" s="112"/>
      <c r="GJ94" s="112"/>
      <c r="GK94" s="112"/>
      <c r="GL94" s="112"/>
      <c r="GM94" s="112"/>
      <c r="GN94" s="112"/>
      <c r="GO94" s="112"/>
      <c r="GP94" s="112"/>
      <c r="GQ94" s="112"/>
      <c r="GR94" s="112"/>
      <c r="GS94" s="112"/>
      <c r="GT94" s="112"/>
      <c r="GU94" s="112"/>
      <c r="GV94" s="112"/>
      <c r="GW94" s="112"/>
      <c r="GX94" s="112"/>
      <c r="GY94" s="112"/>
      <c r="GZ94" s="112"/>
      <c r="HA94" s="112"/>
      <c r="HB94" s="112"/>
      <c r="HC94" s="112"/>
      <c r="HD94" s="112"/>
      <c r="HE94" s="112"/>
      <c r="HF94" s="112"/>
      <c r="HG94" s="112"/>
      <c r="HH94" s="112"/>
      <c r="HI94" s="112"/>
      <c r="HJ94" s="112"/>
      <c r="HK94" s="112"/>
      <c r="HL94" s="112"/>
      <c r="HM94" s="112"/>
      <c r="HN94" s="112"/>
      <c r="HO94" s="112"/>
      <c r="HP94" s="112"/>
      <c r="HQ94" s="112"/>
      <c r="HR94" s="112"/>
      <c r="HS94" s="112"/>
      <c r="HT94" s="112"/>
      <c r="HU94" s="112"/>
      <c r="HV94" s="112"/>
      <c r="HW94" s="112"/>
      <c r="HX94" s="112"/>
      <c r="HY94" s="112"/>
      <c r="HZ94" s="112"/>
      <c r="IA94" s="112"/>
      <c r="IB94" s="112"/>
      <c r="IC94" s="112"/>
      <c r="ID94" s="112"/>
      <c r="IE94" s="112"/>
      <c r="IF94" s="112"/>
      <c r="IG94" s="112"/>
      <c r="IH94" s="112"/>
      <c r="II94" s="112"/>
      <c r="IJ94" s="112"/>
      <c r="IK94" s="112"/>
      <c r="IL94" s="112"/>
      <c r="IM94" s="112"/>
      <c r="IN94" s="112"/>
      <c r="IO94" s="112"/>
      <c r="IP94" s="112"/>
      <c r="IQ94" s="112"/>
      <c r="IR94" s="112"/>
      <c r="IS94" s="112"/>
      <c r="IT94" s="112"/>
      <c r="IU94" s="112"/>
      <c r="IV94" s="112"/>
    </row>
    <row r="95" spans="1:256">
      <c r="A95" s="112"/>
      <c r="B95" s="113" t="s">
        <v>2452</v>
      </c>
      <c r="C95" s="114">
        <v>1003.5288</v>
      </c>
      <c r="D95" s="114">
        <v>4.8505000000000003</v>
      </c>
      <c r="E95" s="114">
        <v>4.8505000000000003</v>
      </c>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c r="CM95" s="112"/>
      <c r="CN95" s="112"/>
      <c r="CO95" s="112"/>
      <c r="CP95" s="112"/>
      <c r="CQ95" s="112"/>
      <c r="CR95" s="112"/>
      <c r="CS95" s="112"/>
      <c r="CT95" s="112"/>
      <c r="CU95" s="112"/>
      <c r="CV95" s="112"/>
      <c r="CW95" s="112"/>
      <c r="CX95" s="112"/>
      <c r="CY95" s="112"/>
      <c r="CZ95" s="112"/>
      <c r="DA95" s="112"/>
      <c r="DB95" s="112"/>
      <c r="DC95" s="112"/>
      <c r="DD95" s="112"/>
      <c r="DE95" s="112"/>
      <c r="DF95" s="112"/>
      <c r="DG95" s="112"/>
      <c r="DH95" s="112"/>
      <c r="DI95" s="112"/>
      <c r="DJ95" s="112"/>
      <c r="DK95" s="112"/>
      <c r="DL95" s="112"/>
      <c r="DM95" s="112"/>
      <c r="DN95" s="112"/>
      <c r="DO95" s="112"/>
      <c r="DP95" s="112"/>
      <c r="DQ95" s="112"/>
      <c r="DR95" s="112"/>
      <c r="DS95" s="112"/>
      <c r="DT95" s="112"/>
      <c r="DU95" s="112"/>
      <c r="DV95" s="112"/>
      <c r="DW95" s="112"/>
      <c r="DX95" s="112"/>
      <c r="DY95" s="112"/>
      <c r="DZ95" s="112"/>
      <c r="EA95" s="112"/>
      <c r="EB95" s="112"/>
      <c r="EC95" s="112"/>
      <c r="ED95" s="112"/>
      <c r="EE95" s="112"/>
      <c r="EF95" s="112"/>
      <c r="EG95" s="112"/>
      <c r="EH95" s="112"/>
      <c r="EI95" s="112"/>
      <c r="EJ95" s="112"/>
      <c r="EK95" s="112"/>
      <c r="EL95" s="112"/>
      <c r="EM95" s="112"/>
      <c r="EN95" s="112"/>
      <c r="EO95" s="112"/>
      <c r="EP95" s="112"/>
      <c r="EQ95" s="112"/>
      <c r="ER95" s="112"/>
      <c r="ES95" s="112"/>
      <c r="ET95" s="112"/>
      <c r="EU95" s="112"/>
      <c r="EV95" s="112"/>
      <c r="EW95" s="112"/>
      <c r="EX95" s="112"/>
      <c r="EY95" s="112"/>
      <c r="EZ95" s="112"/>
      <c r="FA95" s="112"/>
      <c r="FB95" s="112"/>
      <c r="FC95" s="112"/>
      <c r="FD95" s="112"/>
      <c r="FE95" s="112"/>
      <c r="FF95" s="112"/>
      <c r="FG95" s="112"/>
      <c r="FH95" s="112"/>
      <c r="FI95" s="112"/>
      <c r="FJ95" s="112"/>
      <c r="FK95" s="112"/>
      <c r="FL95" s="112"/>
      <c r="FM95" s="112"/>
      <c r="FN95" s="112"/>
      <c r="FO95" s="112"/>
      <c r="FP95" s="112"/>
      <c r="FQ95" s="112"/>
      <c r="FR95" s="112"/>
      <c r="FS95" s="112"/>
      <c r="FT95" s="112"/>
      <c r="FU95" s="112"/>
      <c r="FV95" s="112"/>
      <c r="FW95" s="112"/>
      <c r="FX95" s="112"/>
      <c r="FY95" s="112"/>
      <c r="FZ95" s="112"/>
      <c r="GA95" s="112"/>
      <c r="GB95" s="112"/>
      <c r="GC95" s="112"/>
      <c r="GD95" s="112"/>
      <c r="GE95" s="112"/>
      <c r="GF95" s="112"/>
      <c r="GG95" s="112"/>
      <c r="GH95" s="112"/>
      <c r="GI95" s="112"/>
      <c r="GJ95" s="112"/>
      <c r="GK95" s="112"/>
      <c r="GL95" s="112"/>
      <c r="GM95" s="112"/>
      <c r="GN95" s="112"/>
      <c r="GO95" s="112"/>
      <c r="GP95" s="112"/>
      <c r="GQ95" s="112"/>
      <c r="GR95" s="112"/>
      <c r="GS95" s="112"/>
      <c r="GT95" s="112"/>
      <c r="GU95" s="112"/>
      <c r="GV95" s="112"/>
      <c r="GW95" s="112"/>
      <c r="GX95" s="112"/>
      <c r="GY95" s="112"/>
      <c r="GZ95" s="112"/>
      <c r="HA95" s="112"/>
      <c r="HB95" s="112"/>
      <c r="HC95" s="112"/>
      <c r="HD95" s="112"/>
      <c r="HE95" s="112"/>
      <c r="HF95" s="112"/>
      <c r="HG95" s="112"/>
      <c r="HH95" s="112"/>
      <c r="HI95" s="112"/>
      <c r="HJ95" s="112"/>
      <c r="HK95" s="112"/>
      <c r="HL95" s="112"/>
      <c r="HM95" s="112"/>
      <c r="HN95" s="112"/>
      <c r="HO95" s="112"/>
      <c r="HP95" s="112"/>
      <c r="HQ95" s="112"/>
      <c r="HR95" s="112"/>
      <c r="HS95" s="112"/>
      <c r="HT95" s="112"/>
      <c r="HU95" s="112"/>
      <c r="HV95" s="112"/>
      <c r="HW95" s="112"/>
      <c r="HX95" s="112"/>
      <c r="HY95" s="112"/>
      <c r="HZ95" s="112"/>
      <c r="IA95" s="112"/>
      <c r="IB95" s="112"/>
      <c r="IC95" s="112"/>
      <c r="ID95" s="112"/>
      <c r="IE95" s="112"/>
      <c r="IF95" s="112"/>
      <c r="IG95" s="112"/>
      <c r="IH95" s="112"/>
      <c r="II95" s="112"/>
      <c r="IJ95" s="112"/>
      <c r="IK95" s="112"/>
      <c r="IL95" s="112"/>
      <c r="IM95" s="112"/>
      <c r="IN95" s="112"/>
      <c r="IO95" s="112"/>
      <c r="IP95" s="112"/>
      <c r="IQ95" s="112"/>
      <c r="IR95" s="112"/>
      <c r="IS95" s="112"/>
      <c r="IT95" s="112"/>
      <c r="IU95" s="112"/>
      <c r="IV95" s="112"/>
    </row>
    <row r="96" spans="1:256">
      <c r="A96" s="112"/>
      <c r="B96" s="113" t="s">
        <v>2453</v>
      </c>
      <c r="C96" s="114">
        <v>1003.5288</v>
      </c>
      <c r="D96" s="114">
        <v>5.0201000000000002</v>
      </c>
      <c r="E96" s="114">
        <v>5.0201000000000002</v>
      </c>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c r="CM96" s="112"/>
      <c r="CN96" s="112"/>
      <c r="CO96" s="112"/>
      <c r="CP96" s="112"/>
      <c r="CQ96" s="112"/>
      <c r="CR96" s="112"/>
      <c r="CS96" s="112"/>
      <c r="CT96" s="112"/>
      <c r="CU96" s="112"/>
      <c r="CV96" s="112"/>
      <c r="CW96" s="112"/>
      <c r="CX96" s="112"/>
      <c r="CY96" s="112"/>
      <c r="CZ96" s="112"/>
      <c r="DA96" s="112"/>
      <c r="DB96" s="112"/>
      <c r="DC96" s="112"/>
      <c r="DD96" s="112"/>
      <c r="DE96" s="112"/>
      <c r="DF96" s="112"/>
      <c r="DG96" s="112"/>
      <c r="DH96" s="112"/>
      <c r="DI96" s="112"/>
      <c r="DJ96" s="112"/>
      <c r="DK96" s="112"/>
      <c r="DL96" s="112"/>
      <c r="DM96" s="112"/>
      <c r="DN96" s="112"/>
      <c r="DO96" s="112"/>
      <c r="DP96" s="112"/>
      <c r="DQ96" s="112"/>
      <c r="DR96" s="112"/>
      <c r="DS96" s="112"/>
      <c r="DT96" s="112"/>
      <c r="DU96" s="112"/>
      <c r="DV96" s="112"/>
      <c r="DW96" s="112"/>
      <c r="DX96" s="112"/>
      <c r="DY96" s="112"/>
      <c r="DZ96" s="112"/>
      <c r="EA96" s="112"/>
      <c r="EB96" s="112"/>
      <c r="EC96" s="112"/>
      <c r="ED96" s="112"/>
      <c r="EE96" s="112"/>
      <c r="EF96" s="112"/>
      <c r="EG96" s="112"/>
      <c r="EH96" s="112"/>
      <c r="EI96" s="112"/>
      <c r="EJ96" s="112"/>
      <c r="EK96" s="112"/>
      <c r="EL96" s="112"/>
      <c r="EM96" s="112"/>
      <c r="EN96" s="112"/>
      <c r="EO96" s="112"/>
      <c r="EP96" s="112"/>
      <c r="EQ96" s="112"/>
      <c r="ER96" s="112"/>
      <c r="ES96" s="112"/>
      <c r="ET96" s="112"/>
      <c r="EU96" s="112"/>
      <c r="EV96" s="112"/>
      <c r="EW96" s="112"/>
      <c r="EX96" s="112"/>
      <c r="EY96" s="112"/>
      <c r="EZ96" s="112"/>
      <c r="FA96" s="112"/>
      <c r="FB96" s="112"/>
      <c r="FC96" s="112"/>
      <c r="FD96" s="112"/>
      <c r="FE96" s="112"/>
      <c r="FF96" s="112"/>
      <c r="FG96" s="112"/>
      <c r="FH96" s="112"/>
      <c r="FI96" s="112"/>
      <c r="FJ96" s="112"/>
      <c r="FK96" s="112"/>
      <c r="FL96" s="112"/>
      <c r="FM96" s="112"/>
      <c r="FN96" s="112"/>
      <c r="FO96" s="112"/>
      <c r="FP96" s="112"/>
      <c r="FQ96" s="112"/>
      <c r="FR96" s="112"/>
      <c r="FS96" s="112"/>
      <c r="FT96" s="112"/>
      <c r="FU96" s="112"/>
      <c r="FV96" s="112"/>
      <c r="FW96" s="112"/>
      <c r="FX96" s="112"/>
      <c r="FY96" s="112"/>
      <c r="FZ96" s="112"/>
      <c r="GA96" s="112"/>
      <c r="GB96" s="112"/>
      <c r="GC96" s="112"/>
      <c r="GD96" s="112"/>
      <c r="GE96" s="112"/>
      <c r="GF96" s="112"/>
      <c r="GG96" s="112"/>
      <c r="GH96" s="112"/>
      <c r="GI96" s="112"/>
      <c r="GJ96" s="112"/>
      <c r="GK96" s="112"/>
      <c r="GL96" s="112"/>
      <c r="GM96" s="112"/>
      <c r="GN96" s="112"/>
      <c r="GO96" s="112"/>
      <c r="GP96" s="112"/>
      <c r="GQ96" s="112"/>
      <c r="GR96" s="112"/>
      <c r="GS96" s="112"/>
      <c r="GT96" s="112"/>
      <c r="GU96" s="112"/>
      <c r="GV96" s="112"/>
      <c r="GW96" s="112"/>
      <c r="GX96" s="112"/>
      <c r="GY96" s="112"/>
      <c r="GZ96" s="112"/>
      <c r="HA96" s="112"/>
      <c r="HB96" s="112"/>
      <c r="HC96" s="112"/>
      <c r="HD96" s="112"/>
      <c r="HE96" s="112"/>
      <c r="HF96" s="112"/>
      <c r="HG96" s="112"/>
      <c r="HH96" s="112"/>
      <c r="HI96" s="112"/>
      <c r="HJ96" s="112"/>
      <c r="HK96" s="112"/>
      <c r="HL96" s="112"/>
      <c r="HM96" s="112"/>
      <c r="HN96" s="112"/>
      <c r="HO96" s="112"/>
      <c r="HP96" s="112"/>
      <c r="HQ96" s="112"/>
      <c r="HR96" s="112"/>
      <c r="HS96" s="112"/>
      <c r="HT96" s="112"/>
      <c r="HU96" s="112"/>
      <c r="HV96" s="112"/>
      <c r="HW96" s="112"/>
      <c r="HX96" s="112"/>
      <c r="HY96" s="112"/>
      <c r="HZ96" s="112"/>
      <c r="IA96" s="112"/>
      <c r="IB96" s="112"/>
      <c r="IC96" s="112"/>
      <c r="ID96" s="112"/>
      <c r="IE96" s="112"/>
      <c r="IF96" s="112"/>
      <c r="IG96" s="112"/>
      <c r="IH96" s="112"/>
      <c r="II96" s="112"/>
      <c r="IJ96" s="112"/>
      <c r="IK96" s="112"/>
      <c r="IL96" s="112"/>
      <c r="IM96" s="112"/>
      <c r="IN96" s="112"/>
      <c r="IO96" s="112"/>
      <c r="IP96" s="112"/>
      <c r="IQ96" s="112"/>
      <c r="IR96" s="112"/>
      <c r="IS96" s="112"/>
      <c r="IT96" s="112"/>
      <c r="IU96" s="112"/>
      <c r="IV96" s="112"/>
    </row>
    <row r="97" spans="1:256">
      <c r="A97" s="112"/>
      <c r="B97" s="113" t="s">
        <v>2454</v>
      </c>
      <c r="C97" s="114">
        <v>1003.5288</v>
      </c>
      <c r="D97" s="114">
        <v>2.3268</v>
      </c>
      <c r="E97" s="114">
        <v>2.3268</v>
      </c>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2"/>
      <c r="BU97" s="112"/>
      <c r="BV97" s="112"/>
      <c r="BW97" s="112"/>
      <c r="BX97" s="112"/>
      <c r="BY97" s="112"/>
      <c r="BZ97" s="112"/>
      <c r="CA97" s="112"/>
      <c r="CB97" s="112"/>
      <c r="CC97" s="112"/>
      <c r="CD97" s="112"/>
      <c r="CE97" s="112"/>
      <c r="CF97" s="112"/>
      <c r="CG97" s="112"/>
      <c r="CH97" s="112"/>
      <c r="CI97" s="112"/>
      <c r="CJ97" s="112"/>
      <c r="CK97" s="112"/>
      <c r="CL97" s="112"/>
      <c r="CM97" s="112"/>
      <c r="CN97" s="112"/>
      <c r="CO97" s="112"/>
      <c r="CP97" s="112"/>
      <c r="CQ97" s="112"/>
      <c r="CR97" s="112"/>
      <c r="CS97" s="112"/>
      <c r="CT97" s="112"/>
      <c r="CU97" s="112"/>
      <c r="CV97" s="112"/>
      <c r="CW97" s="112"/>
      <c r="CX97" s="112"/>
      <c r="CY97" s="112"/>
      <c r="CZ97" s="112"/>
      <c r="DA97" s="112"/>
      <c r="DB97" s="112"/>
      <c r="DC97" s="112"/>
      <c r="DD97" s="112"/>
      <c r="DE97" s="112"/>
      <c r="DF97" s="112"/>
      <c r="DG97" s="112"/>
      <c r="DH97" s="112"/>
      <c r="DI97" s="112"/>
      <c r="DJ97" s="112"/>
      <c r="DK97" s="112"/>
      <c r="DL97" s="112"/>
      <c r="DM97" s="112"/>
      <c r="DN97" s="112"/>
      <c r="DO97" s="112"/>
      <c r="DP97" s="112"/>
      <c r="DQ97" s="112"/>
      <c r="DR97" s="112"/>
      <c r="DS97" s="112"/>
      <c r="DT97" s="112"/>
      <c r="DU97" s="112"/>
      <c r="DV97" s="112"/>
      <c r="DW97" s="112"/>
      <c r="DX97" s="112"/>
      <c r="DY97" s="112"/>
      <c r="DZ97" s="112"/>
      <c r="EA97" s="112"/>
      <c r="EB97" s="112"/>
      <c r="EC97" s="112"/>
      <c r="ED97" s="112"/>
      <c r="EE97" s="112"/>
      <c r="EF97" s="112"/>
      <c r="EG97" s="112"/>
      <c r="EH97" s="112"/>
      <c r="EI97" s="112"/>
      <c r="EJ97" s="112"/>
      <c r="EK97" s="112"/>
      <c r="EL97" s="112"/>
      <c r="EM97" s="112"/>
      <c r="EN97" s="112"/>
      <c r="EO97" s="112"/>
      <c r="EP97" s="112"/>
      <c r="EQ97" s="112"/>
      <c r="ER97" s="112"/>
      <c r="ES97" s="112"/>
      <c r="ET97" s="112"/>
      <c r="EU97" s="112"/>
      <c r="EV97" s="112"/>
      <c r="EW97" s="112"/>
      <c r="EX97" s="112"/>
      <c r="EY97" s="112"/>
      <c r="EZ97" s="112"/>
      <c r="FA97" s="112"/>
      <c r="FB97" s="112"/>
      <c r="FC97" s="112"/>
      <c r="FD97" s="112"/>
      <c r="FE97" s="112"/>
      <c r="FF97" s="112"/>
      <c r="FG97" s="112"/>
      <c r="FH97" s="112"/>
      <c r="FI97" s="112"/>
      <c r="FJ97" s="112"/>
      <c r="FK97" s="112"/>
      <c r="FL97" s="112"/>
      <c r="FM97" s="112"/>
      <c r="FN97" s="112"/>
      <c r="FO97" s="112"/>
      <c r="FP97" s="112"/>
      <c r="FQ97" s="112"/>
      <c r="FR97" s="112"/>
      <c r="FS97" s="112"/>
      <c r="FT97" s="112"/>
      <c r="FU97" s="112"/>
      <c r="FV97" s="112"/>
      <c r="FW97" s="112"/>
      <c r="FX97" s="112"/>
      <c r="FY97" s="112"/>
      <c r="FZ97" s="112"/>
      <c r="GA97" s="112"/>
      <c r="GB97" s="112"/>
      <c r="GC97" s="112"/>
      <c r="GD97" s="112"/>
      <c r="GE97" s="112"/>
      <c r="GF97" s="112"/>
      <c r="GG97" s="112"/>
      <c r="GH97" s="112"/>
      <c r="GI97" s="112"/>
      <c r="GJ97" s="112"/>
      <c r="GK97" s="112"/>
      <c r="GL97" s="112"/>
      <c r="GM97" s="112"/>
      <c r="GN97" s="112"/>
      <c r="GO97" s="112"/>
      <c r="GP97" s="112"/>
      <c r="GQ97" s="112"/>
      <c r="GR97" s="112"/>
      <c r="GS97" s="112"/>
      <c r="GT97" s="112"/>
      <c r="GU97" s="112"/>
      <c r="GV97" s="112"/>
      <c r="GW97" s="112"/>
      <c r="GX97" s="112"/>
      <c r="GY97" s="112"/>
      <c r="GZ97" s="112"/>
      <c r="HA97" s="112"/>
      <c r="HB97" s="112"/>
      <c r="HC97" s="112"/>
      <c r="HD97" s="112"/>
      <c r="HE97" s="112"/>
      <c r="HF97" s="112"/>
      <c r="HG97" s="112"/>
      <c r="HH97" s="112"/>
      <c r="HI97" s="112"/>
      <c r="HJ97" s="112"/>
      <c r="HK97" s="112"/>
      <c r="HL97" s="112"/>
      <c r="HM97" s="112"/>
      <c r="HN97" s="112"/>
      <c r="HO97" s="112"/>
      <c r="HP97" s="112"/>
      <c r="HQ97" s="112"/>
      <c r="HR97" s="112"/>
      <c r="HS97" s="112"/>
      <c r="HT97" s="112"/>
      <c r="HU97" s="112"/>
      <c r="HV97" s="112"/>
      <c r="HW97" s="112"/>
      <c r="HX97" s="112"/>
      <c r="HY97" s="112"/>
      <c r="HZ97" s="112"/>
      <c r="IA97" s="112"/>
      <c r="IB97" s="112"/>
      <c r="IC97" s="112"/>
      <c r="ID97" s="112"/>
      <c r="IE97" s="112"/>
      <c r="IF97" s="112"/>
      <c r="IG97" s="112"/>
      <c r="IH97" s="112"/>
      <c r="II97" s="112"/>
      <c r="IJ97" s="112"/>
      <c r="IK97" s="112"/>
      <c r="IL97" s="112"/>
      <c r="IM97" s="112"/>
      <c r="IN97" s="112"/>
      <c r="IO97" s="112"/>
      <c r="IP97" s="112"/>
      <c r="IQ97" s="112"/>
      <c r="IR97" s="112"/>
      <c r="IS97" s="112"/>
      <c r="IT97" s="112"/>
      <c r="IU97" s="112"/>
      <c r="IV97" s="112"/>
    </row>
    <row r="98" spans="1:256">
      <c r="A98" s="112"/>
      <c r="B98" s="113" t="s">
        <v>2455</v>
      </c>
      <c r="C98" s="114">
        <v>1003.5288</v>
      </c>
      <c r="D98" s="114">
        <v>4.0613999999999999</v>
      </c>
      <c r="E98" s="114">
        <v>4.0613999999999999</v>
      </c>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2"/>
      <c r="BU98" s="112"/>
      <c r="BV98" s="112"/>
      <c r="BW98" s="112"/>
      <c r="BX98" s="112"/>
      <c r="BY98" s="112"/>
      <c r="BZ98" s="112"/>
      <c r="CA98" s="112"/>
      <c r="CB98" s="112"/>
      <c r="CC98" s="112"/>
      <c r="CD98" s="112"/>
      <c r="CE98" s="112"/>
      <c r="CF98" s="112"/>
      <c r="CG98" s="112"/>
      <c r="CH98" s="112"/>
      <c r="CI98" s="112"/>
      <c r="CJ98" s="112"/>
      <c r="CK98" s="112"/>
      <c r="CL98" s="112"/>
      <c r="CM98" s="112"/>
      <c r="CN98" s="112"/>
      <c r="CO98" s="112"/>
      <c r="CP98" s="112"/>
      <c r="CQ98" s="112"/>
      <c r="CR98" s="112"/>
      <c r="CS98" s="112"/>
      <c r="CT98" s="112"/>
      <c r="CU98" s="112"/>
      <c r="CV98" s="112"/>
      <c r="CW98" s="112"/>
      <c r="CX98" s="112"/>
      <c r="CY98" s="112"/>
      <c r="CZ98" s="112"/>
      <c r="DA98" s="112"/>
      <c r="DB98" s="112"/>
      <c r="DC98" s="112"/>
      <c r="DD98" s="112"/>
      <c r="DE98" s="112"/>
      <c r="DF98" s="112"/>
      <c r="DG98" s="112"/>
      <c r="DH98" s="112"/>
      <c r="DI98" s="112"/>
      <c r="DJ98" s="112"/>
      <c r="DK98" s="112"/>
      <c r="DL98" s="112"/>
      <c r="DM98" s="112"/>
      <c r="DN98" s="112"/>
      <c r="DO98" s="112"/>
      <c r="DP98" s="112"/>
      <c r="DQ98" s="112"/>
      <c r="DR98" s="112"/>
      <c r="DS98" s="112"/>
      <c r="DT98" s="112"/>
      <c r="DU98" s="112"/>
      <c r="DV98" s="112"/>
      <c r="DW98" s="112"/>
      <c r="DX98" s="112"/>
      <c r="DY98" s="112"/>
      <c r="DZ98" s="112"/>
      <c r="EA98" s="112"/>
      <c r="EB98" s="112"/>
      <c r="EC98" s="112"/>
      <c r="ED98" s="112"/>
      <c r="EE98" s="112"/>
      <c r="EF98" s="112"/>
      <c r="EG98" s="112"/>
      <c r="EH98" s="112"/>
      <c r="EI98" s="112"/>
      <c r="EJ98" s="112"/>
      <c r="EK98" s="112"/>
      <c r="EL98" s="112"/>
      <c r="EM98" s="112"/>
      <c r="EN98" s="112"/>
      <c r="EO98" s="112"/>
      <c r="EP98" s="112"/>
      <c r="EQ98" s="112"/>
      <c r="ER98" s="112"/>
      <c r="ES98" s="112"/>
      <c r="ET98" s="112"/>
      <c r="EU98" s="112"/>
      <c r="EV98" s="112"/>
      <c r="EW98" s="112"/>
      <c r="EX98" s="112"/>
      <c r="EY98" s="112"/>
      <c r="EZ98" s="112"/>
      <c r="FA98" s="112"/>
      <c r="FB98" s="112"/>
      <c r="FC98" s="112"/>
      <c r="FD98" s="112"/>
      <c r="FE98" s="112"/>
      <c r="FF98" s="112"/>
      <c r="FG98" s="112"/>
      <c r="FH98" s="112"/>
      <c r="FI98" s="112"/>
      <c r="FJ98" s="112"/>
      <c r="FK98" s="112"/>
      <c r="FL98" s="112"/>
      <c r="FM98" s="112"/>
      <c r="FN98" s="112"/>
      <c r="FO98" s="112"/>
      <c r="FP98" s="112"/>
      <c r="FQ98" s="112"/>
      <c r="FR98" s="112"/>
      <c r="FS98" s="112"/>
      <c r="FT98" s="112"/>
      <c r="FU98" s="112"/>
      <c r="FV98" s="112"/>
      <c r="FW98" s="112"/>
      <c r="FX98" s="112"/>
      <c r="FY98" s="112"/>
      <c r="FZ98" s="112"/>
      <c r="GA98" s="112"/>
      <c r="GB98" s="112"/>
      <c r="GC98" s="112"/>
      <c r="GD98" s="112"/>
      <c r="GE98" s="112"/>
      <c r="GF98" s="112"/>
      <c r="GG98" s="112"/>
      <c r="GH98" s="112"/>
      <c r="GI98" s="112"/>
      <c r="GJ98" s="112"/>
      <c r="GK98" s="112"/>
      <c r="GL98" s="112"/>
      <c r="GM98" s="112"/>
      <c r="GN98" s="112"/>
      <c r="GO98" s="112"/>
      <c r="GP98" s="112"/>
      <c r="GQ98" s="112"/>
      <c r="GR98" s="112"/>
      <c r="GS98" s="112"/>
      <c r="GT98" s="112"/>
      <c r="GU98" s="112"/>
      <c r="GV98" s="112"/>
      <c r="GW98" s="112"/>
      <c r="GX98" s="112"/>
      <c r="GY98" s="112"/>
      <c r="GZ98" s="112"/>
      <c r="HA98" s="112"/>
      <c r="HB98" s="112"/>
      <c r="HC98" s="112"/>
      <c r="HD98" s="112"/>
      <c r="HE98" s="112"/>
      <c r="HF98" s="112"/>
      <c r="HG98" s="112"/>
      <c r="HH98" s="112"/>
      <c r="HI98" s="112"/>
      <c r="HJ98" s="112"/>
      <c r="HK98" s="112"/>
      <c r="HL98" s="112"/>
      <c r="HM98" s="112"/>
      <c r="HN98" s="112"/>
      <c r="HO98" s="112"/>
      <c r="HP98" s="112"/>
      <c r="HQ98" s="112"/>
      <c r="HR98" s="112"/>
      <c r="HS98" s="112"/>
      <c r="HT98" s="112"/>
      <c r="HU98" s="112"/>
      <c r="HV98" s="112"/>
      <c r="HW98" s="112"/>
      <c r="HX98" s="112"/>
      <c r="HY98" s="112"/>
      <c r="HZ98" s="112"/>
      <c r="IA98" s="112"/>
      <c r="IB98" s="112"/>
      <c r="IC98" s="112"/>
      <c r="ID98" s="112"/>
      <c r="IE98" s="112"/>
      <c r="IF98" s="112"/>
      <c r="IG98" s="112"/>
      <c r="IH98" s="112"/>
      <c r="II98" s="112"/>
      <c r="IJ98" s="112"/>
      <c r="IK98" s="112"/>
      <c r="IL98" s="112"/>
      <c r="IM98" s="112"/>
      <c r="IN98" s="112"/>
      <c r="IO98" s="112"/>
      <c r="IP98" s="112"/>
      <c r="IQ98" s="112"/>
      <c r="IR98" s="112"/>
      <c r="IS98" s="112"/>
      <c r="IT98" s="112"/>
      <c r="IU98" s="112"/>
      <c r="IV98" s="112"/>
    </row>
    <row r="100" spans="1:256" ht="15.75">
      <c r="B100" s="390" t="s">
        <v>2464</v>
      </c>
      <c r="C100" s="390"/>
      <c r="D100" s="390"/>
      <c r="E100" s="390"/>
    </row>
    <row r="101" spans="1:256" s="108" customFormat="1" ht="38.25">
      <c r="B101" s="109" t="s">
        <v>2442</v>
      </c>
      <c r="C101" s="110" t="s">
        <v>2443</v>
      </c>
      <c r="D101" s="111" t="s">
        <v>2444</v>
      </c>
      <c r="E101" s="111" t="s">
        <v>2445</v>
      </c>
    </row>
    <row r="102" spans="1:256">
      <c r="A102" s="112"/>
      <c r="B102" s="113" t="s">
        <v>2463</v>
      </c>
      <c r="C102" s="114">
        <v>1003.5316</v>
      </c>
      <c r="D102" s="114">
        <v>0.36480000000000001</v>
      </c>
      <c r="E102" s="114">
        <v>0.36480000000000001</v>
      </c>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2"/>
      <c r="BU102" s="112"/>
      <c r="BV102" s="112"/>
      <c r="BW102" s="112"/>
      <c r="BX102" s="112"/>
      <c r="BY102" s="112"/>
      <c r="BZ102" s="112"/>
      <c r="CA102" s="112"/>
      <c r="CB102" s="112"/>
      <c r="CC102" s="112"/>
      <c r="CD102" s="112"/>
      <c r="CE102" s="112"/>
      <c r="CF102" s="112"/>
      <c r="CG102" s="112"/>
      <c r="CH102" s="112"/>
      <c r="CI102" s="112"/>
      <c r="CJ102" s="112"/>
      <c r="CK102" s="112"/>
      <c r="CL102" s="112"/>
      <c r="CM102" s="112"/>
      <c r="CN102" s="112"/>
      <c r="CO102" s="112"/>
      <c r="CP102" s="112"/>
      <c r="CQ102" s="112"/>
      <c r="CR102" s="112"/>
      <c r="CS102" s="112"/>
      <c r="CT102" s="112"/>
      <c r="CU102" s="112"/>
      <c r="CV102" s="112"/>
      <c r="CW102" s="112"/>
      <c r="CX102" s="112"/>
      <c r="CY102" s="112"/>
      <c r="CZ102" s="112"/>
      <c r="DA102" s="112"/>
      <c r="DB102" s="112"/>
      <c r="DC102" s="112"/>
      <c r="DD102" s="112"/>
      <c r="DE102" s="112"/>
      <c r="DF102" s="112"/>
      <c r="DG102" s="112"/>
      <c r="DH102" s="112"/>
      <c r="DI102" s="112"/>
      <c r="DJ102" s="112"/>
      <c r="DK102" s="112"/>
      <c r="DL102" s="112"/>
      <c r="DM102" s="112"/>
      <c r="DN102" s="112"/>
      <c r="DO102" s="112"/>
      <c r="DP102" s="112"/>
      <c r="DQ102" s="112"/>
      <c r="DR102" s="112"/>
      <c r="DS102" s="112"/>
      <c r="DT102" s="112"/>
      <c r="DU102" s="112"/>
      <c r="DV102" s="112"/>
      <c r="DW102" s="112"/>
      <c r="DX102" s="112"/>
      <c r="DY102" s="112"/>
      <c r="DZ102" s="112"/>
      <c r="EA102" s="112"/>
      <c r="EB102" s="112"/>
      <c r="EC102" s="112"/>
      <c r="ED102" s="112"/>
      <c r="EE102" s="112"/>
      <c r="EF102" s="112"/>
      <c r="EG102" s="112"/>
      <c r="EH102" s="112"/>
      <c r="EI102" s="112"/>
      <c r="EJ102" s="112"/>
      <c r="EK102" s="112"/>
      <c r="EL102" s="112"/>
      <c r="EM102" s="112"/>
      <c r="EN102" s="112"/>
      <c r="EO102" s="112"/>
      <c r="EP102" s="112"/>
      <c r="EQ102" s="112"/>
      <c r="ER102" s="112"/>
      <c r="ES102" s="112"/>
      <c r="ET102" s="112"/>
      <c r="EU102" s="112"/>
      <c r="EV102" s="112"/>
      <c r="EW102" s="112"/>
      <c r="EX102" s="112"/>
      <c r="EY102" s="112"/>
      <c r="EZ102" s="112"/>
      <c r="FA102" s="112"/>
      <c r="FB102" s="112"/>
      <c r="FC102" s="112"/>
      <c r="FD102" s="112"/>
      <c r="FE102" s="112"/>
      <c r="FF102" s="112"/>
      <c r="FG102" s="112"/>
      <c r="FH102" s="112"/>
      <c r="FI102" s="112"/>
      <c r="FJ102" s="112"/>
      <c r="FK102" s="112"/>
      <c r="FL102" s="112"/>
      <c r="FM102" s="112"/>
      <c r="FN102" s="112"/>
      <c r="FO102" s="112"/>
      <c r="FP102" s="112"/>
      <c r="FQ102" s="112"/>
      <c r="FR102" s="112"/>
      <c r="FS102" s="112"/>
      <c r="FT102" s="112"/>
      <c r="FU102" s="112"/>
      <c r="FV102" s="112"/>
      <c r="FW102" s="112"/>
      <c r="FX102" s="112"/>
      <c r="FY102" s="112"/>
      <c r="FZ102" s="112"/>
      <c r="GA102" s="112"/>
      <c r="GB102" s="112"/>
      <c r="GC102" s="112"/>
      <c r="GD102" s="112"/>
      <c r="GE102" s="112"/>
      <c r="GF102" s="112"/>
      <c r="GG102" s="112"/>
      <c r="GH102" s="112"/>
      <c r="GI102" s="112"/>
      <c r="GJ102" s="112"/>
      <c r="GK102" s="112"/>
      <c r="GL102" s="112"/>
      <c r="GM102" s="112"/>
      <c r="GN102" s="112"/>
      <c r="GO102" s="112"/>
      <c r="GP102" s="112"/>
      <c r="GQ102" s="112"/>
      <c r="GR102" s="112"/>
      <c r="GS102" s="112"/>
      <c r="GT102" s="112"/>
      <c r="GU102" s="112"/>
      <c r="GV102" s="112"/>
      <c r="GW102" s="112"/>
      <c r="GX102" s="112"/>
      <c r="GY102" s="112"/>
      <c r="GZ102" s="112"/>
      <c r="HA102" s="112"/>
      <c r="HB102" s="112"/>
      <c r="HC102" s="112"/>
      <c r="HD102" s="112"/>
      <c r="HE102" s="112"/>
      <c r="HF102" s="112"/>
      <c r="HG102" s="112"/>
      <c r="HH102" s="112"/>
      <c r="HI102" s="112"/>
      <c r="HJ102" s="112"/>
      <c r="HK102" s="112"/>
      <c r="HL102" s="112"/>
      <c r="HM102" s="112"/>
      <c r="HN102" s="112"/>
      <c r="HO102" s="112"/>
      <c r="HP102" s="112"/>
      <c r="HQ102" s="112"/>
      <c r="HR102" s="112"/>
      <c r="HS102" s="112"/>
      <c r="HT102" s="112"/>
      <c r="HU102" s="112"/>
      <c r="HV102" s="112"/>
      <c r="HW102" s="112"/>
      <c r="HX102" s="112"/>
      <c r="HY102" s="112"/>
      <c r="HZ102" s="112"/>
      <c r="IA102" s="112"/>
      <c r="IB102" s="112"/>
      <c r="IC102" s="112"/>
      <c r="ID102" s="112"/>
      <c r="IE102" s="112"/>
      <c r="IF102" s="112"/>
      <c r="IG102" s="112"/>
      <c r="IH102" s="112"/>
      <c r="II102" s="112"/>
      <c r="IJ102" s="112"/>
      <c r="IK102" s="112"/>
      <c r="IL102" s="112"/>
      <c r="IM102" s="112"/>
      <c r="IN102" s="112"/>
      <c r="IO102" s="112"/>
      <c r="IP102" s="112"/>
      <c r="IQ102" s="112"/>
      <c r="IR102" s="112"/>
      <c r="IS102" s="112"/>
      <c r="IT102" s="112"/>
      <c r="IU102" s="112"/>
      <c r="IV102" s="112"/>
    </row>
    <row r="103" spans="1:256">
      <c r="A103" s="112"/>
      <c r="B103" s="113" t="s">
        <v>2451</v>
      </c>
      <c r="C103" s="114">
        <v>1003.5316</v>
      </c>
      <c r="D103" s="114">
        <v>1.7665</v>
      </c>
      <c r="E103" s="114">
        <v>1.7665</v>
      </c>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2"/>
      <c r="BU103" s="112"/>
      <c r="BV103" s="112"/>
      <c r="BW103" s="112"/>
      <c r="BX103" s="112"/>
      <c r="BY103" s="112"/>
      <c r="BZ103" s="112"/>
      <c r="CA103" s="112"/>
      <c r="CB103" s="112"/>
      <c r="CC103" s="112"/>
      <c r="CD103" s="112"/>
      <c r="CE103" s="112"/>
      <c r="CF103" s="112"/>
      <c r="CG103" s="112"/>
      <c r="CH103" s="112"/>
      <c r="CI103" s="112"/>
      <c r="CJ103" s="112"/>
      <c r="CK103" s="112"/>
      <c r="CL103" s="112"/>
      <c r="CM103" s="112"/>
      <c r="CN103" s="112"/>
      <c r="CO103" s="112"/>
      <c r="CP103" s="112"/>
      <c r="CQ103" s="112"/>
      <c r="CR103" s="112"/>
      <c r="CS103" s="112"/>
      <c r="CT103" s="112"/>
      <c r="CU103" s="112"/>
      <c r="CV103" s="112"/>
      <c r="CW103" s="112"/>
      <c r="CX103" s="112"/>
      <c r="CY103" s="112"/>
      <c r="CZ103" s="112"/>
      <c r="DA103" s="112"/>
      <c r="DB103" s="112"/>
      <c r="DC103" s="112"/>
      <c r="DD103" s="112"/>
      <c r="DE103" s="112"/>
      <c r="DF103" s="112"/>
      <c r="DG103" s="112"/>
      <c r="DH103" s="112"/>
      <c r="DI103" s="112"/>
      <c r="DJ103" s="112"/>
      <c r="DK103" s="112"/>
      <c r="DL103" s="112"/>
      <c r="DM103" s="112"/>
      <c r="DN103" s="112"/>
      <c r="DO103" s="112"/>
      <c r="DP103" s="112"/>
      <c r="DQ103" s="112"/>
      <c r="DR103" s="112"/>
      <c r="DS103" s="112"/>
      <c r="DT103" s="112"/>
      <c r="DU103" s="112"/>
      <c r="DV103" s="112"/>
      <c r="DW103" s="112"/>
      <c r="DX103" s="112"/>
      <c r="DY103" s="112"/>
      <c r="DZ103" s="112"/>
      <c r="EA103" s="112"/>
      <c r="EB103" s="112"/>
      <c r="EC103" s="112"/>
      <c r="ED103" s="112"/>
      <c r="EE103" s="112"/>
      <c r="EF103" s="112"/>
      <c r="EG103" s="112"/>
      <c r="EH103" s="112"/>
      <c r="EI103" s="112"/>
      <c r="EJ103" s="112"/>
      <c r="EK103" s="112"/>
      <c r="EL103" s="112"/>
      <c r="EM103" s="112"/>
      <c r="EN103" s="112"/>
      <c r="EO103" s="112"/>
      <c r="EP103" s="112"/>
      <c r="EQ103" s="112"/>
      <c r="ER103" s="112"/>
      <c r="ES103" s="112"/>
      <c r="ET103" s="112"/>
      <c r="EU103" s="112"/>
      <c r="EV103" s="112"/>
      <c r="EW103" s="112"/>
      <c r="EX103" s="112"/>
      <c r="EY103" s="112"/>
      <c r="EZ103" s="112"/>
      <c r="FA103" s="112"/>
      <c r="FB103" s="112"/>
      <c r="FC103" s="112"/>
      <c r="FD103" s="112"/>
      <c r="FE103" s="112"/>
      <c r="FF103" s="112"/>
      <c r="FG103" s="112"/>
      <c r="FH103" s="112"/>
      <c r="FI103" s="112"/>
      <c r="FJ103" s="112"/>
      <c r="FK103" s="112"/>
      <c r="FL103" s="112"/>
      <c r="FM103" s="112"/>
      <c r="FN103" s="112"/>
      <c r="FO103" s="112"/>
      <c r="FP103" s="112"/>
      <c r="FQ103" s="112"/>
      <c r="FR103" s="112"/>
      <c r="FS103" s="112"/>
      <c r="FT103" s="112"/>
      <c r="FU103" s="112"/>
      <c r="FV103" s="112"/>
      <c r="FW103" s="112"/>
      <c r="FX103" s="112"/>
      <c r="FY103" s="112"/>
      <c r="FZ103" s="112"/>
      <c r="GA103" s="112"/>
      <c r="GB103" s="112"/>
      <c r="GC103" s="112"/>
      <c r="GD103" s="112"/>
      <c r="GE103" s="112"/>
      <c r="GF103" s="112"/>
      <c r="GG103" s="112"/>
      <c r="GH103" s="112"/>
      <c r="GI103" s="112"/>
      <c r="GJ103" s="112"/>
      <c r="GK103" s="112"/>
      <c r="GL103" s="112"/>
      <c r="GM103" s="112"/>
      <c r="GN103" s="112"/>
      <c r="GO103" s="112"/>
      <c r="GP103" s="112"/>
      <c r="GQ103" s="112"/>
      <c r="GR103" s="112"/>
      <c r="GS103" s="112"/>
      <c r="GT103" s="112"/>
      <c r="GU103" s="112"/>
      <c r="GV103" s="112"/>
      <c r="GW103" s="112"/>
      <c r="GX103" s="112"/>
      <c r="GY103" s="112"/>
      <c r="GZ103" s="112"/>
      <c r="HA103" s="112"/>
      <c r="HB103" s="112"/>
      <c r="HC103" s="112"/>
      <c r="HD103" s="112"/>
      <c r="HE103" s="112"/>
      <c r="HF103" s="112"/>
      <c r="HG103" s="112"/>
      <c r="HH103" s="112"/>
      <c r="HI103" s="112"/>
      <c r="HJ103" s="112"/>
      <c r="HK103" s="112"/>
      <c r="HL103" s="112"/>
      <c r="HM103" s="112"/>
      <c r="HN103" s="112"/>
      <c r="HO103" s="112"/>
      <c r="HP103" s="112"/>
      <c r="HQ103" s="112"/>
      <c r="HR103" s="112"/>
      <c r="HS103" s="112"/>
      <c r="HT103" s="112"/>
      <c r="HU103" s="112"/>
      <c r="HV103" s="112"/>
      <c r="HW103" s="112"/>
      <c r="HX103" s="112"/>
      <c r="HY103" s="112"/>
      <c r="HZ103" s="112"/>
      <c r="IA103" s="112"/>
      <c r="IB103" s="112"/>
      <c r="IC103" s="112"/>
      <c r="ID103" s="112"/>
      <c r="IE103" s="112"/>
      <c r="IF103" s="112"/>
      <c r="IG103" s="112"/>
      <c r="IH103" s="112"/>
      <c r="II103" s="112"/>
      <c r="IJ103" s="112"/>
      <c r="IK103" s="112"/>
      <c r="IL103" s="112"/>
      <c r="IM103" s="112"/>
      <c r="IN103" s="112"/>
      <c r="IO103" s="112"/>
      <c r="IP103" s="112"/>
      <c r="IQ103" s="112"/>
      <c r="IR103" s="112"/>
      <c r="IS103" s="112"/>
      <c r="IT103" s="112"/>
      <c r="IU103" s="112"/>
      <c r="IV103" s="112"/>
    </row>
    <row r="104" spans="1:256">
      <c r="A104" s="112"/>
      <c r="B104" s="113" t="s">
        <v>2452</v>
      </c>
      <c r="C104" s="114">
        <v>1003.5316</v>
      </c>
      <c r="D104" s="114">
        <v>5.1417000000000002</v>
      </c>
      <c r="E104" s="114">
        <v>5.1417000000000002</v>
      </c>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c r="BZ104" s="112"/>
      <c r="CA104" s="112"/>
      <c r="CB104" s="112"/>
      <c r="CC104" s="112"/>
      <c r="CD104" s="112"/>
      <c r="CE104" s="112"/>
      <c r="CF104" s="112"/>
      <c r="CG104" s="112"/>
      <c r="CH104" s="112"/>
      <c r="CI104" s="112"/>
      <c r="CJ104" s="112"/>
      <c r="CK104" s="112"/>
      <c r="CL104" s="112"/>
      <c r="CM104" s="112"/>
      <c r="CN104" s="112"/>
      <c r="CO104" s="112"/>
      <c r="CP104" s="112"/>
      <c r="CQ104" s="112"/>
      <c r="CR104" s="112"/>
      <c r="CS104" s="112"/>
      <c r="CT104" s="112"/>
      <c r="CU104" s="112"/>
      <c r="CV104" s="112"/>
      <c r="CW104" s="112"/>
      <c r="CX104" s="112"/>
      <c r="CY104" s="112"/>
      <c r="CZ104" s="112"/>
      <c r="DA104" s="112"/>
      <c r="DB104" s="112"/>
      <c r="DC104" s="112"/>
      <c r="DD104" s="112"/>
      <c r="DE104" s="112"/>
      <c r="DF104" s="112"/>
      <c r="DG104" s="112"/>
      <c r="DH104" s="112"/>
      <c r="DI104" s="112"/>
      <c r="DJ104" s="112"/>
      <c r="DK104" s="112"/>
      <c r="DL104" s="112"/>
      <c r="DM104" s="112"/>
      <c r="DN104" s="112"/>
      <c r="DO104" s="112"/>
      <c r="DP104" s="112"/>
      <c r="DQ104" s="112"/>
      <c r="DR104" s="112"/>
      <c r="DS104" s="112"/>
      <c r="DT104" s="112"/>
      <c r="DU104" s="112"/>
      <c r="DV104" s="112"/>
      <c r="DW104" s="112"/>
      <c r="DX104" s="112"/>
      <c r="DY104" s="112"/>
      <c r="DZ104" s="112"/>
      <c r="EA104" s="112"/>
      <c r="EB104" s="112"/>
      <c r="EC104" s="112"/>
      <c r="ED104" s="112"/>
      <c r="EE104" s="112"/>
      <c r="EF104" s="112"/>
      <c r="EG104" s="112"/>
      <c r="EH104" s="112"/>
      <c r="EI104" s="112"/>
      <c r="EJ104" s="112"/>
      <c r="EK104" s="112"/>
      <c r="EL104" s="112"/>
      <c r="EM104" s="112"/>
      <c r="EN104" s="112"/>
      <c r="EO104" s="112"/>
      <c r="EP104" s="112"/>
      <c r="EQ104" s="112"/>
      <c r="ER104" s="112"/>
      <c r="ES104" s="112"/>
      <c r="ET104" s="112"/>
      <c r="EU104" s="112"/>
      <c r="EV104" s="112"/>
      <c r="EW104" s="112"/>
      <c r="EX104" s="112"/>
      <c r="EY104" s="112"/>
      <c r="EZ104" s="112"/>
      <c r="FA104" s="112"/>
      <c r="FB104" s="112"/>
      <c r="FC104" s="112"/>
      <c r="FD104" s="112"/>
      <c r="FE104" s="112"/>
      <c r="FF104" s="112"/>
      <c r="FG104" s="112"/>
      <c r="FH104" s="112"/>
      <c r="FI104" s="112"/>
      <c r="FJ104" s="112"/>
      <c r="FK104" s="112"/>
      <c r="FL104" s="112"/>
      <c r="FM104" s="112"/>
      <c r="FN104" s="112"/>
      <c r="FO104" s="112"/>
      <c r="FP104" s="112"/>
      <c r="FQ104" s="112"/>
      <c r="FR104" s="112"/>
      <c r="FS104" s="112"/>
      <c r="FT104" s="112"/>
      <c r="FU104" s="112"/>
      <c r="FV104" s="112"/>
      <c r="FW104" s="112"/>
      <c r="FX104" s="112"/>
      <c r="FY104" s="112"/>
      <c r="FZ104" s="112"/>
      <c r="GA104" s="112"/>
      <c r="GB104" s="112"/>
      <c r="GC104" s="112"/>
      <c r="GD104" s="112"/>
      <c r="GE104" s="112"/>
      <c r="GF104" s="112"/>
      <c r="GG104" s="112"/>
      <c r="GH104" s="112"/>
      <c r="GI104" s="112"/>
      <c r="GJ104" s="112"/>
      <c r="GK104" s="112"/>
      <c r="GL104" s="112"/>
      <c r="GM104" s="112"/>
      <c r="GN104" s="112"/>
      <c r="GO104" s="112"/>
      <c r="GP104" s="112"/>
      <c r="GQ104" s="112"/>
      <c r="GR104" s="112"/>
      <c r="GS104" s="112"/>
      <c r="GT104" s="112"/>
      <c r="GU104" s="112"/>
      <c r="GV104" s="112"/>
      <c r="GW104" s="112"/>
      <c r="GX104" s="112"/>
      <c r="GY104" s="112"/>
      <c r="GZ104" s="112"/>
      <c r="HA104" s="112"/>
      <c r="HB104" s="112"/>
      <c r="HC104" s="112"/>
      <c r="HD104" s="112"/>
      <c r="HE104" s="112"/>
      <c r="HF104" s="112"/>
      <c r="HG104" s="112"/>
      <c r="HH104" s="112"/>
      <c r="HI104" s="112"/>
      <c r="HJ104" s="112"/>
      <c r="HK104" s="112"/>
      <c r="HL104" s="112"/>
      <c r="HM104" s="112"/>
      <c r="HN104" s="112"/>
      <c r="HO104" s="112"/>
      <c r="HP104" s="112"/>
      <c r="HQ104" s="112"/>
      <c r="HR104" s="112"/>
      <c r="HS104" s="112"/>
      <c r="HT104" s="112"/>
      <c r="HU104" s="112"/>
      <c r="HV104" s="112"/>
      <c r="HW104" s="112"/>
      <c r="HX104" s="112"/>
      <c r="HY104" s="112"/>
      <c r="HZ104" s="112"/>
      <c r="IA104" s="112"/>
      <c r="IB104" s="112"/>
      <c r="IC104" s="112"/>
      <c r="ID104" s="112"/>
      <c r="IE104" s="112"/>
      <c r="IF104" s="112"/>
      <c r="IG104" s="112"/>
      <c r="IH104" s="112"/>
      <c r="II104" s="112"/>
      <c r="IJ104" s="112"/>
      <c r="IK104" s="112"/>
      <c r="IL104" s="112"/>
      <c r="IM104" s="112"/>
      <c r="IN104" s="112"/>
      <c r="IO104" s="112"/>
      <c r="IP104" s="112"/>
      <c r="IQ104" s="112"/>
      <c r="IR104" s="112"/>
      <c r="IS104" s="112"/>
      <c r="IT104" s="112"/>
      <c r="IU104" s="112"/>
      <c r="IV104" s="112"/>
    </row>
    <row r="105" spans="1:256">
      <c r="A105" s="112"/>
      <c r="B105" s="113" t="s">
        <v>2453</v>
      </c>
      <c r="C105" s="114">
        <v>1003.5316</v>
      </c>
      <c r="D105" s="114">
        <v>5.3022000000000009</v>
      </c>
      <c r="E105" s="114">
        <v>5.3022000000000009</v>
      </c>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112"/>
      <c r="CA105" s="112"/>
      <c r="CB105" s="112"/>
      <c r="CC105" s="112"/>
      <c r="CD105" s="112"/>
      <c r="CE105" s="112"/>
      <c r="CF105" s="112"/>
      <c r="CG105" s="112"/>
      <c r="CH105" s="112"/>
      <c r="CI105" s="112"/>
      <c r="CJ105" s="112"/>
      <c r="CK105" s="112"/>
      <c r="CL105" s="112"/>
      <c r="CM105" s="112"/>
      <c r="CN105" s="112"/>
      <c r="CO105" s="112"/>
      <c r="CP105" s="112"/>
      <c r="CQ105" s="112"/>
      <c r="CR105" s="112"/>
      <c r="CS105" s="112"/>
      <c r="CT105" s="112"/>
      <c r="CU105" s="112"/>
      <c r="CV105" s="112"/>
      <c r="CW105" s="112"/>
      <c r="CX105" s="112"/>
      <c r="CY105" s="112"/>
      <c r="CZ105" s="112"/>
      <c r="DA105" s="112"/>
      <c r="DB105" s="112"/>
      <c r="DC105" s="112"/>
      <c r="DD105" s="112"/>
      <c r="DE105" s="112"/>
      <c r="DF105" s="112"/>
      <c r="DG105" s="112"/>
      <c r="DH105" s="112"/>
      <c r="DI105" s="112"/>
      <c r="DJ105" s="112"/>
      <c r="DK105" s="112"/>
      <c r="DL105" s="112"/>
      <c r="DM105" s="112"/>
      <c r="DN105" s="112"/>
      <c r="DO105" s="112"/>
      <c r="DP105" s="112"/>
      <c r="DQ105" s="112"/>
      <c r="DR105" s="112"/>
      <c r="DS105" s="112"/>
      <c r="DT105" s="112"/>
      <c r="DU105" s="112"/>
      <c r="DV105" s="112"/>
      <c r="DW105" s="112"/>
      <c r="DX105" s="112"/>
      <c r="DY105" s="112"/>
      <c r="DZ105" s="112"/>
      <c r="EA105" s="112"/>
      <c r="EB105" s="112"/>
      <c r="EC105" s="112"/>
      <c r="ED105" s="112"/>
      <c r="EE105" s="112"/>
      <c r="EF105" s="112"/>
      <c r="EG105" s="112"/>
      <c r="EH105" s="112"/>
      <c r="EI105" s="112"/>
      <c r="EJ105" s="112"/>
      <c r="EK105" s="112"/>
      <c r="EL105" s="112"/>
      <c r="EM105" s="112"/>
      <c r="EN105" s="112"/>
      <c r="EO105" s="112"/>
      <c r="EP105" s="112"/>
      <c r="EQ105" s="112"/>
      <c r="ER105" s="112"/>
      <c r="ES105" s="112"/>
      <c r="ET105" s="112"/>
      <c r="EU105" s="112"/>
      <c r="EV105" s="112"/>
      <c r="EW105" s="112"/>
      <c r="EX105" s="112"/>
      <c r="EY105" s="112"/>
      <c r="EZ105" s="112"/>
      <c r="FA105" s="112"/>
      <c r="FB105" s="112"/>
      <c r="FC105" s="112"/>
      <c r="FD105" s="112"/>
      <c r="FE105" s="112"/>
      <c r="FF105" s="112"/>
      <c r="FG105" s="112"/>
      <c r="FH105" s="112"/>
      <c r="FI105" s="112"/>
      <c r="FJ105" s="112"/>
      <c r="FK105" s="112"/>
      <c r="FL105" s="112"/>
      <c r="FM105" s="112"/>
      <c r="FN105" s="112"/>
      <c r="FO105" s="112"/>
      <c r="FP105" s="112"/>
      <c r="FQ105" s="112"/>
      <c r="FR105" s="112"/>
      <c r="FS105" s="112"/>
      <c r="FT105" s="112"/>
      <c r="FU105" s="112"/>
      <c r="FV105" s="112"/>
      <c r="FW105" s="112"/>
      <c r="FX105" s="112"/>
      <c r="FY105" s="112"/>
      <c r="FZ105" s="112"/>
      <c r="GA105" s="112"/>
      <c r="GB105" s="112"/>
      <c r="GC105" s="112"/>
      <c r="GD105" s="112"/>
      <c r="GE105" s="112"/>
      <c r="GF105" s="112"/>
      <c r="GG105" s="112"/>
      <c r="GH105" s="112"/>
      <c r="GI105" s="112"/>
      <c r="GJ105" s="112"/>
      <c r="GK105" s="112"/>
      <c r="GL105" s="112"/>
      <c r="GM105" s="112"/>
      <c r="GN105" s="112"/>
      <c r="GO105" s="112"/>
      <c r="GP105" s="112"/>
      <c r="GQ105" s="112"/>
      <c r="GR105" s="112"/>
      <c r="GS105" s="112"/>
      <c r="GT105" s="112"/>
      <c r="GU105" s="112"/>
      <c r="GV105" s="112"/>
      <c r="GW105" s="112"/>
      <c r="GX105" s="112"/>
      <c r="GY105" s="112"/>
      <c r="GZ105" s="112"/>
      <c r="HA105" s="112"/>
      <c r="HB105" s="112"/>
      <c r="HC105" s="112"/>
      <c r="HD105" s="112"/>
      <c r="HE105" s="112"/>
      <c r="HF105" s="112"/>
      <c r="HG105" s="112"/>
      <c r="HH105" s="112"/>
      <c r="HI105" s="112"/>
      <c r="HJ105" s="112"/>
      <c r="HK105" s="112"/>
      <c r="HL105" s="112"/>
      <c r="HM105" s="112"/>
      <c r="HN105" s="112"/>
      <c r="HO105" s="112"/>
      <c r="HP105" s="112"/>
      <c r="HQ105" s="112"/>
      <c r="HR105" s="112"/>
      <c r="HS105" s="112"/>
      <c r="HT105" s="112"/>
      <c r="HU105" s="112"/>
      <c r="HV105" s="112"/>
      <c r="HW105" s="112"/>
      <c r="HX105" s="112"/>
      <c r="HY105" s="112"/>
      <c r="HZ105" s="112"/>
      <c r="IA105" s="112"/>
      <c r="IB105" s="112"/>
      <c r="IC105" s="112"/>
      <c r="ID105" s="112"/>
      <c r="IE105" s="112"/>
      <c r="IF105" s="112"/>
      <c r="IG105" s="112"/>
      <c r="IH105" s="112"/>
      <c r="II105" s="112"/>
      <c r="IJ105" s="112"/>
      <c r="IK105" s="112"/>
      <c r="IL105" s="112"/>
      <c r="IM105" s="112"/>
      <c r="IN105" s="112"/>
      <c r="IO105" s="112"/>
      <c r="IP105" s="112"/>
      <c r="IQ105" s="112"/>
      <c r="IR105" s="112"/>
      <c r="IS105" s="112"/>
      <c r="IT105" s="112"/>
      <c r="IU105" s="112"/>
      <c r="IV105" s="112"/>
    </row>
    <row r="106" spans="1:256">
      <c r="A106" s="112"/>
      <c r="B106" s="113" t="s">
        <v>2454</v>
      </c>
      <c r="C106" s="114">
        <v>1003.5316</v>
      </c>
      <c r="D106" s="114">
        <v>2.6059000000000001</v>
      </c>
      <c r="E106" s="114">
        <v>2.6059000000000001</v>
      </c>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c r="CM106" s="112"/>
      <c r="CN106" s="112"/>
      <c r="CO106" s="112"/>
      <c r="CP106" s="112"/>
      <c r="CQ106" s="112"/>
      <c r="CR106" s="112"/>
      <c r="CS106" s="112"/>
      <c r="CT106" s="112"/>
      <c r="CU106" s="112"/>
      <c r="CV106" s="112"/>
      <c r="CW106" s="112"/>
      <c r="CX106" s="112"/>
      <c r="CY106" s="112"/>
      <c r="CZ106" s="112"/>
      <c r="DA106" s="112"/>
      <c r="DB106" s="112"/>
      <c r="DC106" s="112"/>
      <c r="DD106" s="112"/>
      <c r="DE106" s="112"/>
      <c r="DF106" s="112"/>
      <c r="DG106" s="112"/>
      <c r="DH106" s="112"/>
      <c r="DI106" s="112"/>
      <c r="DJ106" s="112"/>
      <c r="DK106" s="112"/>
      <c r="DL106" s="112"/>
      <c r="DM106" s="112"/>
      <c r="DN106" s="112"/>
      <c r="DO106" s="112"/>
      <c r="DP106" s="112"/>
      <c r="DQ106" s="112"/>
      <c r="DR106" s="112"/>
      <c r="DS106" s="112"/>
      <c r="DT106" s="112"/>
      <c r="DU106" s="112"/>
      <c r="DV106" s="112"/>
      <c r="DW106" s="112"/>
      <c r="DX106" s="112"/>
      <c r="DY106" s="112"/>
      <c r="DZ106" s="112"/>
      <c r="EA106" s="112"/>
      <c r="EB106" s="112"/>
      <c r="EC106" s="112"/>
      <c r="ED106" s="112"/>
      <c r="EE106" s="112"/>
      <c r="EF106" s="112"/>
      <c r="EG106" s="112"/>
      <c r="EH106" s="112"/>
      <c r="EI106" s="112"/>
      <c r="EJ106" s="112"/>
      <c r="EK106" s="112"/>
      <c r="EL106" s="112"/>
      <c r="EM106" s="112"/>
      <c r="EN106" s="112"/>
      <c r="EO106" s="112"/>
      <c r="EP106" s="112"/>
      <c r="EQ106" s="112"/>
      <c r="ER106" s="112"/>
      <c r="ES106" s="112"/>
      <c r="ET106" s="112"/>
      <c r="EU106" s="112"/>
      <c r="EV106" s="112"/>
      <c r="EW106" s="112"/>
      <c r="EX106" s="112"/>
      <c r="EY106" s="112"/>
      <c r="EZ106" s="112"/>
      <c r="FA106" s="112"/>
      <c r="FB106" s="112"/>
      <c r="FC106" s="112"/>
      <c r="FD106" s="112"/>
      <c r="FE106" s="112"/>
      <c r="FF106" s="112"/>
      <c r="FG106" s="112"/>
      <c r="FH106" s="112"/>
      <c r="FI106" s="112"/>
      <c r="FJ106" s="112"/>
      <c r="FK106" s="112"/>
      <c r="FL106" s="112"/>
      <c r="FM106" s="112"/>
      <c r="FN106" s="112"/>
      <c r="FO106" s="112"/>
      <c r="FP106" s="112"/>
      <c r="FQ106" s="112"/>
      <c r="FR106" s="112"/>
      <c r="FS106" s="112"/>
      <c r="FT106" s="112"/>
      <c r="FU106" s="112"/>
      <c r="FV106" s="112"/>
      <c r="FW106" s="112"/>
      <c r="FX106" s="112"/>
      <c r="FY106" s="112"/>
      <c r="FZ106" s="112"/>
      <c r="GA106" s="112"/>
      <c r="GB106" s="112"/>
      <c r="GC106" s="112"/>
      <c r="GD106" s="112"/>
      <c r="GE106" s="112"/>
      <c r="GF106" s="112"/>
      <c r="GG106" s="112"/>
      <c r="GH106" s="112"/>
      <c r="GI106" s="112"/>
      <c r="GJ106" s="112"/>
      <c r="GK106" s="112"/>
      <c r="GL106" s="112"/>
      <c r="GM106" s="112"/>
      <c r="GN106" s="112"/>
      <c r="GO106" s="112"/>
      <c r="GP106" s="112"/>
      <c r="GQ106" s="112"/>
      <c r="GR106" s="112"/>
      <c r="GS106" s="112"/>
      <c r="GT106" s="112"/>
      <c r="GU106" s="112"/>
      <c r="GV106" s="112"/>
      <c r="GW106" s="112"/>
      <c r="GX106" s="112"/>
      <c r="GY106" s="112"/>
      <c r="GZ106" s="112"/>
      <c r="HA106" s="112"/>
      <c r="HB106" s="112"/>
      <c r="HC106" s="112"/>
      <c r="HD106" s="112"/>
      <c r="HE106" s="112"/>
      <c r="HF106" s="112"/>
      <c r="HG106" s="112"/>
      <c r="HH106" s="112"/>
      <c r="HI106" s="112"/>
      <c r="HJ106" s="112"/>
      <c r="HK106" s="112"/>
      <c r="HL106" s="112"/>
      <c r="HM106" s="112"/>
      <c r="HN106" s="112"/>
      <c r="HO106" s="112"/>
      <c r="HP106" s="112"/>
      <c r="HQ106" s="112"/>
      <c r="HR106" s="112"/>
      <c r="HS106" s="112"/>
      <c r="HT106" s="112"/>
      <c r="HU106" s="112"/>
      <c r="HV106" s="112"/>
      <c r="HW106" s="112"/>
      <c r="HX106" s="112"/>
      <c r="HY106" s="112"/>
      <c r="HZ106" s="112"/>
      <c r="IA106" s="112"/>
      <c r="IB106" s="112"/>
      <c r="IC106" s="112"/>
      <c r="ID106" s="112"/>
      <c r="IE106" s="112"/>
      <c r="IF106" s="112"/>
      <c r="IG106" s="112"/>
      <c r="IH106" s="112"/>
      <c r="II106" s="112"/>
      <c r="IJ106" s="112"/>
      <c r="IK106" s="112"/>
      <c r="IL106" s="112"/>
      <c r="IM106" s="112"/>
      <c r="IN106" s="112"/>
      <c r="IO106" s="112"/>
      <c r="IP106" s="112"/>
      <c r="IQ106" s="112"/>
      <c r="IR106" s="112"/>
      <c r="IS106" s="112"/>
      <c r="IT106" s="112"/>
      <c r="IU106" s="112"/>
      <c r="IV106" s="112"/>
    </row>
    <row r="107" spans="1:256">
      <c r="A107" s="112"/>
      <c r="B107" s="113" t="s">
        <v>2455</v>
      </c>
      <c r="C107" s="114">
        <v>1003.5316</v>
      </c>
      <c r="D107" s="114">
        <v>4.3361000000000001</v>
      </c>
      <c r="E107" s="114">
        <v>4.3361000000000001</v>
      </c>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2"/>
      <c r="BU107" s="112"/>
      <c r="BV107" s="112"/>
      <c r="BW107" s="112"/>
      <c r="BX107" s="112"/>
      <c r="BY107" s="112"/>
      <c r="BZ107" s="112"/>
      <c r="CA107" s="112"/>
      <c r="CB107" s="112"/>
      <c r="CC107" s="112"/>
      <c r="CD107" s="112"/>
      <c r="CE107" s="112"/>
      <c r="CF107" s="112"/>
      <c r="CG107" s="112"/>
      <c r="CH107" s="112"/>
      <c r="CI107" s="112"/>
      <c r="CJ107" s="112"/>
      <c r="CK107" s="112"/>
      <c r="CL107" s="112"/>
      <c r="CM107" s="112"/>
      <c r="CN107" s="112"/>
      <c r="CO107" s="112"/>
      <c r="CP107" s="112"/>
      <c r="CQ107" s="112"/>
      <c r="CR107" s="112"/>
      <c r="CS107" s="112"/>
      <c r="CT107" s="112"/>
      <c r="CU107" s="112"/>
      <c r="CV107" s="112"/>
      <c r="CW107" s="112"/>
      <c r="CX107" s="112"/>
      <c r="CY107" s="112"/>
      <c r="CZ107" s="112"/>
      <c r="DA107" s="112"/>
      <c r="DB107" s="112"/>
      <c r="DC107" s="112"/>
      <c r="DD107" s="112"/>
      <c r="DE107" s="112"/>
      <c r="DF107" s="112"/>
      <c r="DG107" s="112"/>
      <c r="DH107" s="112"/>
      <c r="DI107" s="112"/>
      <c r="DJ107" s="112"/>
      <c r="DK107" s="112"/>
      <c r="DL107" s="112"/>
      <c r="DM107" s="112"/>
      <c r="DN107" s="112"/>
      <c r="DO107" s="112"/>
      <c r="DP107" s="112"/>
      <c r="DQ107" s="112"/>
      <c r="DR107" s="112"/>
      <c r="DS107" s="112"/>
      <c r="DT107" s="112"/>
      <c r="DU107" s="112"/>
      <c r="DV107" s="112"/>
      <c r="DW107" s="112"/>
      <c r="DX107" s="112"/>
      <c r="DY107" s="112"/>
      <c r="DZ107" s="112"/>
      <c r="EA107" s="112"/>
      <c r="EB107" s="112"/>
      <c r="EC107" s="112"/>
      <c r="ED107" s="112"/>
      <c r="EE107" s="112"/>
      <c r="EF107" s="112"/>
      <c r="EG107" s="112"/>
      <c r="EH107" s="112"/>
      <c r="EI107" s="112"/>
      <c r="EJ107" s="112"/>
      <c r="EK107" s="112"/>
      <c r="EL107" s="112"/>
      <c r="EM107" s="112"/>
      <c r="EN107" s="112"/>
      <c r="EO107" s="112"/>
      <c r="EP107" s="112"/>
      <c r="EQ107" s="112"/>
      <c r="ER107" s="112"/>
      <c r="ES107" s="112"/>
      <c r="ET107" s="112"/>
      <c r="EU107" s="112"/>
      <c r="EV107" s="112"/>
      <c r="EW107" s="112"/>
      <c r="EX107" s="112"/>
      <c r="EY107" s="112"/>
      <c r="EZ107" s="112"/>
      <c r="FA107" s="112"/>
      <c r="FB107" s="112"/>
      <c r="FC107" s="112"/>
      <c r="FD107" s="112"/>
      <c r="FE107" s="112"/>
      <c r="FF107" s="112"/>
      <c r="FG107" s="112"/>
      <c r="FH107" s="112"/>
      <c r="FI107" s="112"/>
      <c r="FJ107" s="112"/>
      <c r="FK107" s="112"/>
      <c r="FL107" s="112"/>
      <c r="FM107" s="112"/>
      <c r="FN107" s="112"/>
      <c r="FO107" s="112"/>
      <c r="FP107" s="112"/>
      <c r="FQ107" s="112"/>
      <c r="FR107" s="112"/>
      <c r="FS107" s="112"/>
      <c r="FT107" s="112"/>
      <c r="FU107" s="112"/>
      <c r="FV107" s="112"/>
      <c r="FW107" s="112"/>
      <c r="FX107" s="112"/>
      <c r="FY107" s="112"/>
      <c r="FZ107" s="112"/>
      <c r="GA107" s="112"/>
      <c r="GB107" s="112"/>
      <c r="GC107" s="112"/>
      <c r="GD107" s="112"/>
      <c r="GE107" s="112"/>
      <c r="GF107" s="112"/>
      <c r="GG107" s="112"/>
      <c r="GH107" s="112"/>
      <c r="GI107" s="112"/>
      <c r="GJ107" s="112"/>
      <c r="GK107" s="112"/>
      <c r="GL107" s="112"/>
      <c r="GM107" s="112"/>
      <c r="GN107" s="112"/>
      <c r="GO107" s="112"/>
      <c r="GP107" s="112"/>
      <c r="GQ107" s="112"/>
      <c r="GR107" s="112"/>
      <c r="GS107" s="112"/>
      <c r="GT107" s="112"/>
      <c r="GU107" s="112"/>
      <c r="GV107" s="112"/>
      <c r="GW107" s="112"/>
      <c r="GX107" s="112"/>
      <c r="GY107" s="112"/>
      <c r="GZ107" s="112"/>
      <c r="HA107" s="112"/>
      <c r="HB107" s="112"/>
      <c r="HC107" s="112"/>
      <c r="HD107" s="112"/>
      <c r="HE107" s="112"/>
      <c r="HF107" s="112"/>
      <c r="HG107" s="112"/>
      <c r="HH107" s="112"/>
      <c r="HI107" s="112"/>
      <c r="HJ107" s="112"/>
      <c r="HK107" s="112"/>
      <c r="HL107" s="112"/>
      <c r="HM107" s="112"/>
      <c r="HN107" s="112"/>
      <c r="HO107" s="112"/>
      <c r="HP107" s="112"/>
      <c r="HQ107" s="112"/>
      <c r="HR107" s="112"/>
      <c r="HS107" s="112"/>
      <c r="HT107" s="112"/>
      <c r="HU107" s="112"/>
      <c r="HV107" s="112"/>
      <c r="HW107" s="112"/>
      <c r="HX107" s="112"/>
      <c r="HY107" s="112"/>
      <c r="HZ107" s="112"/>
      <c r="IA107" s="112"/>
      <c r="IB107" s="112"/>
      <c r="IC107" s="112"/>
      <c r="ID107" s="112"/>
      <c r="IE107" s="112"/>
      <c r="IF107" s="112"/>
      <c r="IG107" s="112"/>
      <c r="IH107" s="112"/>
      <c r="II107" s="112"/>
      <c r="IJ107" s="112"/>
      <c r="IK107" s="112"/>
      <c r="IL107" s="112"/>
      <c r="IM107" s="112"/>
      <c r="IN107" s="112"/>
      <c r="IO107" s="112"/>
      <c r="IP107" s="112"/>
      <c r="IQ107" s="112"/>
      <c r="IR107" s="112"/>
      <c r="IS107" s="112"/>
      <c r="IT107" s="112"/>
      <c r="IU107" s="112"/>
      <c r="IV107" s="112"/>
    </row>
    <row r="108" spans="1:256">
      <c r="C108" s="122"/>
      <c r="D108" s="119"/>
      <c r="E108" s="119"/>
    </row>
    <row r="109" spans="1:256" ht="15.75">
      <c r="B109" s="391" t="s">
        <v>2465</v>
      </c>
      <c r="C109" s="391"/>
      <c r="D109" s="391"/>
      <c r="E109" s="391"/>
    </row>
    <row r="110" spans="1:256" s="108" customFormat="1" ht="38.25">
      <c r="B110" s="109" t="s">
        <v>2442</v>
      </c>
      <c r="C110" s="110" t="s">
        <v>2443</v>
      </c>
      <c r="D110" s="111" t="s">
        <v>2444</v>
      </c>
      <c r="E110" s="111" t="s">
        <v>2445</v>
      </c>
    </row>
    <row r="111" spans="1:256">
      <c r="A111" s="112"/>
      <c r="B111" s="113">
        <v>44733</v>
      </c>
      <c r="C111" s="114">
        <v>1008.0658</v>
      </c>
      <c r="D111" s="114">
        <v>0.1273</v>
      </c>
      <c r="E111" s="114">
        <v>0.1273</v>
      </c>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c r="BX111" s="112"/>
      <c r="BY111" s="112"/>
      <c r="BZ111" s="112"/>
      <c r="CA111" s="112"/>
      <c r="CB111" s="112"/>
      <c r="CC111" s="112"/>
      <c r="CD111" s="112"/>
      <c r="CE111" s="112"/>
      <c r="CF111" s="112"/>
      <c r="CG111" s="112"/>
      <c r="CH111" s="112"/>
      <c r="CI111" s="112"/>
      <c r="CJ111" s="112"/>
      <c r="CK111" s="112"/>
      <c r="CL111" s="112"/>
      <c r="CM111" s="112"/>
      <c r="CN111" s="112"/>
      <c r="CO111" s="112"/>
      <c r="CP111" s="112"/>
      <c r="CQ111" s="112"/>
      <c r="CR111" s="112"/>
      <c r="CS111" s="112"/>
      <c r="CT111" s="112"/>
      <c r="CU111" s="112"/>
      <c r="CV111" s="112"/>
      <c r="CW111" s="112"/>
      <c r="CX111" s="112"/>
      <c r="CY111" s="112"/>
      <c r="CZ111" s="112"/>
      <c r="DA111" s="112"/>
      <c r="DB111" s="112"/>
      <c r="DC111" s="112"/>
      <c r="DD111" s="112"/>
      <c r="DE111" s="112"/>
      <c r="DF111" s="112"/>
      <c r="DG111" s="112"/>
      <c r="DH111" s="112"/>
      <c r="DI111" s="112"/>
      <c r="DJ111" s="112"/>
      <c r="DK111" s="112"/>
      <c r="DL111" s="112"/>
      <c r="DM111" s="112"/>
      <c r="DN111" s="112"/>
      <c r="DO111" s="112"/>
      <c r="DP111" s="112"/>
      <c r="DQ111" s="112"/>
      <c r="DR111" s="112"/>
      <c r="DS111" s="112"/>
      <c r="DT111" s="112"/>
      <c r="DU111" s="112"/>
      <c r="DV111" s="112"/>
      <c r="DW111" s="112"/>
      <c r="DX111" s="112"/>
      <c r="DY111" s="112"/>
      <c r="DZ111" s="112"/>
      <c r="EA111" s="112"/>
      <c r="EB111" s="112"/>
      <c r="EC111" s="112"/>
      <c r="ED111" s="112"/>
      <c r="EE111" s="112"/>
      <c r="EF111" s="112"/>
      <c r="EG111" s="112"/>
      <c r="EH111" s="112"/>
      <c r="EI111" s="112"/>
      <c r="EJ111" s="112"/>
      <c r="EK111" s="112"/>
      <c r="EL111" s="112"/>
      <c r="EM111" s="112"/>
      <c r="EN111" s="112"/>
      <c r="EO111" s="112"/>
      <c r="EP111" s="112"/>
      <c r="EQ111" s="112"/>
      <c r="ER111" s="112"/>
      <c r="ES111" s="112"/>
      <c r="ET111" s="112"/>
      <c r="EU111" s="112"/>
      <c r="EV111" s="112"/>
      <c r="EW111" s="112"/>
      <c r="EX111" s="112"/>
      <c r="EY111" s="112"/>
      <c r="EZ111" s="112"/>
      <c r="FA111" s="112"/>
      <c r="FB111" s="112"/>
      <c r="FC111" s="112"/>
      <c r="FD111" s="112"/>
      <c r="FE111" s="112"/>
      <c r="FF111" s="112"/>
      <c r="FG111" s="112"/>
      <c r="FH111" s="112"/>
      <c r="FI111" s="112"/>
      <c r="FJ111" s="112"/>
      <c r="FK111" s="112"/>
      <c r="FL111" s="112"/>
      <c r="FM111" s="112"/>
      <c r="FN111" s="112"/>
      <c r="FO111" s="112"/>
      <c r="FP111" s="112"/>
      <c r="FQ111" s="112"/>
      <c r="FR111" s="112"/>
      <c r="FS111" s="112"/>
      <c r="FT111" s="112"/>
      <c r="FU111" s="112"/>
      <c r="FV111" s="112"/>
      <c r="FW111" s="112"/>
      <c r="FX111" s="112"/>
      <c r="FY111" s="112"/>
      <c r="FZ111" s="112"/>
      <c r="GA111" s="112"/>
      <c r="GB111" s="112"/>
      <c r="GC111" s="112"/>
      <c r="GD111" s="112"/>
      <c r="GE111" s="112"/>
      <c r="GF111" s="112"/>
      <c r="GG111" s="112"/>
      <c r="GH111" s="112"/>
      <c r="GI111" s="112"/>
      <c r="GJ111" s="112"/>
      <c r="GK111" s="112"/>
      <c r="GL111" s="112"/>
      <c r="GM111" s="112"/>
      <c r="GN111" s="112"/>
      <c r="GO111" s="112"/>
      <c r="GP111" s="112"/>
      <c r="GQ111" s="112"/>
      <c r="GR111" s="112"/>
      <c r="GS111" s="112"/>
      <c r="GT111" s="112"/>
      <c r="GU111" s="112"/>
      <c r="GV111" s="112"/>
      <c r="GW111" s="112"/>
      <c r="GX111" s="112"/>
      <c r="GY111" s="112"/>
      <c r="GZ111" s="112"/>
      <c r="HA111" s="112"/>
      <c r="HB111" s="112"/>
      <c r="HC111" s="112"/>
      <c r="HD111" s="112"/>
      <c r="HE111" s="112"/>
      <c r="HF111" s="112"/>
      <c r="HG111" s="112"/>
      <c r="HH111" s="112"/>
      <c r="HI111" s="112"/>
      <c r="HJ111" s="112"/>
      <c r="HK111" s="112"/>
      <c r="HL111" s="112"/>
      <c r="HM111" s="112"/>
      <c r="HN111" s="112"/>
      <c r="HO111" s="112"/>
      <c r="HP111" s="112"/>
      <c r="HQ111" s="112"/>
      <c r="HR111" s="112"/>
      <c r="HS111" s="112"/>
      <c r="HT111" s="112"/>
      <c r="HU111" s="112"/>
      <c r="HV111" s="112"/>
      <c r="HW111" s="112"/>
      <c r="HX111" s="112"/>
      <c r="HY111" s="112"/>
      <c r="HZ111" s="112"/>
      <c r="IA111" s="112"/>
      <c r="IB111" s="112"/>
      <c r="IC111" s="112"/>
      <c r="ID111" s="112"/>
      <c r="IE111" s="112"/>
      <c r="IF111" s="112"/>
      <c r="IG111" s="112"/>
      <c r="IH111" s="112"/>
      <c r="II111" s="112"/>
      <c r="IJ111" s="112"/>
      <c r="IK111" s="112"/>
      <c r="IL111" s="112"/>
      <c r="IM111" s="112"/>
      <c r="IN111" s="112"/>
      <c r="IO111" s="112"/>
      <c r="IP111" s="112"/>
      <c r="IQ111" s="112"/>
      <c r="IR111" s="112"/>
      <c r="IS111" s="112"/>
      <c r="IT111" s="112"/>
      <c r="IU111" s="112"/>
      <c r="IV111" s="112"/>
    </row>
    <row r="112" spans="1:256">
      <c r="A112" s="112"/>
      <c r="B112" s="113">
        <v>44740</v>
      </c>
      <c r="C112" s="114">
        <v>1008.0658</v>
      </c>
      <c r="D112" s="114">
        <v>1.3298000000000001</v>
      </c>
      <c r="E112" s="114">
        <v>1.3298000000000001</v>
      </c>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2"/>
      <c r="BU112" s="112"/>
      <c r="BV112" s="112"/>
      <c r="BW112" s="112"/>
      <c r="BX112" s="112"/>
      <c r="BY112" s="112"/>
      <c r="BZ112" s="112"/>
      <c r="CA112" s="112"/>
      <c r="CB112" s="112"/>
      <c r="CC112" s="112"/>
      <c r="CD112" s="112"/>
      <c r="CE112" s="112"/>
      <c r="CF112" s="112"/>
      <c r="CG112" s="112"/>
      <c r="CH112" s="112"/>
      <c r="CI112" s="112"/>
      <c r="CJ112" s="112"/>
      <c r="CK112" s="112"/>
      <c r="CL112" s="112"/>
      <c r="CM112" s="112"/>
      <c r="CN112" s="112"/>
      <c r="CO112" s="112"/>
      <c r="CP112" s="112"/>
      <c r="CQ112" s="112"/>
      <c r="CR112" s="112"/>
      <c r="CS112" s="112"/>
      <c r="CT112" s="112"/>
      <c r="CU112" s="112"/>
      <c r="CV112" s="112"/>
      <c r="CW112" s="112"/>
      <c r="CX112" s="112"/>
      <c r="CY112" s="112"/>
      <c r="CZ112" s="112"/>
      <c r="DA112" s="112"/>
      <c r="DB112" s="112"/>
      <c r="DC112" s="112"/>
      <c r="DD112" s="112"/>
      <c r="DE112" s="112"/>
      <c r="DF112" s="112"/>
      <c r="DG112" s="112"/>
      <c r="DH112" s="112"/>
      <c r="DI112" s="112"/>
      <c r="DJ112" s="112"/>
      <c r="DK112" s="112"/>
      <c r="DL112" s="112"/>
      <c r="DM112" s="112"/>
      <c r="DN112" s="112"/>
      <c r="DO112" s="112"/>
      <c r="DP112" s="112"/>
      <c r="DQ112" s="112"/>
      <c r="DR112" s="112"/>
      <c r="DS112" s="112"/>
      <c r="DT112" s="112"/>
      <c r="DU112" s="112"/>
      <c r="DV112" s="112"/>
      <c r="DW112" s="112"/>
      <c r="DX112" s="112"/>
      <c r="DY112" s="112"/>
      <c r="DZ112" s="112"/>
      <c r="EA112" s="112"/>
      <c r="EB112" s="112"/>
      <c r="EC112" s="112"/>
      <c r="ED112" s="112"/>
      <c r="EE112" s="112"/>
      <c r="EF112" s="112"/>
      <c r="EG112" s="112"/>
      <c r="EH112" s="112"/>
      <c r="EI112" s="112"/>
      <c r="EJ112" s="112"/>
      <c r="EK112" s="112"/>
      <c r="EL112" s="112"/>
      <c r="EM112" s="112"/>
      <c r="EN112" s="112"/>
      <c r="EO112" s="112"/>
      <c r="EP112" s="112"/>
      <c r="EQ112" s="112"/>
      <c r="ER112" s="112"/>
      <c r="ES112" s="112"/>
      <c r="ET112" s="112"/>
      <c r="EU112" s="112"/>
      <c r="EV112" s="112"/>
      <c r="EW112" s="112"/>
      <c r="EX112" s="112"/>
      <c r="EY112" s="112"/>
      <c r="EZ112" s="112"/>
      <c r="FA112" s="112"/>
      <c r="FB112" s="112"/>
      <c r="FC112" s="112"/>
      <c r="FD112" s="112"/>
      <c r="FE112" s="112"/>
      <c r="FF112" s="112"/>
      <c r="FG112" s="112"/>
      <c r="FH112" s="112"/>
      <c r="FI112" s="112"/>
      <c r="FJ112" s="112"/>
      <c r="FK112" s="112"/>
      <c r="FL112" s="112"/>
      <c r="FM112" s="112"/>
      <c r="FN112" s="112"/>
      <c r="FO112" s="112"/>
      <c r="FP112" s="112"/>
      <c r="FQ112" s="112"/>
      <c r="FR112" s="112"/>
      <c r="FS112" s="112"/>
      <c r="FT112" s="112"/>
      <c r="FU112" s="112"/>
      <c r="FV112" s="112"/>
      <c r="FW112" s="112"/>
      <c r="FX112" s="112"/>
      <c r="FY112" s="112"/>
      <c r="FZ112" s="112"/>
      <c r="GA112" s="112"/>
      <c r="GB112" s="112"/>
      <c r="GC112" s="112"/>
      <c r="GD112" s="112"/>
      <c r="GE112" s="112"/>
      <c r="GF112" s="112"/>
      <c r="GG112" s="112"/>
      <c r="GH112" s="112"/>
      <c r="GI112" s="112"/>
      <c r="GJ112" s="112"/>
      <c r="GK112" s="112"/>
      <c r="GL112" s="112"/>
      <c r="GM112" s="112"/>
      <c r="GN112" s="112"/>
      <c r="GO112" s="112"/>
      <c r="GP112" s="112"/>
      <c r="GQ112" s="112"/>
      <c r="GR112" s="112"/>
      <c r="GS112" s="112"/>
      <c r="GT112" s="112"/>
      <c r="GU112" s="112"/>
      <c r="GV112" s="112"/>
      <c r="GW112" s="112"/>
      <c r="GX112" s="112"/>
      <c r="GY112" s="112"/>
      <c r="GZ112" s="112"/>
      <c r="HA112" s="112"/>
      <c r="HB112" s="112"/>
      <c r="HC112" s="112"/>
      <c r="HD112" s="112"/>
      <c r="HE112" s="112"/>
      <c r="HF112" s="112"/>
      <c r="HG112" s="112"/>
      <c r="HH112" s="112"/>
      <c r="HI112" s="112"/>
      <c r="HJ112" s="112"/>
      <c r="HK112" s="112"/>
      <c r="HL112" s="112"/>
      <c r="HM112" s="112"/>
      <c r="HN112" s="112"/>
      <c r="HO112" s="112"/>
      <c r="HP112" s="112"/>
      <c r="HQ112" s="112"/>
      <c r="HR112" s="112"/>
      <c r="HS112" s="112"/>
      <c r="HT112" s="112"/>
      <c r="HU112" s="112"/>
      <c r="HV112" s="112"/>
      <c r="HW112" s="112"/>
      <c r="HX112" s="112"/>
      <c r="HY112" s="112"/>
      <c r="HZ112" s="112"/>
      <c r="IA112" s="112"/>
      <c r="IB112" s="112"/>
      <c r="IC112" s="112"/>
      <c r="ID112" s="112"/>
      <c r="IE112" s="112"/>
      <c r="IF112" s="112"/>
      <c r="IG112" s="112"/>
      <c r="IH112" s="112"/>
      <c r="II112" s="112"/>
      <c r="IJ112" s="112"/>
      <c r="IK112" s="112"/>
      <c r="IL112" s="112"/>
      <c r="IM112" s="112"/>
      <c r="IN112" s="112"/>
      <c r="IO112" s="112"/>
      <c r="IP112" s="112"/>
      <c r="IQ112" s="112"/>
      <c r="IR112" s="112"/>
      <c r="IS112" s="112"/>
      <c r="IT112" s="112"/>
      <c r="IU112" s="112"/>
      <c r="IV112" s="112"/>
    </row>
    <row r="113" spans="1:256">
      <c r="A113" s="112"/>
      <c r="B113" s="113">
        <v>44747</v>
      </c>
      <c r="C113" s="114">
        <v>1008.0658</v>
      </c>
      <c r="D113" s="114">
        <v>2.0366</v>
      </c>
      <c r="E113" s="114">
        <v>2.0366</v>
      </c>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2"/>
      <c r="BU113" s="112"/>
      <c r="BV113" s="112"/>
      <c r="BW113" s="112"/>
      <c r="BX113" s="112"/>
      <c r="BY113" s="112"/>
      <c r="BZ113" s="112"/>
      <c r="CA113" s="112"/>
      <c r="CB113" s="112"/>
      <c r="CC113" s="112"/>
      <c r="CD113" s="112"/>
      <c r="CE113" s="112"/>
      <c r="CF113" s="112"/>
      <c r="CG113" s="112"/>
      <c r="CH113" s="112"/>
      <c r="CI113" s="112"/>
      <c r="CJ113" s="112"/>
      <c r="CK113" s="112"/>
      <c r="CL113" s="112"/>
      <c r="CM113" s="112"/>
      <c r="CN113" s="112"/>
      <c r="CO113" s="112"/>
      <c r="CP113" s="112"/>
      <c r="CQ113" s="112"/>
      <c r="CR113" s="112"/>
      <c r="CS113" s="112"/>
      <c r="CT113" s="112"/>
      <c r="CU113" s="112"/>
      <c r="CV113" s="112"/>
      <c r="CW113" s="112"/>
      <c r="CX113" s="112"/>
      <c r="CY113" s="112"/>
      <c r="CZ113" s="112"/>
      <c r="DA113" s="112"/>
      <c r="DB113" s="112"/>
      <c r="DC113" s="112"/>
      <c r="DD113" s="112"/>
      <c r="DE113" s="112"/>
      <c r="DF113" s="112"/>
      <c r="DG113" s="112"/>
      <c r="DH113" s="112"/>
      <c r="DI113" s="112"/>
      <c r="DJ113" s="112"/>
      <c r="DK113" s="112"/>
      <c r="DL113" s="112"/>
      <c r="DM113" s="112"/>
      <c r="DN113" s="112"/>
      <c r="DO113" s="112"/>
      <c r="DP113" s="112"/>
      <c r="DQ113" s="112"/>
      <c r="DR113" s="112"/>
      <c r="DS113" s="112"/>
      <c r="DT113" s="112"/>
      <c r="DU113" s="112"/>
      <c r="DV113" s="112"/>
      <c r="DW113" s="112"/>
      <c r="DX113" s="112"/>
      <c r="DY113" s="112"/>
      <c r="DZ113" s="112"/>
      <c r="EA113" s="112"/>
      <c r="EB113" s="112"/>
      <c r="EC113" s="112"/>
      <c r="ED113" s="112"/>
      <c r="EE113" s="112"/>
      <c r="EF113" s="112"/>
      <c r="EG113" s="112"/>
      <c r="EH113" s="112"/>
      <c r="EI113" s="112"/>
      <c r="EJ113" s="112"/>
      <c r="EK113" s="112"/>
      <c r="EL113" s="112"/>
      <c r="EM113" s="112"/>
      <c r="EN113" s="112"/>
      <c r="EO113" s="112"/>
      <c r="EP113" s="112"/>
      <c r="EQ113" s="112"/>
      <c r="ER113" s="112"/>
      <c r="ES113" s="112"/>
      <c r="ET113" s="112"/>
      <c r="EU113" s="112"/>
      <c r="EV113" s="112"/>
      <c r="EW113" s="112"/>
      <c r="EX113" s="112"/>
      <c r="EY113" s="112"/>
      <c r="EZ113" s="112"/>
      <c r="FA113" s="112"/>
      <c r="FB113" s="112"/>
      <c r="FC113" s="112"/>
      <c r="FD113" s="112"/>
      <c r="FE113" s="112"/>
      <c r="FF113" s="112"/>
      <c r="FG113" s="112"/>
      <c r="FH113" s="112"/>
      <c r="FI113" s="112"/>
      <c r="FJ113" s="112"/>
      <c r="FK113" s="112"/>
      <c r="FL113" s="112"/>
      <c r="FM113" s="112"/>
      <c r="FN113" s="112"/>
      <c r="FO113" s="112"/>
      <c r="FP113" s="112"/>
      <c r="FQ113" s="112"/>
      <c r="FR113" s="112"/>
      <c r="FS113" s="112"/>
      <c r="FT113" s="112"/>
      <c r="FU113" s="112"/>
      <c r="FV113" s="112"/>
      <c r="FW113" s="112"/>
      <c r="FX113" s="112"/>
      <c r="FY113" s="112"/>
      <c r="FZ113" s="112"/>
      <c r="GA113" s="112"/>
      <c r="GB113" s="112"/>
      <c r="GC113" s="112"/>
      <c r="GD113" s="112"/>
      <c r="GE113" s="112"/>
      <c r="GF113" s="112"/>
      <c r="GG113" s="112"/>
      <c r="GH113" s="112"/>
      <c r="GI113" s="112"/>
      <c r="GJ113" s="112"/>
      <c r="GK113" s="112"/>
      <c r="GL113" s="112"/>
      <c r="GM113" s="112"/>
      <c r="GN113" s="112"/>
      <c r="GO113" s="112"/>
      <c r="GP113" s="112"/>
      <c r="GQ113" s="112"/>
      <c r="GR113" s="112"/>
      <c r="GS113" s="112"/>
      <c r="GT113" s="112"/>
      <c r="GU113" s="112"/>
      <c r="GV113" s="112"/>
      <c r="GW113" s="112"/>
      <c r="GX113" s="112"/>
      <c r="GY113" s="112"/>
      <c r="GZ113" s="112"/>
      <c r="HA113" s="112"/>
      <c r="HB113" s="112"/>
      <c r="HC113" s="112"/>
      <c r="HD113" s="112"/>
      <c r="HE113" s="112"/>
      <c r="HF113" s="112"/>
      <c r="HG113" s="112"/>
      <c r="HH113" s="112"/>
      <c r="HI113" s="112"/>
      <c r="HJ113" s="112"/>
      <c r="HK113" s="112"/>
      <c r="HL113" s="112"/>
      <c r="HM113" s="112"/>
      <c r="HN113" s="112"/>
      <c r="HO113" s="112"/>
      <c r="HP113" s="112"/>
      <c r="HQ113" s="112"/>
      <c r="HR113" s="112"/>
      <c r="HS113" s="112"/>
      <c r="HT113" s="112"/>
      <c r="HU113" s="112"/>
      <c r="HV113" s="112"/>
      <c r="HW113" s="112"/>
      <c r="HX113" s="112"/>
      <c r="HY113" s="112"/>
      <c r="HZ113" s="112"/>
      <c r="IA113" s="112"/>
      <c r="IB113" s="112"/>
      <c r="IC113" s="112"/>
      <c r="ID113" s="112"/>
      <c r="IE113" s="112"/>
      <c r="IF113" s="112"/>
      <c r="IG113" s="112"/>
      <c r="IH113" s="112"/>
      <c r="II113" s="112"/>
      <c r="IJ113" s="112"/>
      <c r="IK113" s="112"/>
      <c r="IL113" s="112"/>
      <c r="IM113" s="112"/>
      <c r="IN113" s="112"/>
      <c r="IO113" s="112"/>
      <c r="IP113" s="112"/>
      <c r="IQ113" s="112"/>
      <c r="IR113" s="112"/>
      <c r="IS113" s="112"/>
      <c r="IT113" s="112"/>
      <c r="IU113" s="112"/>
      <c r="IV113" s="112"/>
    </row>
    <row r="114" spans="1:256">
      <c r="A114" s="112"/>
      <c r="B114" s="113">
        <v>44754</v>
      </c>
      <c r="C114" s="114">
        <v>1008.0658</v>
      </c>
      <c r="D114" s="114">
        <v>1.1296999999999999</v>
      </c>
      <c r="E114" s="114">
        <v>1.1296999999999999</v>
      </c>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2"/>
      <c r="BU114" s="112"/>
      <c r="BV114" s="112"/>
      <c r="BW114" s="112"/>
      <c r="BX114" s="112"/>
      <c r="BY114" s="112"/>
      <c r="BZ114" s="112"/>
      <c r="CA114" s="112"/>
      <c r="CB114" s="112"/>
      <c r="CC114" s="112"/>
      <c r="CD114" s="112"/>
      <c r="CE114" s="112"/>
      <c r="CF114" s="112"/>
      <c r="CG114" s="112"/>
      <c r="CH114" s="112"/>
      <c r="CI114" s="112"/>
      <c r="CJ114" s="112"/>
      <c r="CK114" s="112"/>
      <c r="CL114" s="112"/>
      <c r="CM114" s="112"/>
      <c r="CN114" s="112"/>
      <c r="CO114" s="112"/>
      <c r="CP114" s="112"/>
      <c r="CQ114" s="112"/>
      <c r="CR114" s="112"/>
      <c r="CS114" s="112"/>
      <c r="CT114" s="112"/>
      <c r="CU114" s="112"/>
      <c r="CV114" s="112"/>
      <c r="CW114" s="112"/>
      <c r="CX114" s="112"/>
      <c r="CY114" s="112"/>
      <c r="CZ114" s="112"/>
      <c r="DA114" s="112"/>
      <c r="DB114" s="112"/>
      <c r="DC114" s="112"/>
      <c r="DD114" s="112"/>
      <c r="DE114" s="112"/>
      <c r="DF114" s="112"/>
      <c r="DG114" s="112"/>
      <c r="DH114" s="112"/>
      <c r="DI114" s="112"/>
      <c r="DJ114" s="112"/>
      <c r="DK114" s="112"/>
      <c r="DL114" s="112"/>
      <c r="DM114" s="112"/>
      <c r="DN114" s="112"/>
      <c r="DO114" s="112"/>
      <c r="DP114" s="112"/>
      <c r="DQ114" s="112"/>
      <c r="DR114" s="112"/>
      <c r="DS114" s="112"/>
      <c r="DT114" s="112"/>
      <c r="DU114" s="112"/>
      <c r="DV114" s="112"/>
      <c r="DW114" s="112"/>
      <c r="DX114" s="112"/>
      <c r="DY114" s="112"/>
      <c r="DZ114" s="112"/>
      <c r="EA114" s="112"/>
      <c r="EB114" s="112"/>
      <c r="EC114" s="112"/>
      <c r="ED114" s="112"/>
      <c r="EE114" s="112"/>
      <c r="EF114" s="112"/>
      <c r="EG114" s="112"/>
      <c r="EH114" s="112"/>
      <c r="EI114" s="112"/>
      <c r="EJ114" s="112"/>
      <c r="EK114" s="112"/>
      <c r="EL114" s="112"/>
      <c r="EM114" s="112"/>
      <c r="EN114" s="112"/>
      <c r="EO114" s="112"/>
      <c r="EP114" s="112"/>
      <c r="EQ114" s="112"/>
      <c r="ER114" s="112"/>
      <c r="ES114" s="112"/>
      <c r="ET114" s="112"/>
      <c r="EU114" s="112"/>
      <c r="EV114" s="112"/>
      <c r="EW114" s="112"/>
      <c r="EX114" s="112"/>
      <c r="EY114" s="112"/>
      <c r="EZ114" s="112"/>
      <c r="FA114" s="112"/>
      <c r="FB114" s="112"/>
      <c r="FC114" s="112"/>
      <c r="FD114" s="112"/>
      <c r="FE114" s="112"/>
      <c r="FF114" s="112"/>
      <c r="FG114" s="112"/>
      <c r="FH114" s="112"/>
      <c r="FI114" s="112"/>
      <c r="FJ114" s="112"/>
      <c r="FK114" s="112"/>
      <c r="FL114" s="112"/>
      <c r="FM114" s="112"/>
      <c r="FN114" s="112"/>
      <c r="FO114" s="112"/>
      <c r="FP114" s="112"/>
      <c r="FQ114" s="112"/>
      <c r="FR114" s="112"/>
      <c r="FS114" s="112"/>
      <c r="FT114" s="112"/>
      <c r="FU114" s="112"/>
      <c r="FV114" s="112"/>
      <c r="FW114" s="112"/>
      <c r="FX114" s="112"/>
      <c r="FY114" s="112"/>
      <c r="FZ114" s="112"/>
      <c r="GA114" s="112"/>
      <c r="GB114" s="112"/>
      <c r="GC114" s="112"/>
      <c r="GD114" s="112"/>
      <c r="GE114" s="112"/>
      <c r="GF114" s="112"/>
      <c r="GG114" s="112"/>
      <c r="GH114" s="112"/>
      <c r="GI114" s="112"/>
      <c r="GJ114" s="112"/>
      <c r="GK114" s="112"/>
      <c r="GL114" s="112"/>
      <c r="GM114" s="112"/>
      <c r="GN114" s="112"/>
      <c r="GO114" s="112"/>
      <c r="GP114" s="112"/>
      <c r="GQ114" s="112"/>
      <c r="GR114" s="112"/>
      <c r="GS114" s="112"/>
      <c r="GT114" s="112"/>
      <c r="GU114" s="112"/>
      <c r="GV114" s="112"/>
      <c r="GW114" s="112"/>
      <c r="GX114" s="112"/>
      <c r="GY114" s="112"/>
      <c r="GZ114" s="112"/>
      <c r="HA114" s="112"/>
      <c r="HB114" s="112"/>
      <c r="HC114" s="112"/>
      <c r="HD114" s="112"/>
      <c r="HE114" s="112"/>
      <c r="HF114" s="112"/>
      <c r="HG114" s="112"/>
      <c r="HH114" s="112"/>
      <c r="HI114" s="112"/>
      <c r="HJ114" s="112"/>
      <c r="HK114" s="112"/>
      <c r="HL114" s="112"/>
      <c r="HM114" s="112"/>
      <c r="HN114" s="112"/>
      <c r="HO114" s="112"/>
      <c r="HP114" s="112"/>
      <c r="HQ114" s="112"/>
      <c r="HR114" s="112"/>
      <c r="HS114" s="112"/>
      <c r="HT114" s="112"/>
      <c r="HU114" s="112"/>
      <c r="HV114" s="112"/>
      <c r="HW114" s="112"/>
      <c r="HX114" s="112"/>
      <c r="HY114" s="112"/>
      <c r="HZ114" s="112"/>
      <c r="IA114" s="112"/>
      <c r="IB114" s="112"/>
      <c r="IC114" s="112"/>
      <c r="ID114" s="112"/>
      <c r="IE114" s="112"/>
      <c r="IF114" s="112"/>
      <c r="IG114" s="112"/>
      <c r="IH114" s="112"/>
      <c r="II114" s="112"/>
      <c r="IJ114" s="112"/>
      <c r="IK114" s="112"/>
      <c r="IL114" s="112"/>
      <c r="IM114" s="112"/>
      <c r="IN114" s="112"/>
      <c r="IO114" s="112"/>
      <c r="IP114" s="112"/>
      <c r="IQ114" s="112"/>
      <c r="IR114" s="112"/>
      <c r="IS114" s="112"/>
      <c r="IT114" s="112"/>
      <c r="IU114" s="112"/>
      <c r="IV114" s="112"/>
    </row>
    <row r="115" spans="1:256">
      <c r="A115" s="112"/>
      <c r="B115" s="113">
        <v>44761</v>
      </c>
      <c r="C115" s="114">
        <v>1008.0658</v>
      </c>
      <c r="D115" s="114">
        <v>0.91500000000000004</v>
      </c>
      <c r="E115" s="114">
        <v>0.91500000000000004</v>
      </c>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2"/>
      <c r="BU115" s="112"/>
      <c r="BV115" s="112"/>
      <c r="BW115" s="112"/>
      <c r="BX115" s="112"/>
      <c r="BY115" s="112"/>
      <c r="BZ115" s="112"/>
      <c r="CA115" s="112"/>
      <c r="CB115" s="112"/>
      <c r="CC115" s="112"/>
      <c r="CD115" s="112"/>
      <c r="CE115" s="112"/>
      <c r="CF115" s="112"/>
      <c r="CG115" s="112"/>
      <c r="CH115" s="112"/>
      <c r="CI115" s="112"/>
      <c r="CJ115" s="112"/>
      <c r="CK115" s="112"/>
      <c r="CL115" s="112"/>
      <c r="CM115" s="112"/>
      <c r="CN115" s="112"/>
      <c r="CO115" s="112"/>
      <c r="CP115" s="112"/>
      <c r="CQ115" s="112"/>
      <c r="CR115" s="112"/>
      <c r="CS115" s="112"/>
      <c r="CT115" s="112"/>
      <c r="CU115" s="112"/>
      <c r="CV115" s="112"/>
      <c r="CW115" s="112"/>
      <c r="CX115" s="112"/>
      <c r="CY115" s="112"/>
      <c r="CZ115" s="112"/>
      <c r="DA115" s="112"/>
      <c r="DB115" s="112"/>
      <c r="DC115" s="112"/>
      <c r="DD115" s="112"/>
      <c r="DE115" s="112"/>
      <c r="DF115" s="112"/>
      <c r="DG115" s="112"/>
      <c r="DH115" s="112"/>
      <c r="DI115" s="112"/>
      <c r="DJ115" s="112"/>
      <c r="DK115" s="112"/>
      <c r="DL115" s="112"/>
      <c r="DM115" s="112"/>
      <c r="DN115" s="112"/>
      <c r="DO115" s="112"/>
      <c r="DP115" s="112"/>
      <c r="DQ115" s="112"/>
      <c r="DR115" s="112"/>
      <c r="DS115" s="112"/>
      <c r="DT115" s="112"/>
      <c r="DU115" s="112"/>
      <c r="DV115" s="112"/>
      <c r="DW115" s="112"/>
      <c r="DX115" s="112"/>
      <c r="DY115" s="112"/>
      <c r="DZ115" s="112"/>
      <c r="EA115" s="112"/>
      <c r="EB115" s="112"/>
      <c r="EC115" s="112"/>
      <c r="ED115" s="112"/>
      <c r="EE115" s="112"/>
      <c r="EF115" s="112"/>
      <c r="EG115" s="112"/>
      <c r="EH115" s="112"/>
      <c r="EI115" s="112"/>
      <c r="EJ115" s="112"/>
      <c r="EK115" s="112"/>
      <c r="EL115" s="112"/>
      <c r="EM115" s="112"/>
      <c r="EN115" s="112"/>
      <c r="EO115" s="112"/>
      <c r="EP115" s="112"/>
      <c r="EQ115" s="112"/>
      <c r="ER115" s="112"/>
      <c r="ES115" s="112"/>
      <c r="ET115" s="112"/>
      <c r="EU115" s="112"/>
      <c r="EV115" s="112"/>
      <c r="EW115" s="112"/>
      <c r="EX115" s="112"/>
      <c r="EY115" s="112"/>
      <c r="EZ115" s="112"/>
      <c r="FA115" s="112"/>
      <c r="FB115" s="112"/>
      <c r="FC115" s="112"/>
      <c r="FD115" s="112"/>
      <c r="FE115" s="112"/>
      <c r="FF115" s="112"/>
      <c r="FG115" s="112"/>
      <c r="FH115" s="112"/>
      <c r="FI115" s="112"/>
      <c r="FJ115" s="112"/>
      <c r="FK115" s="112"/>
      <c r="FL115" s="112"/>
      <c r="FM115" s="112"/>
      <c r="FN115" s="112"/>
      <c r="FO115" s="112"/>
      <c r="FP115" s="112"/>
      <c r="FQ115" s="112"/>
      <c r="FR115" s="112"/>
      <c r="FS115" s="112"/>
      <c r="FT115" s="112"/>
      <c r="FU115" s="112"/>
      <c r="FV115" s="112"/>
      <c r="FW115" s="112"/>
      <c r="FX115" s="112"/>
      <c r="FY115" s="112"/>
      <c r="FZ115" s="112"/>
      <c r="GA115" s="112"/>
      <c r="GB115" s="112"/>
      <c r="GC115" s="112"/>
      <c r="GD115" s="112"/>
      <c r="GE115" s="112"/>
      <c r="GF115" s="112"/>
      <c r="GG115" s="112"/>
      <c r="GH115" s="112"/>
      <c r="GI115" s="112"/>
      <c r="GJ115" s="112"/>
      <c r="GK115" s="112"/>
      <c r="GL115" s="112"/>
      <c r="GM115" s="112"/>
      <c r="GN115" s="112"/>
      <c r="GO115" s="112"/>
      <c r="GP115" s="112"/>
      <c r="GQ115" s="112"/>
      <c r="GR115" s="112"/>
      <c r="GS115" s="112"/>
      <c r="GT115" s="112"/>
      <c r="GU115" s="112"/>
      <c r="GV115" s="112"/>
      <c r="GW115" s="112"/>
      <c r="GX115" s="112"/>
      <c r="GY115" s="112"/>
      <c r="GZ115" s="112"/>
      <c r="HA115" s="112"/>
      <c r="HB115" s="112"/>
      <c r="HC115" s="112"/>
      <c r="HD115" s="112"/>
      <c r="HE115" s="112"/>
      <c r="HF115" s="112"/>
      <c r="HG115" s="112"/>
      <c r="HH115" s="112"/>
      <c r="HI115" s="112"/>
      <c r="HJ115" s="112"/>
      <c r="HK115" s="112"/>
      <c r="HL115" s="112"/>
      <c r="HM115" s="112"/>
      <c r="HN115" s="112"/>
      <c r="HO115" s="112"/>
      <c r="HP115" s="112"/>
      <c r="HQ115" s="112"/>
      <c r="HR115" s="112"/>
      <c r="HS115" s="112"/>
      <c r="HT115" s="112"/>
      <c r="HU115" s="112"/>
      <c r="HV115" s="112"/>
      <c r="HW115" s="112"/>
      <c r="HX115" s="112"/>
      <c r="HY115" s="112"/>
      <c r="HZ115" s="112"/>
      <c r="IA115" s="112"/>
      <c r="IB115" s="112"/>
      <c r="IC115" s="112"/>
      <c r="ID115" s="112"/>
      <c r="IE115" s="112"/>
      <c r="IF115" s="112"/>
      <c r="IG115" s="112"/>
      <c r="IH115" s="112"/>
      <c r="II115" s="112"/>
      <c r="IJ115" s="112"/>
      <c r="IK115" s="112"/>
      <c r="IL115" s="112"/>
      <c r="IM115" s="112"/>
      <c r="IN115" s="112"/>
      <c r="IO115" s="112"/>
      <c r="IP115" s="112"/>
      <c r="IQ115" s="112"/>
      <c r="IR115" s="112"/>
      <c r="IS115" s="112"/>
      <c r="IT115" s="112"/>
      <c r="IU115" s="112"/>
      <c r="IV115" s="112"/>
    </row>
    <row r="116" spans="1:256">
      <c r="A116" s="112"/>
      <c r="B116" s="113">
        <v>44768</v>
      </c>
      <c r="C116" s="114">
        <v>1008.0658</v>
      </c>
      <c r="D116" s="114">
        <v>0.65259999999999996</v>
      </c>
      <c r="E116" s="114">
        <v>0.65259999999999996</v>
      </c>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2"/>
      <c r="BU116" s="112"/>
      <c r="BV116" s="112"/>
      <c r="BW116" s="112"/>
      <c r="BX116" s="112"/>
      <c r="BY116" s="112"/>
      <c r="BZ116" s="112"/>
      <c r="CA116" s="112"/>
      <c r="CB116" s="112"/>
      <c r="CC116" s="112"/>
      <c r="CD116" s="112"/>
      <c r="CE116" s="112"/>
      <c r="CF116" s="112"/>
      <c r="CG116" s="112"/>
      <c r="CH116" s="112"/>
      <c r="CI116" s="112"/>
      <c r="CJ116" s="112"/>
      <c r="CK116" s="112"/>
      <c r="CL116" s="112"/>
      <c r="CM116" s="112"/>
      <c r="CN116" s="112"/>
      <c r="CO116" s="112"/>
      <c r="CP116" s="112"/>
      <c r="CQ116" s="112"/>
      <c r="CR116" s="112"/>
      <c r="CS116" s="112"/>
      <c r="CT116" s="112"/>
      <c r="CU116" s="112"/>
      <c r="CV116" s="112"/>
      <c r="CW116" s="112"/>
      <c r="CX116" s="112"/>
      <c r="CY116" s="112"/>
      <c r="CZ116" s="112"/>
      <c r="DA116" s="112"/>
      <c r="DB116" s="112"/>
      <c r="DC116" s="112"/>
      <c r="DD116" s="112"/>
      <c r="DE116" s="112"/>
      <c r="DF116" s="112"/>
      <c r="DG116" s="112"/>
      <c r="DH116" s="112"/>
      <c r="DI116" s="112"/>
      <c r="DJ116" s="112"/>
      <c r="DK116" s="112"/>
      <c r="DL116" s="112"/>
      <c r="DM116" s="112"/>
      <c r="DN116" s="112"/>
      <c r="DO116" s="112"/>
      <c r="DP116" s="112"/>
      <c r="DQ116" s="112"/>
      <c r="DR116" s="112"/>
      <c r="DS116" s="112"/>
      <c r="DT116" s="112"/>
      <c r="DU116" s="112"/>
      <c r="DV116" s="112"/>
      <c r="DW116" s="112"/>
      <c r="DX116" s="112"/>
      <c r="DY116" s="112"/>
      <c r="DZ116" s="112"/>
      <c r="EA116" s="112"/>
      <c r="EB116" s="112"/>
      <c r="EC116" s="112"/>
      <c r="ED116" s="112"/>
      <c r="EE116" s="112"/>
      <c r="EF116" s="112"/>
      <c r="EG116" s="112"/>
      <c r="EH116" s="112"/>
      <c r="EI116" s="112"/>
      <c r="EJ116" s="112"/>
      <c r="EK116" s="112"/>
      <c r="EL116" s="112"/>
      <c r="EM116" s="112"/>
      <c r="EN116" s="112"/>
      <c r="EO116" s="112"/>
      <c r="EP116" s="112"/>
      <c r="EQ116" s="112"/>
      <c r="ER116" s="112"/>
      <c r="ES116" s="112"/>
      <c r="ET116" s="112"/>
      <c r="EU116" s="112"/>
      <c r="EV116" s="112"/>
      <c r="EW116" s="112"/>
      <c r="EX116" s="112"/>
      <c r="EY116" s="112"/>
      <c r="EZ116" s="112"/>
      <c r="FA116" s="112"/>
      <c r="FB116" s="112"/>
      <c r="FC116" s="112"/>
      <c r="FD116" s="112"/>
      <c r="FE116" s="112"/>
      <c r="FF116" s="112"/>
      <c r="FG116" s="112"/>
      <c r="FH116" s="112"/>
      <c r="FI116" s="112"/>
      <c r="FJ116" s="112"/>
      <c r="FK116" s="112"/>
      <c r="FL116" s="112"/>
      <c r="FM116" s="112"/>
      <c r="FN116" s="112"/>
      <c r="FO116" s="112"/>
      <c r="FP116" s="112"/>
      <c r="FQ116" s="112"/>
      <c r="FR116" s="112"/>
      <c r="FS116" s="112"/>
      <c r="FT116" s="112"/>
      <c r="FU116" s="112"/>
      <c r="FV116" s="112"/>
      <c r="FW116" s="112"/>
      <c r="FX116" s="112"/>
      <c r="FY116" s="112"/>
      <c r="FZ116" s="112"/>
      <c r="GA116" s="112"/>
      <c r="GB116" s="112"/>
      <c r="GC116" s="112"/>
      <c r="GD116" s="112"/>
      <c r="GE116" s="112"/>
      <c r="GF116" s="112"/>
      <c r="GG116" s="112"/>
      <c r="GH116" s="112"/>
      <c r="GI116" s="112"/>
      <c r="GJ116" s="112"/>
      <c r="GK116" s="112"/>
      <c r="GL116" s="112"/>
      <c r="GM116" s="112"/>
      <c r="GN116" s="112"/>
      <c r="GO116" s="112"/>
      <c r="GP116" s="112"/>
      <c r="GQ116" s="112"/>
      <c r="GR116" s="112"/>
      <c r="GS116" s="112"/>
      <c r="GT116" s="112"/>
      <c r="GU116" s="112"/>
      <c r="GV116" s="112"/>
      <c r="GW116" s="112"/>
      <c r="GX116" s="112"/>
      <c r="GY116" s="112"/>
      <c r="GZ116" s="112"/>
      <c r="HA116" s="112"/>
      <c r="HB116" s="112"/>
      <c r="HC116" s="112"/>
      <c r="HD116" s="112"/>
      <c r="HE116" s="112"/>
      <c r="HF116" s="112"/>
      <c r="HG116" s="112"/>
      <c r="HH116" s="112"/>
      <c r="HI116" s="112"/>
      <c r="HJ116" s="112"/>
      <c r="HK116" s="112"/>
      <c r="HL116" s="112"/>
      <c r="HM116" s="112"/>
      <c r="HN116" s="112"/>
      <c r="HO116" s="112"/>
      <c r="HP116" s="112"/>
      <c r="HQ116" s="112"/>
      <c r="HR116" s="112"/>
      <c r="HS116" s="112"/>
      <c r="HT116" s="112"/>
      <c r="HU116" s="112"/>
      <c r="HV116" s="112"/>
      <c r="HW116" s="112"/>
      <c r="HX116" s="112"/>
      <c r="HY116" s="112"/>
      <c r="HZ116" s="112"/>
      <c r="IA116" s="112"/>
      <c r="IB116" s="112"/>
      <c r="IC116" s="112"/>
      <c r="ID116" s="112"/>
      <c r="IE116" s="112"/>
      <c r="IF116" s="112"/>
      <c r="IG116" s="112"/>
      <c r="IH116" s="112"/>
      <c r="II116" s="112"/>
      <c r="IJ116" s="112"/>
      <c r="IK116" s="112"/>
      <c r="IL116" s="112"/>
      <c r="IM116" s="112"/>
      <c r="IN116" s="112"/>
      <c r="IO116" s="112"/>
      <c r="IP116" s="112"/>
      <c r="IQ116" s="112"/>
      <c r="IR116" s="112"/>
      <c r="IS116" s="112"/>
      <c r="IT116" s="112"/>
      <c r="IU116" s="112"/>
      <c r="IV116" s="112"/>
    </row>
    <row r="117" spans="1:256">
      <c r="A117" s="112"/>
      <c r="B117" s="113">
        <v>44775</v>
      </c>
      <c r="C117" s="114">
        <v>1008.0658</v>
      </c>
      <c r="D117" s="114">
        <v>1.7770999999999999</v>
      </c>
      <c r="E117" s="114">
        <v>1.7770999999999999</v>
      </c>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2"/>
      <c r="BU117" s="112"/>
      <c r="BV117" s="112"/>
      <c r="BW117" s="112"/>
      <c r="BX117" s="112"/>
      <c r="BY117" s="112"/>
      <c r="BZ117" s="112"/>
      <c r="CA117" s="112"/>
      <c r="CB117" s="112"/>
      <c r="CC117" s="112"/>
      <c r="CD117" s="112"/>
      <c r="CE117" s="112"/>
      <c r="CF117" s="112"/>
      <c r="CG117" s="112"/>
      <c r="CH117" s="112"/>
      <c r="CI117" s="112"/>
      <c r="CJ117" s="112"/>
      <c r="CK117" s="112"/>
      <c r="CL117" s="112"/>
      <c r="CM117" s="112"/>
      <c r="CN117" s="112"/>
      <c r="CO117" s="112"/>
      <c r="CP117" s="112"/>
      <c r="CQ117" s="112"/>
      <c r="CR117" s="112"/>
      <c r="CS117" s="112"/>
      <c r="CT117" s="112"/>
      <c r="CU117" s="112"/>
      <c r="CV117" s="112"/>
      <c r="CW117" s="112"/>
      <c r="CX117" s="112"/>
      <c r="CY117" s="112"/>
      <c r="CZ117" s="112"/>
      <c r="DA117" s="112"/>
      <c r="DB117" s="112"/>
      <c r="DC117" s="112"/>
      <c r="DD117" s="112"/>
      <c r="DE117" s="112"/>
      <c r="DF117" s="112"/>
      <c r="DG117" s="112"/>
      <c r="DH117" s="112"/>
      <c r="DI117" s="112"/>
      <c r="DJ117" s="112"/>
      <c r="DK117" s="112"/>
      <c r="DL117" s="112"/>
      <c r="DM117" s="112"/>
      <c r="DN117" s="112"/>
      <c r="DO117" s="112"/>
      <c r="DP117" s="112"/>
      <c r="DQ117" s="112"/>
      <c r="DR117" s="112"/>
      <c r="DS117" s="112"/>
      <c r="DT117" s="112"/>
      <c r="DU117" s="112"/>
      <c r="DV117" s="112"/>
      <c r="DW117" s="112"/>
      <c r="DX117" s="112"/>
      <c r="DY117" s="112"/>
      <c r="DZ117" s="112"/>
      <c r="EA117" s="112"/>
      <c r="EB117" s="112"/>
      <c r="EC117" s="112"/>
      <c r="ED117" s="112"/>
      <c r="EE117" s="112"/>
      <c r="EF117" s="112"/>
      <c r="EG117" s="112"/>
      <c r="EH117" s="112"/>
      <c r="EI117" s="112"/>
      <c r="EJ117" s="112"/>
      <c r="EK117" s="112"/>
      <c r="EL117" s="112"/>
      <c r="EM117" s="112"/>
      <c r="EN117" s="112"/>
      <c r="EO117" s="112"/>
      <c r="EP117" s="112"/>
      <c r="EQ117" s="112"/>
      <c r="ER117" s="112"/>
      <c r="ES117" s="112"/>
      <c r="ET117" s="112"/>
      <c r="EU117" s="112"/>
      <c r="EV117" s="112"/>
      <c r="EW117" s="112"/>
      <c r="EX117" s="112"/>
      <c r="EY117" s="112"/>
      <c r="EZ117" s="112"/>
      <c r="FA117" s="112"/>
      <c r="FB117" s="112"/>
      <c r="FC117" s="112"/>
      <c r="FD117" s="112"/>
      <c r="FE117" s="112"/>
      <c r="FF117" s="112"/>
      <c r="FG117" s="112"/>
      <c r="FH117" s="112"/>
      <c r="FI117" s="112"/>
      <c r="FJ117" s="112"/>
      <c r="FK117" s="112"/>
      <c r="FL117" s="112"/>
      <c r="FM117" s="112"/>
      <c r="FN117" s="112"/>
      <c r="FO117" s="112"/>
      <c r="FP117" s="112"/>
      <c r="FQ117" s="112"/>
      <c r="FR117" s="112"/>
      <c r="FS117" s="112"/>
      <c r="FT117" s="112"/>
      <c r="FU117" s="112"/>
      <c r="FV117" s="112"/>
      <c r="FW117" s="112"/>
      <c r="FX117" s="112"/>
      <c r="FY117" s="112"/>
      <c r="FZ117" s="112"/>
      <c r="GA117" s="112"/>
      <c r="GB117" s="112"/>
      <c r="GC117" s="112"/>
      <c r="GD117" s="112"/>
      <c r="GE117" s="112"/>
      <c r="GF117" s="112"/>
      <c r="GG117" s="112"/>
      <c r="GH117" s="112"/>
      <c r="GI117" s="112"/>
      <c r="GJ117" s="112"/>
      <c r="GK117" s="112"/>
      <c r="GL117" s="112"/>
      <c r="GM117" s="112"/>
      <c r="GN117" s="112"/>
      <c r="GO117" s="112"/>
      <c r="GP117" s="112"/>
      <c r="GQ117" s="112"/>
      <c r="GR117" s="112"/>
      <c r="GS117" s="112"/>
      <c r="GT117" s="112"/>
      <c r="GU117" s="112"/>
      <c r="GV117" s="112"/>
      <c r="GW117" s="112"/>
      <c r="GX117" s="112"/>
      <c r="GY117" s="112"/>
      <c r="GZ117" s="112"/>
      <c r="HA117" s="112"/>
      <c r="HB117" s="112"/>
      <c r="HC117" s="112"/>
      <c r="HD117" s="112"/>
      <c r="HE117" s="112"/>
      <c r="HF117" s="112"/>
      <c r="HG117" s="112"/>
      <c r="HH117" s="112"/>
      <c r="HI117" s="112"/>
      <c r="HJ117" s="112"/>
      <c r="HK117" s="112"/>
      <c r="HL117" s="112"/>
      <c r="HM117" s="112"/>
      <c r="HN117" s="112"/>
      <c r="HO117" s="112"/>
      <c r="HP117" s="112"/>
      <c r="HQ117" s="112"/>
      <c r="HR117" s="112"/>
      <c r="HS117" s="112"/>
      <c r="HT117" s="112"/>
      <c r="HU117" s="112"/>
      <c r="HV117" s="112"/>
      <c r="HW117" s="112"/>
      <c r="HX117" s="112"/>
      <c r="HY117" s="112"/>
      <c r="HZ117" s="112"/>
      <c r="IA117" s="112"/>
      <c r="IB117" s="112"/>
      <c r="IC117" s="112"/>
      <c r="ID117" s="112"/>
      <c r="IE117" s="112"/>
      <c r="IF117" s="112"/>
      <c r="IG117" s="112"/>
      <c r="IH117" s="112"/>
      <c r="II117" s="112"/>
      <c r="IJ117" s="112"/>
      <c r="IK117" s="112"/>
      <c r="IL117" s="112"/>
      <c r="IM117" s="112"/>
      <c r="IN117" s="112"/>
      <c r="IO117" s="112"/>
      <c r="IP117" s="112"/>
      <c r="IQ117" s="112"/>
      <c r="IR117" s="112"/>
      <c r="IS117" s="112"/>
      <c r="IT117" s="112"/>
      <c r="IU117" s="112"/>
      <c r="IV117" s="112"/>
    </row>
    <row r="118" spans="1:256">
      <c r="A118" s="112"/>
      <c r="B118" s="113">
        <v>44783</v>
      </c>
      <c r="C118" s="114">
        <v>1008.0658</v>
      </c>
      <c r="D118" s="114">
        <v>0.56140000000000001</v>
      </c>
      <c r="E118" s="114">
        <v>0.56140000000000001</v>
      </c>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2"/>
      <c r="BU118" s="112"/>
      <c r="BV118" s="112"/>
      <c r="BW118" s="112"/>
      <c r="BX118" s="112"/>
      <c r="BY118" s="112"/>
      <c r="BZ118" s="112"/>
      <c r="CA118" s="112"/>
      <c r="CB118" s="112"/>
      <c r="CC118" s="112"/>
      <c r="CD118" s="112"/>
      <c r="CE118" s="112"/>
      <c r="CF118" s="112"/>
      <c r="CG118" s="112"/>
      <c r="CH118" s="112"/>
      <c r="CI118" s="112"/>
      <c r="CJ118" s="112"/>
      <c r="CK118" s="112"/>
      <c r="CL118" s="112"/>
      <c r="CM118" s="112"/>
      <c r="CN118" s="112"/>
      <c r="CO118" s="112"/>
      <c r="CP118" s="112"/>
      <c r="CQ118" s="112"/>
      <c r="CR118" s="112"/>
      <c r="CS118" s="112"/>
      <c r="CT118" s="112"/>
      <c r="CU118" s="112"/>
      <c r="CV118" s="112"/>
      <c r="CW118" s="112"/>
      <c r="CX118" s="112"/>
      <c r="CY118" s="112"/>
      <c r="CZ118" s="112"/>
      <c r="DA118" s="112"/>
      <c r="DB118" s="112"/>
      <c r="DC118" s="112"/>
      <c r="DD118" s="112"/>
      <c r="DE118" s="112"/>
      <c r="DF118" s="112"/>
      <c r="DG118" s="112"/>
      <c r="DH118" s="112"/>
      <c r="DI118" s="112"/>
      <c r="DJ118" s="112"/>
      <c r="DK118" s="112"/>
      <c r="DL118" s="112"/>
      <c r="DM118" s="112"/>
      <c r="DN118" s="112"/>
      <c r="DO118" s="112"/>
      <c r="DP118" s="112"/>
      <c r="DQ118" s="112"/>
      <c r="DR118" s="112"/>
      <c r="DS118" s="112"/>
      <c r="DT118" s="112"/>
      <c r="DU118" s="112"/>
      <c r="DV118" s="112"/>
      <c r="DW118" s="112"/>
      <c r="DX118" s="112"/>
      <c r="DY118" s="112"/>
      <c r="DZ118" s="112"/>
      <c r="EA118" s="112"/>
      <c r="EB118" s="112"/>
      <c r="EC118" s="112"/>
      <c r="ED118" s="112"/>
      <c r="EE118" s="112"/>
      <c r="EF118" s="112"/>
      <c r="EG118" s="112"/>
      <c r="EH118" s="112"/>
      <c r="EI118" s="112"/>
      <c r="EJ118" s="112"/>
      <c r="EK118" s="112"/>
      <c r="EL118" s="112"/>
      <c r="EM118" s="112"/>
      <c r="EN118" s="112"/>
      <c r="EO118" s="112"/>
      <c r="EP118" s="112"/>
      <c r="EQ118" s="112"/>
      <c r="ER118" s="112"/>
      <c r="ES118" s="112"/>
      <c r="ET118" s="112"/>
      <c r="EU118" s="112"/>
      <c r="EV118" s="112"/>
      <c r="EW118" s="112"/>
      <c r="EX118" s="112"/>
      <c r="EY118" s="112"/>
      <c r="EZ118" s="112"/>
      <c r="FA118" s="112"/>
      <c r="FB118" s="112"/>
      <c r="FC118" s="112"/>
      <c r="FD118" s="112"/>
      <c r="FE118" s="112"/>
      <c r="FF118" s="112"/>
      <c r="FG118" s="112"/>
      <c r="FH118" s="112"/>
      <c r="FI118" s="112"/>
      <c r="FJ118" s="112"/>
      <c r="FK118" s="112"/>
      <c r="FL118" s="112"/>
      <c r="FM118" s="112"/>
      <c r="FN118" s="112"/>
      <c r="FO118" s="112"/>
      <c r="FP118" s="112"/>
      <c r="FQ118" s="112"/>
      <c r="FR118" s="112"/>
      <c r="FS118" s="112"/>
      <c r="FT118" s="112"/>
      <c r="FU118" s="112"/>
      <c r="FV118" s="112"/>
      <c r="FW118" s="112"/>
      <c r="FX118" s="112"/>
      <c r="FY118" s="112"/>
      <c r="FZ118" s="112"/>
      <c r="GA118" s="112"/>
      <c r="GB118" s="112"/>
      <c r="GC118" s="112"/>
      <c r="GD118" s="112"/>
      <c r="GE118" s="112"/>
      <c r="GF118" s="112"/>
      <c r="GG118" s="112"/>
      <c r="GH118" s="112"/>
      <c r="GI118" s="112"/>
      <c r="GJ118" s="112"/>
      <c r="GK118" s="112"/>
      <c r="GL118" s="112"/>
      <c r="GM118" s="112"/>
      <c r="GN118" s="112"/>
      <c r="GO118" s="112"/>
      <c r="GP118" s="112"/>
      <c r="GQ118" s="112"/>
      <c r="GR118" s="112"/>
      <c r="GS118" s="112"/>
      <c r="GT118" s="112"/>
      <c r="GU118" s="112"/>
      <c r="GV118" s="112"/>
      <c r="GW118" s="112"/>
      <c r="GX118" s="112"/>
      <c r="GY118" s="112"/>
      <c r="GZ118" s="112"/>
      <c r="HA118" s="112"/>
      <c r="HB118" s="112"/>
      <c r="HC118" s="112"/>
      <c r="HD118" s="112"/>
      <c r="HE118" s="112"/>
      <c r="HF118" s="112"/>
      <c r="HG118" s="112"/>
      <c r="HH118" s="112"/>
      <c r="HI118" s="112"/>
      <c r="HJ118" s="112"/>
      <c r="HK118" s="112"/>
      <c r="HL118" s="112"/>
      <c r="HM118" s="112"/>
      <c r="HN118" s="112"/>
      <c r="HO118" s="112"/>
      <c r="HP118" s="112"/>
      <c r="HQ118" s="112"/>
      <c r="HR118" s="112"/>
      <c r="HS118" s="112"/>
      <c r="HT118" s="112"/>
      <c r="HU118" s="112"/>
      <c r="HV118" s="112"/>
      <c r="HW118" s="112"/>
      <c r="HX118" s="112"/>
      <c r="HY118" s="112"/>
      <c r="HZ118" s="112"/>
      <c r="IA118" s="112"/>
      <c r="IB118" s="112"/>
      <c r="IC118" s="112"/>
      <c r="ID118" s="112"/>
      <c r="IE118" s="112"/>
      <c r="IF118" s="112"/>
      <c r="IG118" s="112"/>
      <c r="IH118" s="112"/>
      <c r="II118" s="112"/>
      <c r="IJ118" s="112"/>
      <c r="IK118" s="112"/>
      <c r="IL118" s="112"/>
      <c r="IM118" s="112"/>
      <c r="IN118" s="112"/>
      <c r="IO118" s="112"/>
      <c r="IP118" s="112"/>
      <c r="IQ118" s="112"/>
      <c r="IR118" s="112"/>
      <c r="IS118" s="112"/>
      <c r="IT118" s="112"/>
      <c r="IU118" s="112"/>
      <c r="IV118" s="112"/>
    </row>
    <row r="119" spans="1:256">
      <c r="A119" s="112"/>
      <c r="B119" s="113">
        <v>44790</v>
      </c>
      <c r="C119" s="114">
        <v>1008.0658</v>
      </c>
      <c r="D119" s="114">
        <v>1.6129</v>
      </c>
      <c r="E119" s="114">
        <v>1.6129</v>
      </c>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2"/>
      <c r="BU119" s="112"/>
      <c r="BV119" s="112"/>
      <c r="BW119" s="112"/>
      <c r="BX119" s="112"/>
      <c r="BY119" s="112"/>
      <c r="BZ119" s="112"/>
      <c r="CA119" s="112"/>
      <c r="CB119" s="112"/>
      <c r="CC119" s="112"/>
      <c r="CD119" s="112"/>
      <c r="CE119" s="112"/>
      <c r="CF119" s="112"/>
      <c r="CG119" s="112"/>
      <c r="CH119" s="112"/>
      <c r="CI119" s="112"/>
      <c r="CJ119" s="112"/>
      <c r="CK119" s="112"/>
      <c r="CL119" s="112"/>
      <c r="CM119" s="112"/>
      <c r="CN119" s="112"/>
      <c r="CO119" s="112"/>
      <c r="CP119" s="112"/>
      <c r="CQ119" s="112"/>
      <c r="CR119" s="112"/>
      <c r="CS119" s="112"/>
      <c r="CT119" s="112"/>
      <c r="CU119" s="112"/>
      <c r="CV119" s="112"/>
      <c r="CW119" s="112"/>
      <c r="CX119" s="112"/>
      <c r="CY119" s="112"/>
      <c r="CZ119" s="112"/>
      <c r="DA119" s="112"/>
      <c r="DB119" s="112"/>
      <c r="DC119" s="112"/>
      <c r="DD119" s="112"/>
      <c r="DE119" s="112"/>
      <c r="DF119" s="112"/>
      <c r="DG119" s="112"/>
      <c r="DH119" s="112"/>
      <c r="DI119" s="112"/>
      <c r="DJ119" s="112"/>
      <c r="DK119" s="112"/>
      <c r="DL119" s="112"/>
      <c r="DM119" s="112"/>
      <c r="DN119" s="112"/>
      <c r="DO119" s="112"/>
      <c r="DP119" s="112"/>
      <c r="DQ119" s="112"/>
      <c r="DR119" s="112"/>
      <c r="DS119" s="112"/>
      <c r="DT119" s="112"/>
      <c r="DU119" s="112"/>
      <c r="DV119" s="112"/>
      <c r="DW119" s="112"/>
      <c r="DX119" s="112"/>
      <c r="DY119" s="112"/>
      <c r="DZ119" s="112"/>
      <c r="EA119" s="112"/>
      <c r="EB119" s="112"/>
      <c r="EC119" s="112"/>
      <c r="ED119" s="112"/>
      <c r="EE119" s="112"/>
      <c r="EF119" s="112"/>
      <c r="EG119" s="112"/>
      <c r="EH119" s="112"/>
      <c r="EI119" s="112"/>
      <c r="EJ119" s="112"/>
      <c r="EK119" s="112"/>
      <c r="EL119" s="112"/>
      <c r="EM119" s="112"/>
      <c r="EN119" s="112"/>
      <c r="EO119" s="112"/>
      <c r="EP119" s="112"/>
      <c r="EQ119" s="112"/>
      <c r="ER119" s="112"/>
      <c r="ES119" s="112"/>
      <c r="ET119" s="112"/>
      <c r="EU119" s="112"/>
      <c r="EV119" s="112"/>
      <c r="EW119" s="112"/>
      <c r="EX119" s="112"/>
      <c r="EY119" s="112"/>
      <c r="EZ119" s="112"/>
      <c r="FA119" s="112"/>
      <c r="FB119" s="112"/>
      <c r="FC119" s="112"/>
      <c r="FD119" s="112"/>
      <c r="FE119" s="112"/>
      <c r="FF119" s="112"/>
      <c r="FG119" s="112"/>
      <c r="FH119" s="112"/>
      <c r="FI119" s="112"/>
      <c r="FJ119" s="112"/>
      <c r="FK119" s="112"/>
      <c r="FL119" s="112"/>
      <c r="FM119" s="112"/>
      <c r="FN119" s="112"/>
      <c r="FO119" s="112"/>
      <c r="FP119" s="112"/>
      <c r="FQ119" s="112"/>
      <c r="FR119" s="112"/>
      <c r="FS119" s="112"/>
      <c r="FT119" s="112"/>
      <c r="FU119" s="112"/>
      <c r="FV119" s="112"/>
      <c r="FW119" s="112"/>
      <c r="FX119" s="112"/>
      <c r="FY119" s="112"/>
      <c r="FZ119" s="112"/>
      <c r="GA119" s="112"/>
      <c r="GB119" s="112"/>
      <c r="GC119" s="112"/>
      <c r="GD119" s="112"/>
      <c r="GE119" s="112"/>
      <c r="GF119" s="112"/>
      <c r="GG119" s="112"/>
      <c r="GH119" s="112"/>
      <c r="GI119" s="112"/>
      <c r="GJ119" s="112"/>
      <c r="GK119" s="112"/>
      <c r="GL119" s="112"/>
      <c r="GM119" s="112"/>
      <c r="GN119" s="112"/>
      <c r="GO119" s="112"/>
      <c r="GP119" s="112"/>
      <c r="GQ119" s="112"/>
      <c r="GR119" s="112"/>
      <c r="GS119" s="112"/>
      <c r="GT119" s="112"/>
      <c r="GU119" s="112"/>
      <c r="GV119" s="112"/>
      <c r="GW119" s="112"/>
      <c r="GX119" s="112"/>
      <c r="GY119" s="112"/>
      <c r="GZ119" s="112"/>
      <c r="HA119" s="112"/>
      <c r="HB119" s="112"/>
      <c r="HC119" s="112"/>
      <c r="HD119" s="112"/>
      <c r="HE119" s="112"/>
      <c r="HF119" s="112"/>
      <c r="HG119" s="112"/>
      <c r="HH119" s="112"/>
      <c r="HI119" s="112"/>
      <c r="HJ119" s="112"/>
      <c r="HK119" s="112"/>
      <c r="HL119" s="112"/>
      <c r="HM119" s="112"/>
      <c r="HN119" s="112"/>
      <c r="HO119" s="112"/>
      <c r="HP119" s="112"/>
      <c r="HQ119" s="112"/>
      <c r="HR119" s="112"/>
      <c r="HS119" s="112"/>
      <c r="HT119" s="112"/>
      <c r="HU119" s="112"/>
      <c r="HV119" s="112"/>
      <c r="HW119" s="112"/>
      <c r="HX119" s="112"/>
      <c r="HY119" s="112"/>
      <c r="HZ119" s="112"/>
      <c r="IA119" s="112"/>
      <c r="IB119" s="112"/>
      <c r="IC119" s="112"/>
      <c r="ID119" s="112"/>
      <c r="IE119" s="112"/>
      <c r="IF119" s="112"/>
      <c r="IG119" s="112"/>
      <c r="IH119" s="112"/>
      <c r="II119" s="112"/>
      <c r="IJ119" s="112"/>
      <c r="IK119" s="112"/>
      <c r="IL119" s="112"/>
      <c r="IM119" s="112"/>
      <c r="IN119" s="112"/>
      <c r="IO119" s="112"/>
      <c r="IP119" s="112"/>
      <c r="IQ119" s="112"/>
      <c r="IR119" s="112"/>
      <c r="IS119" s="112"/>
      <c r="IT119" s="112"/>
      <c r="IU119" s="112"/>
      <c r="IV119" s="112"/>
    </row>
    <row r="120" spans="1:256">
      <c r="A120" s="112"/>
      <c r="B120" s="113">
        <v>44796</v>
      </c>
      <c r="C120" s="114">
        <v>1008.0658</v>
      </c>
      <c r="D120" s="114">
        <v>0.50470000000000004</v>
      </c>
      <c r="E120" s="114">
        <v>0.50470000000000004</v>
      </c>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2"/>
      <c r="BU120" s="112"/>
      <c r="BV120" s="112"/>
      <c r="BW120" s="112"/>
      <c r="BX120" s="112"/>
      <c r="BY120" s="112"/>
      <c r="BZ120" s="112"/>
      <c r="CA120" s="112"/>
      <c r="CB120" s="112"/>
      <c r="CC120" s="112"/>
      <c r="CD120" s="112"/>
      <c r="CE120" s="112"/>
      <c r="CF120" s="112"/>
      <c r="CG120" s="112"/>
      <c r="CH120" s="112"/>
      <c r="CI120" s="112"/>
      <c r="CJ120" s="112"/>
      <c r="CK120" s="112"/>
      <c r="CL120" s="112"/>
      <c r="CM120" s="112"/>
      <c r="CN120" s="112"/>
      <c r="CO120" s="112"/>
      <c r="CP120" s="112"/>
      <c r="CQ120" s="112"/>
      <c r="CR120" s="112"/>
      <c r="CS120" s="112"/>
      <c r="CT120" s="112"/>
      <c r="CU120" s="112"/>
      <c r="CV120" s="112"/>
      <c r="CW120" s="112"/>
      <c r="CX120" s="112"/>
      <c r="CY120" s="112"/>
      <c r="CZ120" s="112"/>
      <c r="DA120" s="112"/>
      <c r="DB120" s="112"/>
      <c r="DC120" s="112"/>
      <c r="DD120" s="112"/>
      <c r="DE120" s="112"/>
      <c r="DF120" s="112"/>
      <c r="DG120" s="112"/>
      <c r="DH120" s="112"/>
      <c r="DI120" s="112"/>
      <c r="DJ120" s="112"/>
      <c r="DK120" s="112"/>
      <c r="DL120" s="112"/>
      <c r="DM120" s="112"/>
      <c r="DN120" s="112"/>
      <c r="DO120" s="112"/>
      <c r="DP120" s="112"/>
      <c r="DQ120" s="112"/>
      <c r="DR120" s="112"/>
      <c r="DS120" s="112"/>
      <c r="DT120" s="112"/>
      <c r="DU120" s="112"/>
      <c r="DV120" s="112"/>
      <c r="DW120" s="112"/>
      <c r="DX120" s="112"/>
      <c r="DY120" s="112"/>
      <c r="DZ120" s="112"/>
      <c r="EA120" s="112"/>
      <c r="EB120" s="112"/>
      <c r="EC120" s="112"/>
      <c r="ED120" s="112"/>
      <c r="EE120" s="112"/>
      <c r="EF120" s="112"/>
      <c r="EG120" s="112"/>
      <c r="EH120" s="112"/>
      <c r="EI120" s="112"/>
      <c r="EJ120" s="112"/>
      <c r="EK120" s="112"/>
      <c r="EL120" s="112"/>
      <c r="EM120" s="112"/>
      <c r="EN120" s="112"/>
      <c r="EO120" s="112"/>
      <c r="EP120" s="112"/>
      <c r="EQ120" s="112"/>
      <c r="ER120" s="112"/>
      <c r="ES120" s="112"/>
      <c r="ET120" s="112"/>
      <c r="EU120" s="112"/>
      <c r="EV120" s="112"/>
      <c r="EW120" s="112"/>
      <c r="EX120" s="112"/>
      <c r="EY120" s="112"/>
      <c r="EZ120" s="112"/>
      <c r="FA120" s="112"/>
      <c r="FB120" s="112"/>
      <c r="FC120" s="112"/>
      <c r="FD120" s="112"/>
      <c r="FE120" s="112"/>
      <c r="FF120" s="112"/>
      <c r="FG120" s="112"/>
      <c r="FH120" s="112"/>
      <c r="FI120" s="112"/>
      <c r="FJ120" s="112"/>
      <c r="FK120" s="112"/>
      <c r="FL120" s="112"/>
      <c r="FM120" s="112"/>
      <c r="FN120" s="112"/>
      <c r="FO120" s="112"/>
      <c r="FP120" s="112"/>
      <c r="FQ120" s="112"/>
      <c r="FR120" s="112"/>
      <c r="FS120" s="112"/>
      <c r="FT120" s="112"/>
      <c r="FU120" s="112"/>
      <c r="FV120" s="112"/>
      <c r="FW120" s="112"/>
      <c r="FX120" s="112"/>
      <c r="FY120" s="112"/>
      <c r="FZ120" s="112"/>
      <c r="GA120" s="112"/>
      <c r="GB120" s="112"/>
      <c r="GC120" s="112"/>
      <c r="GD120" s="112"/>
      <c r="GE120" s="112"/>
      <c r="GF120" s="112"/>
      <c r="GG120" s="112"/>
      <c r="GH120" s="112"/>
      <c r="GI120" s="112"/>
      <c r="GJ120" s="112"/>
      <c r="GK120" s="112"/>
      <c r="GL120" s="112"/>
      <c r="GM120" s="112"/>
      <c r="GN120" s="112"/>
      <c r="GO120" s="112"/>
      <c r="GP120" s="112"/>
      <c r="GQ120" s="112"/>
      <c r="GR120" s="112"/>
      <c r="GS120" s="112"/>
      <c r="GT120" s="112"/>
      <c r="GU120" s="112"/>
      <c r="GV120" s="112"/>
      <c r="GW120" s="112"/>
      <c r="GX120" s="112"/>
      <c r="GY120" s="112"/>
      <c r="GZ120" s="112"/>
      <c r="HA120" s="112"/>
      <c r="HB120" s="112"/>
      <c r="HC120" s="112"/>
      <c r="HD120" s="112"/>
      <c r="HE120" s="112"/>
      <c r="HF120" s="112"/>
      <c r="HG120" s="112"/>
      <c r="HH120" s="112"/>
      <c r="HI120" s="112"/>
      <c r="HJ120" s="112"/>
      <c r="HK120" s="112"/>
      <c r="HL120" s="112"/>
      <c r="HM120" s="112"/>
      <c r="HN120" s="112"/>
      <c r="HO120" s="112"/>
      <c r="HP120" s="112"/>
      <c r="HQ120" s="112"/>
      <c r="HR120" s="112"/>
      <c r="HS120" s="112"/>
      <c r="HT120" s="112"/>
      <c r="HU120" s="112"/>
      <c r="HV120" s="112"/>
      <c r="HW120" s="112"/>
      <c r="HX120" s="112"/>
      <c r="HY120" s="112"/>
      <c r="HZ120" s="112"/>
      <c r="IA120" s="112"/>
      <c r="IB120" s="112"/>
      <c r="IC120" s="112"/>
      <c r="ID120" s="112"/>
      <c r="IE120" s="112"/>
      <c r="IF120" s="112"/>
      <c r="IG120" s="112"/>
      <c r="IH120" s="112"/>
      <c r="II120" s="112"/>
      <c r="IJ120" s="112"/>
      <c r="IK120" s="112"/>
      <c r="IL120" s="112"/>
      <c r="IM120" s="112"/>
      <c r="IN120" s="112"/>
      <c r="IO120" s="112"/>
      <c r="IP120" s="112"/>
      <c r="IQ120" s="112"/>
      <c r="IR120" s="112"/>
      <c r="IS120" s="112"/>
      <c r="IT120" s="112"/>
      <c r="IU120" s="112"/>
      <c r="IV120" s="112"/>
    </row>
    <row r="121" spans="1:256">
      <c r="A121" s="112"/>
      <c r="B121" s="113">
        <v>44803</v>
      </c>
      <c r="C121" s="114">
        <v>1008.0658</v>
      </c>
      <c r="D121" s="114">
        <v>1.0727</v>
      </c>
      <c r="E121" s="114">
        <v>1.0727</v>
      </c>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2"/>
      <c r="BU121" s="112"/>
      <c r="BV121" s="112"/>
      <c r="BW121" s="112"/>
      <c r="BX121" s="112"/>
      <c r="BY121" s="112"/>
      <c r="BZ121" s="112"/>
      <c r="CA121" s="112"/>
      <c r="CB121" s="112"/>
      <c r="CC121" s="112"/>
      <c r="CD121" s="112"/>
      <c r="CE121" s="112"/>
      <c r="CF121" s="112"/>
      <c r="CG121" s="112"/>
      <c r="CH121" s="112"/>
      <c r="CI121" s="112"/>
      <c r="CJ121" s="112"/>
      <c r="CK121" s="112"/>
      <c r="CL121" s="112"/>
      <c r="CM121" s="112"/>
      <c r="CN121" s="112"/>
      <c r="CO121" s="112"/>
      <c r="CP121" s="112"/>
      <c r="CQ121" s="112"/>
      <c r="CR121" s="112"/>
      <c r="CS121" s="112"/>
      <c r="CT121" s="112"/>
      <c r="CU121" s="112"/>
      <c r="CV121" s="112"/>
      <c r="CW121" s="112"/>
      <c r="CX121" s="112"/>
      <c r="CY121" s="112"/>
      <c r="CZ121" s="112"/>
      <c r="DA121" s="112"/>
      <c r="DB121" s="112"/>
      <c r="DC121" s="112"/>
      <c r="DD121" s="112"/>
      <c r="DE121" s="112"/>
      <c r="DF121" s="112"/>
      <c r="DG121" s="112"/>
      <c r="DH121" s="112"/>
      <c r="DI121" s="112"/>
      <c r="DJ121" s="112"/>
      <c r="DK121" s="112"/>
      <c r="DL121" s="112"/>
      <c r="DM121" s="112"/>
      <c r="DN121" s="112"/>
      <c r="DO121" s="112"/>
      <c r="DP121" s="112"/>
      <c r="DQ121" s="112"/>
      <c r="DR121" s="112"/>
      <c r="DS121" s="112"/>
      <c r="DT121" s="112"/>
      <c r="DU121" s="112"/>
      <c r="DV121" s="112"/>
      <c r="DW121" s="112"/>
      <c r="DX121" s="112"/>
      <c r="DY121" s="112"/>
      <c r="DZ121" s="112"/>
      <c r="EA121" s="112"/>
      <c r="EB121" s="112"/>
      <c r="EC121" s="112"/>
      <c r="ED121" s="112"/>
      <c r="EE121" s="112"/>
      <c r="EF121" s="112"/>
      <c r="EG121" s="112"/>
      <c r="EH121" s="112"/>
      <c r="EI121" s="112"/>
      <c r="EJ121" s="112"/>
      <c r="EK121" s="112"/>
      <c r="EL121" s="112"/>
      <c r="EM121" s="112"/>
      <c r="EN121" s="112"/>
      <c r="EO121" s="112"/>
      <c r="EP121" s="112"/>
      <c r="EQ121" s="112"/>
      <c r="ER121" s="112"/>
      <c r="ES121" s="112"/>
      <c r="ET121" s="112"/>
      <c r="EU121" s="112"/>
      <c r="EV121" s="112"/>
      <c r="EW121" s="112"/>
      <c r="EX121" s="112"/>
      <c r="EY121" s="112"/>
      <c r="EZ121" s="112"/>
      <c r="FA121" s="112"/>
      <c r="FB121" s="112"/>
      <c r="FC121" s="112"/>
      <c r="FD121" s="112"/>
      <c r="FE121" s="112"/>
      <c r="FF121" s="112"/>
      <c r="FG121" s="112"/>
      <c r="FH121" s="112"/>
      <c r="FI121" s="112"/>
      <c r="FJ121" s="112"/>
      <c r="FK121" s="112"/>
      <c r="FL121" s="112"/>
      <c r="FM121" s="112"/>
      <c r="FN121" s="112"/>
      <c r="FO121" s="112"/>
      <c r="FP121" s="112"/>
      <c r="FQ121" s="112"/>
      <c r="FR121" s="112"/>
      <c r="FS121" s="112"/>
      <c r="FT121" s="112"/>
      <c r="FU121" s="112"/>
      <c r="FV121" s="112"/>
      <c r="FW121" s="112"/>
      <c r="FX121" s="112"/>
      <c r="FY121" s="112"/>
      <c r="FZ121" s="112"/>
      <c r="GA121" s="112"/>
      <c r="GB121" s="112"/>
      <c r="GC121" s="112"/>
      <c r="GD121" s="112"/>
      <c r="GE121" s="112"/>
      <c r="GF121" s="112"/>
      <c r="GG121" s="112"/>
      <c r="GH121" s="112"/>
      <c r="GI121" s="112"/>
      <c r="GJ121" s="112"/>
      <c r="GK121" s="112"/>
      <c r="GL121" s="112"/>
      <c r="GM121" s="112"/>
      <c r="GN121" s="112"/>
      <c r="GO121" s="112"/>
      <c r="GP121" s="112"/>
      <c r="GQ121" s="112"/>
      <c r="GR121" s="112"/>
      <c r="GS121" s="112"/>
      <c r="GT121" s="112"/>
      <c r="GU121" s="112"/>
      <c r="GV121" s="112"/>
      <c r="GW121" s="112"/>
      <c r="GX121" s="112"/>
      <c r="GY121" s="112"/>
      <c r="GZ121" s="112"/>
      <c r="HA121" s="112"/>
      <c r="HB121" s="112"/>
      <c r="HC121" s="112"/>
      <c r="HD121" s="112"/>
      <c r="HE121" s="112"/>
      <c r="HF121" s="112"/>
      <c r="HG121" s="112"/>
      <c r="HH121" s="112"/>
      <c r="HI121" s="112"/>
      <c r="HJ121" s="112"/>
      <c r="HK121" s="112"/>
      <c r="HL121" s="112"/>
      <c r="HM121" s="112"/>
      <c r="HN121" s="112"/>
      <c r="HO121" s="112"/>
      <c r="HP121" s="112"/>
      <c r="HQ121" s="112"/>
      <c r="HR121" s="112"/>
      <c r="HS121" s="112"/>
      <c r="HT121" s="112"/>
      <c r="HU121" s="112"/>
      <c r="HV121" s="112"/>
      <c r="HW121" s="112"/>
      <c r="HX121" s="112"/>
      <c r="HY121" s="112"/>
      <c r="HZ121" s="112"/>
      <c r="IA121" s="112"/>
      <c r="IB121" s="112"/>
      <c r="IC121" s="112"/>
      <c r="ID121" s="112"/>
      <c r="IE121" s="112"/>
      <c r="IF121" s="112"/>
      <c r="IG121" s="112"/>
      <c r="IH121" s="112"/>
      <c r="II121" s="112"/>
      <c r="IJ121" s="112"/>
      <c r="IK121" s="112"/>
      <c r="IL121" s="112"/>
      <c r="IM121" s="112"/>
      <c r="IN121" s="112"/>
      <c r="IO121" s="112"/>
      <c r="IP121" s="112"/>
      <c r="IQ121" s="112"/>
      <c r="IR121" s="112"/>
      <c r="IS121" s="112"/>
      <c r="IT121" s="112"/>
      <c r="IU121" s="112"/>
      <c r="IV121" s="112"/>
    </row>
    <row r="122" spans="1:256">
      <c r="A122" s="112"/>
      <c r="B122" s="113">
        <v>44810</v>
      </c>
      <c r="C122" s="114">
        <v>1008.0658</v>
      </c>
      <c r="D122" s="114">
        <v>1.1831</v>
      </c>
      <c r="E122" s="114">
        <v>1.1831</v>
      </c>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2"/>
      <c r="BU122" s="112"/>
      <c r="BV122" s="112"/>
      <c r="BW122" s="112"/>
      <c r="BX122" s="112"/>
      <c r="BY122" s="112"/>
      <c r="BZ122" s="112"/>
      <c r="CA122" s="112"/>
      <c r="CB122" s="112"/>
      <c r="CC122" s="112"/>
      <c r="CD122" s="112"/>
      <c r="CE122" s="112"/>
      <c r="CF122" s="112"/>
      <c r="CG122" s="112"/>
      <c r="CH122" s="112"/>
      <c r="CI122" s="112"/>
      <c r="CJ122" s="112"/>
      <c r="CK122" s="112"/>
      <c r="CL122" s="112"/>
      <c r="CM122" s="112"/>
      <c r="CN122" s="112"/>
      <c r="CO122" s="112"/>
      <c r="CP122" s="112"/>
      <c r="CQ122" s="112"/>
      <c r="CR122" s="112"/>
      <c r="CS122" s="112"/>
      <c r="CT122" s="112"/>
      <c r="CU122" s="112"/>
      <c r="CV122" s="112"/>
      <c r="CW122" s="112"/>
      <c r="CX122" s="112"/>
      <c r="CY122" s="112"/>
      <c r="CZ122" s="112"/>
      <c r="DA122" s="112"/>
      <c r="DB122" s="112"/>
      <c r="DC122" s="112"/>
      <c r="DD122" s="112"/>
      <c r="DE122" s="112"/>
      <c r="DF122" s="112"/>
      <c r="DG122" s="112"/>
      <c r="DH122" s="112"/>
      <c r="DI122" s="112"/>
      <c r="DJ122" s="112"/>
      <c r="DK122" s="112"/>
      <c r="DL122" s="112"/>
      <c r="DM122" s="112"/>
      <c r="DN122" s="112"/>
      <c r="DO122" s="112"/>
      <c r="DP122" s="112"/>
      <c r="DQ122" s="112"/>
      <c r="DR122" s="112"/>
      <c r="DS122" s="112"/>
      <c r="DT122" s="112"/>
      <c r="DU122" s="112"/>
      <c r="DV122" s="112"/>
      <c r="DW122" s="112"/>
      <c r="DX122" s="112"/>
      <c r="DY122" s="112"/>
      <c r="DZ122" s="112"/>
      <c r="EA122" s="112"/>
      <c r="EB122" s="112"/>
      <c r="EC122" s="112"/>
      <c r="ED122" s="112"/>
      <c r="EE122" s="112"/>
      <c r="EF122" s="112"/>
      <c r="EG122" s="112"/>
      <c r="EH122" s="112"/>
      <c r="EI122" s="112"/>
      <c r="EJ122" s="112"/>
      <c r="EK122" s="112"/>
      <c r="EL122" s="112"/>
      <c r="EM122" s="112"/>
      <c r="EN122" s="112"/>
      <c r="EO122" s="112"/>
      <c r="EP122" s="112"/>
      <c r="EQ122" s="112"/>
      <c r="ER122" s="112"/>
      <c r="ES122" s="112"/>
      <c r="ET122" s="112"/>
      <c r="EU122" s="112"/>
      <c r="EV122" s="112"/>
      <c r="EW122" s="112"/>
      <c r="EX122" s="112"/>
      <c r="EY122" s="112"/>
      <c r="EZ122" s="112"/>
      <c r="FA122" s="112"/>
      <c r="FB122" s="112"/>
      <c r="FC122" s="112"/>
      <c r="FD122" s="112"/>
      <c r="FE122" s="112"/>
      <c r="FF122" s="112"/>
      <c r="FG122" s="112"/>
      <c r="FH122" s="112"/>
      <c r="FI122" s="112"/>
      <c r="FJ122" s="112"/>
      <c r="FK122" s="112"/>
      <c r="FL122" s="112"/>
      <c r="FM122" s="112"/>
      <c r="FN122" s="112"/>
      <c r="FO122" s="112"/>
      <c r="FP122" s="112"/>
      <c r="FQ122" s="112"/>
      <c r="FR122" s="112"/>
      <c r="FS122" s="112"/>
      <c r="FT122" s="112"/>
      <c r="FU122" s="112"/>
      <c r="FV122" s="112"/>
      <c r="FW122" s="112"/>
      <c r="FX122" s="112"/>
      <c r="FY122" s="112"/>
      <c r="FZ122" s="112"/>
      <c r="GA122" s="112"/>
      <c r="GB122" s="112"/>
      <c r="GC122" s="112"/>
      <c r="GD122" s="112"/>
      <c r="GE122" s="112"/>
      <c r="GF122" s="112"/>
      <c r="GG122" s="112"/>
      <c r="GH122" s="112"/>
      <c r="GI122" s="112"/>
      <c r="GJ122" s="112"/>
      <c r="GK122" s="112"/>
      <c r="GL122" s="112"/>
      <c r="GM122" s="112"/>
      <c r="GN122" s="112"/>
      <c r="GO122" s="112"/>
      <c r="GP122" s="112"/>
      <c r="GQ122" s="112"/>
      <c r="GR122" s="112"/>
      <c r="GS122" s="112"/>
      <c r="GT122" s="112"/>
      <c r="GU122" s="112"/>
      <c r="GV122" s="112"/>
      <c r="GW122" s="112"/>
      <c r="GX122" s="112"/>
      <c r="GY122" s="112"/>
      <c r="GZ122" s="112"/>
      <c r="HA122" s="112"/>
      <c r="HB122" s="112"/>
      <c r="HC122" s="112"/>
      <c r="HD122" s="112"/>
      <c r="HE122" s="112"/>
      <c r="HF122" s="112"/>
      <c r="HG122" s="112"/>
      <c r="HH122" s="112"/>
      <c r="HI122" s="112"/>
      <c r="HJ122" s="112"/>
      <c r="HK122" s="112"/>
      <c r="HL122" s="112"/>
      <c r="HM122" s="112"/>
      <c r="HN122" s="112"/>
      <c r="HO122" s="112"/>
      <c r="HP122" s="112"/>
      <c r="HQ122" s="112"/>
      <c r="HR122" s="112"/>
      <c r="HS122" s="112"/>
      <c r="HT122" s="112"/>
      <c r="HU122" s="112"/>
      <c r="HV122" s="112"/>
      <c r="HW122" s="112"/>
      <c r="HX122" s="112"/>
      <c r="HY122" s="112"/>
      <c r="HZ122" s="112"/>
      <c r="IA122" s="112"/>
      <c r="IB122" s="112"/>
      <c r="IC122" s="112"/>
      <c r="ID122" s="112"/>
      <c r="IE122" s="112"/>
      <c r="IF122" s="112"/>
      <c r="IG122" s="112"/>
      <c r="IH122" s="112"/>
      <c r="II122" s="112"/>
      <c r="IJ122" s="112"/>
      <c r="IK122" s="112"/>
      <c r="IL122" s="112"/>
      <c r="IM122" s="112"/>
      <c r="IN122" s="112"/>
      <c r="IO122" s="112"/>
      <c r="IP122" s="112"/>
      <c r="IQ122" s="112"/>
      <c r="IR122" s="112"/>
      <c r="IS122" s="112"/>
      <c r="IT122" s="112"/>
      <c r="IU122" s="112"/>
      <c r="IV122" s="112"/>
    </row>
    <row r="123" spans="1:256">
      <c r="A123" s="112"/>
      <c r="B123" s="113">
        <v>44817</v>
      </c>
      <c r="C123" s="114">
        <v>1008.0658</v>
      </c>
      <c r="D123" s="114">
        <v>0.71889999999999998</v>
      </c>
      <c r="E123" s="114">
        <v>0.71889999999999998</v>
      </c>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c r="BZ123" s="112"/>
      <c r="CA123" s="112"/>
      <c r="CB123" s="112"/>
      <c r="CC123" s="112"/>
      <c r="CD123" s="112"/>
      <c r="CE123" s="112"/>
      <c r="CF123" s="112"/>
      <c r="CG123" s="112"/>
      <c r="CH123" s="112"/>
      <c r="CI123" s="112"/>
      <c r="CJ123" s="112"/>
      <c r="CK123" s="112"/>
      <c r="CL123" s="112"/>
      <c r="CM123" s="112"/>
      <c r="CN123" s="112"/>
      <c r="CO123" s="112"/>
      <c r="CP123" s="112"/>
      <c r="CQ123" s="112"/>
      <c r="CR123" s="112"/>
      <c r="CS123" s="112"/>
      <c r="CT123" s="112"/>
      <c r="CU123" s="112"/>
      <c r="CV123" s="112"/>
      <c r="CW123" s="112"/>
      <c r="CX123" s="112"/>
      <c r="CY123" s="112"/>
      <c r="CZ123" s="112"/>
      <c r="DA123" s="112"/>
      <c r="DB123" s="112"/>
      <c r="DC123" s="112"/>
      <c r="DD123" s="112"/>
      <c r="DE123" s="112"/>
      <c r="DF123" s="112"/>
      <c r="DG123" s="112"/>
      <c r="DH123" s="112"/>
      <c r="DI123" s="112"/>
      <c r="DJ123" s="112"/>
      <c r="DK123" s="112"/>
      <c r="DL123" s="112"/>
      <c r="DM123" s="112"/>
      <c r="DN123" s="112"/>
      <c r="DO123" s="112"/>
      <c r="DP123" s="112"/>
      <c r="DQ123" s="112"/>
      <c r="DR123" s="112"/>
      <c r="DS123" s="112"/>
      <c r="DT123" s="112"/>
      <c r="DU123" s="112"/>
      <c r="DV123" s="112"/>
      <c r="DW123" s="112"/>
      <c r="DX123" s="112"/>
      <c r="DY123" s="112"/>
      <c r="DZ123" s="112"/>
      <c r="EA123" s="112"/>
      <c r="EB123" s="112"/>
      <c r="EC123" s="112"/>
      <c r="ED123" s="112"/>
      <c r="EE123" s="112"/>
      <c r="EF123" s="112"/>
      <c r="EG123" s="112"/>
      <c r="EH123" s="112"/>
      <c r="EI123" s="112"/>
      <c r="EJ123" s="112"/>
      <c r="EK123" s="112"/>
      <c r="EL123" s="112"/>
      <c r="EM123" s="112"/>
      <c r="EN123" s="112"/>
      <c r="EO123" s="112"/>
      <c r="EP123" s="112"/>
      <c r="EQ123" s="112"/>
      <c r="ER123" s="112"/>
      <c r="ES123" s="112"/>
      <c r="ET123" s="112"/>
      <c r="EU123" s="112"/>
      <c r="EV123" s="112"/>
      <c r="EW123" s="112"/>
      <c r="EX123" s="112"/>
      <c r="EY123" s="112"/>
      <c r="EZ123" s="112"/>
      <c r="FA123" s="112"/>
      <c r="FB123" s="112"/>
      <c r="FC123" s="112"/>
      <c r="FD123" s="112"/>
      <c r="FE123" s="112"/>
      <c r="FF123" s="112"/>
      <c r="FG123" s="112"/>
      <c r="FH123" s="112"/>
      <c r="FI123" s="112"/>
      <c r="FJ123" s="112"/>
      <c r="FK123" s="112"/>
      <c r="FL123" s="112"/>
      <c r="FM123" s="112"/>
      <c r="FN123" s="112"/>
      <c r="FO123" s="112"/>
      <c r="FP123" s="112"/>
      <c r="FQ123" s="112"/>
      <c r="FR123" s="112"/>
      <c r="FS123" s="112"/>
      <c r="FT123" s="112"/>
      <c r="FU123" s="112"/>
      <c r="FV123" s="112"/>
      <c r="FW123" s="112"/>
      <c r="FX123" s="112"/>
      <c r="FY123" s="112"/>
      <c r="FZ123" s="112"/>
      <c r="GA123" s="112"/>
      <c r="GB123" s="112"/>
      <c r="GC123" s="112"/>
      <c r="GD123" s="112"/>
      <c r="GE123" s="112"/>
      <c r="GF123" s="112"/>
      <c r="GG123" s="112"/>
      <c r="GH123" s="112"/>
      <c r="GI123" s="112"/>
      <c r="GJ123" s="112"/>
      <c r="GK123" s="112"/>
      <c r="GL123" s="112"/>
      <c r="GM123" s="112"/>
      <c r="GN123" s="112"/>
      <c r="GO123" s="112"/>
      <c r="GP123" s="112"/>
      <c r="GQ123" s="112"/>
      <c r="GR123" s="112"/>
      <c r="GS123" s="112"/>
      <c r="GT123" s="112"/>
      <c r="GU123" s="112"/>
      <c r="GV123" s="112"/>
      <c r="GW123" s="112"/>
      <c r="GX123" s="112"/>
      <c r="GY123" s="112"/>
      <c r="GZ123" s="112"/>
      <c r="HA123" s="112"/>
      <c r="HB123" s="112"/>
      <c r="HC123" s="112"/>
      <c r="HD123" s="112"/>
      <c r="HE123" s="112"/>
      <c r="HF123" s="112"/>
      <c r="HG123" s="112"/>
      <c r="HH123" s="112"/>
      <c r="HI123" s="112"/>
      <c r="HJ123" s="112"/>
      <c r="HK123" s="112"/>
      <c r="HL123" s="112"/>
      <c r="HM123" s="112"/>
      <c r="HN123" s="112"/>
      <c r="HO123" s="112"/>
      <c r="HP123" s="112"/>
      <c r="HQ123" s="112"/>
      <c r="HR123" s="112"/>
      <c r="HS123" s="112"/>
      <c r="HT123" s="112"/>
      <c r="HU123" s="112"/>
      <c r="HV123" s="112"/>
      <c r="HW123" s="112"/>
      <c r="HX123" s="112"/>
      <c r="HY123" s="112"/>
      <c r="HZ123" s="112"/>
      <c r="IA123" s="112"/>
      <c r="IB123" s="112"/>
      <c r="IC123" s="112"/>
      <c r="ID123" s="112"/>
      <c r="IE123" s="112"/>
      <c r="IF123" s="112"/>
      <c r="IG123" s="112"/>
      <c r="IH123" s="112"/>
      <c r="II123" s="112"/>
      <c r="IJ123" s="112"/>
      <c r="IK123" s="112"/>
      <c r="IL123" s="112"/>
      <c r="IM123" s="112"/>
      <c r="IN123" s="112"/>
      <c r="IO123" s="112"/>
      <c r="IP123" s="112"/>
      <c r="IQ123" s="112"/>
      <c r="IR123" s="112"/>
      <c r="IS123" s="112"/>
      <c r="IT123" s="112"/>
      <c r="IU123" s="112"/>
      <c r="IV123" s="112"/>
    </row>
    <row r="124" spans="1:256">
      <c r="A124" s="112"/>
      <c r="B124" s="113">
        <v>44838</v>
      </c>
      <c r="C124" s="114">
        <v>1008.0658</v>
      </c>
      <c r="D124" s="114">
        <v>1.4738</v>
      </c>
      <c r="E124" s="114">
        <v>1.4738</v>
      </c>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c r="BZ124" s="112"/>
      <c r="CA124" s="112"/>
      <c r="CB124" s="112"/>
      <c r="CC124" s="112"/>
      <c r="CD124" s="112"/>
      <c r="CE124" s="112"/>
      <c r="CF124" s="112"/>
      <c r="CG124" s="112"/>
      <c r="CH124" s="112"/>
      <c r="CI124" s="112"/>
      <c r="CJ124" s="112"/>
      <c r="CK124" s="112"/>
      <c r="CL124" s="112"/>
      <c r="CM124" s="112"/>
      <c r="CN124" s="112"/>
      <c r="CO124" s="112"/>
      <c r="CP124" s="112"/>
      <c r="CQ124" s="112"/>
      <c r="CR124" s="112"/>
      <c r="CS124" s="112"/>
      <c r="CT124" s="112"/>
      <c r="CU124" s="112"/>
      <c r="CV124" s="112"/>
      <c r="CW124" s="112"/>
      <c r="CX124" s="112"/>
      <c r="CY124" s="112"/>
      <c r="CZ124" s="112"/>
      <c r="DA124" s="112"/>
      <c r="DB124" s="112"/>
      <c r="DC124" s="112"/>
      <c r="DD124" s="112"/>
      <c r="DE124" s="112"/>
      <c r="DF124" s="112"/>
      <c r="DG124" s="112"/>
      <c r="DH124" s="112"/>
      <c r="DI124" s="112"/>
      <c r="DJ124" s="112"/>
      <c r="DK124" s="112"/>
      <c r="DL124" s="112"/>
      <c r="DM124" s="112"/>
      <c r="DN124" s="112"/>
      <c r="DO124" s="112"/>
      <c r="DP124" s="112"/>
      <c r="DQ124" s="112"/>
      <c r="DR124" s="112"/>
      <c r="DS124" s="112"/>
      <c r="DT124" s="112"/>
      <c r="DU124" s="112"/>
      <c r="DV124" s="112"/>
      <c r="DW124" s="112"/>
      <c r="DX124" s="112"/>
      <c r="DY124" s="112"/>
      <c r="DZ124" s="112"/>
      <c r="EA124" s="112"/>
      <c r="EB124" s="112"/>
      <c r="EC124" s="112"/>
      <c r="ED124" s="112"/>
      <c r="EE124" s="112"/>
      <c r="EF124" s="112"/>
      <c r="EG124" s="112"/>
      <c r="EH124" s="112"/>
      <c r="EI124" s="112"/>
      <c r="EJ124" s="112"/>
      <c r="EK124" s="112"/>
      <c r="EL124" s="112"/>
      <c r="EM124" s="112"/>
      <c r="EN124" s="112"/>
      <c r="EO124" s="112"/>
      <c r="EP124" s="112"/>
      <c r="EQ124" s="112"/>
      <c r="ER124" s="112"/>
      <c r="ES124" s="112"/>
      <c r="ET124" s="112"/>
      <c r="EU124" s="112"/>
      <c r="EV124" s="112"/>
      <c r="EW124" s="112"/>
      <c r="EX124" s="112"/>
      <c r="EY124" s="112"/>
      <c r="EZ124" s="112"/>
      <c r="FA124" s="112"/>
      <c r="FB124" s="112"/>
      <c r="FC124" s="112"/>
      <c r="FD124" s="112"/>
      <c r="FE124" s="112"/>
      <c r="FF124" s="112"/>
      <c r="FG124" s="112"/>
      <c r="FH124" s="112"/>
      <c r="FI124" s="112"/>
      <c r="FJ124" s="112"/>
      <c r="FK124" s="112"/>
      <c r="FL124" s="112"/>
      <c r="FM124" s="112"/>
      <c r="FN124" s="112"/>
      <c r="FO124" s="112"/>
      <c r="FP124" s="112"/>
      <c r="FQ124" s="112"/>
      <c r="FR124" s="112"/>
      <c r="FS124" s="112"/>
      <c r="FT124" s="112"/>
      <c r="FU124" s="112"/>
      <c r="FV124" s="112"/>
      <c r="FW124" s="112"/>
      <c r="FX124" s="112"/>
      <c r="FY124" s="112"/>
      <c r="FZ124" s="112"/>
      <c r="GA124" s="112"/>
      <c r="GB124" s="112"/>
      <c r="GC124" s="112"/>
      <c r="GD124" s="112"/>
      <c r="GE124" s="112"/>
      <c r="GF124" s="112"/>
      <c r="GG124" s="112"/>
      <c r="GH124" s="112"/>
      <c r="GI124" s="112"/>
      <c r="GJ124" s="112"/>
      <c r="GK124" s="112"/>
      <c r="GL124" s="112"/>
      <c r="GM124" s="112"/>
      <c r="GN124" s="112"/>
      <c r="GO124" s="112"/>
      <c r="GP124" s="112"/>
      <c r="GQ124" s="112"/>
      <c r="GR124" s="112"/>
      <c r="GS124" s="112"/>
      <c r="GT124" s="112"/>
      <c r="GU124" s="112"/>
      <c r="GV124" s="112"/>
      <c r="GW124" s="112"/>
      <c r="GX124" s="112"/>
      <c r="GY124" s="112"/>
      <c r="GZ124" s="112"/>
      <c r="HA124" s="112"/>
      <c r="HB124" s="112"/>
      <c r="HC124" s="112"/>
      <c r="HD124" s="112"/>
      <c r="HE124" s="112"/>
      <c r="HF124" s="112"/>
      <c r="HG124" s="112"/>
      <c r="HH124" s="112"/>
      <c r="HI124" s="112"/>
      <c r="HJ124" s="112"/>
      <c r="HK124" s="112"/>
      <c r="HL124" s="112"/>
      <c r="HM124" s="112"/>
      <c r="HN124" s="112"/>
      <c r="HO124" s="112"/>
      <c r="HP124" s="112"/>
      <c r="HQ124" s="112"/>
      <c r="HR124" s="112"/>
      <c r="HS124" s="112"/>
      <c r="HT124" s="112"/>
      <c r="HU124" s="112"/>
      <c r="HV124" s="112"/>
      <c r="HW124" s="112"/>
      <c r="HX124" s="112"/>
      <c r="HY124" s="112"/>
      <c r="HZ124" s="112"/>
      <c r="IA124" s="112"/>
      <c r="IB124" s="112"/>
      <c r="IC124" s="112"/>
      <c r="ID124" s="112"/>
      <c r="IE124" s="112"/>
      <c r="IF124" s="112"/>
      <c r="IG124" s="112"/>
      <c r="IH124" s="112"/>
      <c r="II124" s="112"/>
      <c r="IJ124" s="112"/>
      <c r="IK124" s="112"/>
      <c r="IL124" s="112"/>
      <c r="IM124" s="112"/>
      <c r="IN124" s="112"/>
      <c r="IO124" s="112"/>
      <c r="IP124" s="112"/>
      <c r="IQ124" s="112"/>
      <c r="IR124" s="112"/>
      <c r="IS124" s="112"/>
      <c r="IT124" s="112"/>
      <c r="IU124" s="112"/>
      <c r="IV124" s="112"/>
    </row>
    <row r="125" spans="1:256">
      <c r="A125" s="112"/>
      <c r="B125" s="113">
        <v>44852</v>
      </c>
      <c r="C125" s="114">
        <v>1008.0658</v>
      </c>
      <c r="D125" s="114">
        <v>0.89139999999999997</v>
      </c>
      <c r="E125" s="114">
        <v>0.89139999999999997</v>
      </c>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c r="BZ125" s="112"/>
      <c r="CA125" s="112"/>
      <c r="CB125" s="112"/>
      <c r="CC125" s="112"/>
      <c r="CD125" s="112"/>
      <c r="CE125" s="112"/>
      <c r="CF125" s="112"/>
      <c r="CG125" s="112"/>
      <c r="CH125" s="112"/>
      <c r="CI125" s="112"/>
      <c r="CJ125" s="112"/>
      <c r="CK125" s="112"/>
      <c r="CL125" s="112"/>
      <c r="CM125" s="112"/>
      <c r="CN125" s="112"/>
      <c r="CO125" s="112"/>
      <c r="CP125" s="112"/>
      <c r="CQ125" s="112"/>
      <c r="CR125" s="112"/>
      <c r="CS125" s="112"/>
      <c r="CT125" s="112"/>
      <c r="CU125" s="112"/>
      <c r="CV125" s="112"/>
      <c r="CW125" s="112"/>
      <c r="CX125" s="112"/>
      <c r="CY125" s="112"/>
      <c r="CZ125" s="112"/>
      <c r="DA125" s="112"/>
      <c r="DB125" s="112"/>
      <c r="DC125" s="112"/>
      <c r="DD125" s="112"/>
      <c r="DE125" s="112"/>
      <c r="DF125" s="112"/>
      <c r="DG125" s="112"/>
      <c r="DH125" s="112"/>
      <c r="DI125" s="112"/>
      <c r="DJ125" s="112"/>
      <c r="DK125" s="112"/>
      <c r="DL125" s="112"/>
      <c r="DM125" s="112"/>
      <c r="DN125" s="112"/>
      <c r="DO125" s="112"/>
      <c r="DP125" s="112"/>
      <c r="DQ125" s="112"/>
      <c r="DR125" s="112"/>
      <c r="DS125" s="112"/>
      <c r="DT125" s="112"/>
      <c r="DU125" s="112"/>
      <c r="DV125" s="112"/>
      <c r="DW125" s="112"/>
      <c r="DX125" s="112"/>
      <c r="DY125" s="112"/>
      <c r="DZ125" s="112"/>
      <c r="EA125" s="112"/>
      <c r="EB125" s="112"/>
      <c r="EC125" s="112"/>
      <c r="ED125" s="112"/>
      <c r="EE125" s="112"/>
      <c r="EF125" s="112"/>
      <c r="EG125" s="112"/>
      <c r="EH125" s="112"/>
      <c r="EI125" s="112"/>
      <c r="EJ125" s="112"/>
      <c r="EK125" s="112"/>
      <c r="EL125" s="112"/>
      <c r="EM125" s="112"/>
      <c r="EN125" s="112"/>
      <c r="EO125" s="112"/>
      <c r="EP125" s="112"/>
      <c r="EQ125" s="112"/>
      <c r="ER125" s="112"/>
      <c r="ES125" s="112"/>
      <c r="ET125" s="112"/>
      <c r="EU125" s="112"/>
      <c r="EV125" s="112"/>
      <c r="EW125" s="112"/>
      <c r="EX125" s="112"/>
      <c r="EY125" s="112"/>
      <c r="EZ125" s="112"/>
      <c r="FA125" s="112"/>
      <c r="FB125" s="112"/>
      <c r="FC125" s="112"/>
      <c r="FD125" s="112"/>
      <c r="FE125" s="112"/>
      <c r="FF125" s="112"/>
      <c r="FG125" s="112"/>
      <c r="FH125" s="112"/>
      <c r="FI125" s="112"/>
      <c r="FJ125" s="112"/>
      <c r="FK125" s="112"/>
      <c r="FL125" s="112"/>
      <c r="FM125" s="112"/>
      <c r="FN125" s="112"/>
      <c r="FO125" s="112"/>
      <c r="FP125" s="112"/>
      <c r="FQ125" s="112"/>
      <c r="FR125" s="112"/>
      <c r="FS125" s="112"/>
      <c r="FT125" s="112"/>
      <c r="FU125" s="112"/>
      <c r="FV125" s="112"/>
      <c r="FW125" s="112"/>
      <c r="FX125" s="112"/>
      <c r="FY125" s="112"/>
      <c r="FZ125" s="112"/>
      <c r="GA125" s="112"/>
      <c r="GB125" s="112"/>
      <c r="GC125" s="112"/>
      <c r="GD125" s="112"/>
      <c r="GE125" s="112"/>
      <c r="GF125" s="112"/>
      <c r="GG125" s="112"/>
      <c r="GH125" s="112"/>
      <c r="GI125" s="112"/>
      <c r="GJ125" s="112"/>
      <c r="GK125" s="112"/>
      <c r="GL125" s="112"/>
      <c r="GM125" s="112"/>
      <c r="GN125" s="112"/>
      <c r="GO125" s="112"/>
      <c r="GP125" s="112"/>
      <c r="GQ125" s="112"/>
      <c r="GR125" s="112"/>
      <c r="GS125" s="112"/>
      <c r="GT125" s="112"/>
      <c r="GU125" s="112"/>
      <c r="GV125" s="112"/>
      <c r="GW125" s="112"/>
      <c r="GX125" s="112"/>
      <c r="GY125" s="112"/>
      <c r="GZ125" s="112"/>
      <c r="HA125" s="112"/>
      <c r="HB125" s="112"/>
      <c r="HC125" s="112"/>
      <c r="HD125" s="112"/>
      <c r="HE125" s="112"/>
      <c r="HF125" s="112"/>
      <c r="HG125" s="112"/>
      <c r="HH125" s="112"/>
      <c r="HI125" s="112"/>
      <c r="HJ125" s="112"/>
      <c r="HK125" s="112"/>
      <c r="HL125" s="112"/>
      <c r="HM125" s="112"/>
      <c r="HN125" s="112"/>
      <c r="HO125" s="112"/>
      <c r="HP125" s="112"/>
      <c r="HQ125" s="112"/>
      <c r="HR125" s="112"/>
      <c r="HS125" s="112"/>
      <c r="HT125" s="112"/>
      <c r="HU125" s="112"/>
      <c r="HV125" s="112"/>
      <c r="HW125" s="112"/>
      <c r="HX125" s="112"/>
      <c r="HY125" s="112"/>
      <c r="HZ125" s="112"/>
      <c r="IA125" s="112"/>
      <c r="IB125" s="112"/>
      <c r="IC125" s="112"/>
      <c r="ID125" s="112"/>
      <c r="IE125" s="112"/>
      <c r="IF125" s="112"/>
      <c r="IG125" s="112"/>
      <c r="IH125" s="112"/>
      <c r="II125" s="112"/>
      <c r="IJ125" s="112"/>
      <c r="IK125" s="112"/>
      <c r="IL125" s="112"/>
      <c r="IM125" s="112"/>
      <c r="IN125" s="112"/>
      <c r="IO125" s="112"/>
      <c r="IP125" s="112"/>
      <c r="IQ125" s="112"/>
      <c r="IR125" s="112"/>
      <c r="IS125" s="112"/>
      <c r="IT125" s="112"/>
      <c r="IU125" s="112"/>
      <c r="IV125" s="112"/>
    </row>
    <row r="126" spans="1:256">
      <c r="A126" s="112"/>
      <c r="B126" s="113">
        <v>44859</v>
      </c>
      <c r="C126" s="114">
        <v>1008.0658</v>
      </c>
      <c r="D126" s="114">
        <v>1.0426</v>
      </c>
      <c r="E126" s="114">
        <v>1.0426</v>
      </c>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c r="BZ126" s="112"/>
      <c r="CA126" s="112"/>
      <c r="CB126" s="112"/>
      <c r="CC126" s="112"/>
      <c r="CD126" s="112"/>
      <c r="CE126" s="112"/>
      <c r="CF126" s="112"/>
      <c r="CG126" s="112"/>
      <c r="CH126" s="112"/>
      <c r="CI126" s="112"/>
      <c r="CJ126" s="112"/>
      <c r="CK126" s="112"/>
      <c r="CL126" s="112"/>
      <c r="CM126" s="112"/>
      <c r="CN126" s="112"/>
      <c r="CO126" s="112"/>
      <c r="CP126" s="112"/>
      <c r="CQ126" s="112"/>
      <c r="CR126" s="112"/>
      <c r="CS126" s="112"/>
      <c r="CT126" s="112"/>
      <c r="CU126" s="112"/>
      <c r="CV126" s="112"/>
      <c r="CW126" s="112"/>
      <c r="CX126" s="112"/>
      <c r="CY126" s="112"/>
      <c r="CZ126" s="112"/>
      <c r="DA126" s="112"/>
      <c r="DB126" s="112"/>
      <c r="DC126" s="112"/>
      <c r="DD126" s="112"/>
      <c r="DE126" s="112"/>
      <c r="DF126" s="112"/>
      <c r="DG126" s="112"/>
      <c r="DH126" s="112"/>
      <c r="DI126" s="112"/>
      <c r="DJ126" s="112"/>
      <c r="DK126" s="112"/>
      <c r="DL126" s="112"/>
      <c r="DM126" s="112"/>
      <c r="DN126" s="112"/>
      <c r="DO126" s="112"/>
      <c r="DP126" s="112"/>
      <c r="DQ126" s="112"/>
      <c r="DR126" s="112"/>
      <c r="DS126" s="112"/>
      <c r="DT126" s="112"/>
      <c r="DU126" s="112"/>
      <c r="DV126" s="112"/>
      <c r="DW126" s="112"/>
      <c r="DX126" s="112"/>
      <c r="DY126" s="112"/>
      <c r="DZ126" s="112"/>
      <c r="EA126" s="112"/>
      <c r="EB126" s="112"/>
      <c r="EC126" s="112"/>
      <c r="ED126" s="112"/>
      <c r="EE126" s="112"/>
      <c r="EF126" s="112"/>
      <c r="EG126" s="112"/>
      <c r="EH126" s="112"/>
      <c r="EI126" s="112"/>
      <c r="EJ126" s="112"/>
      <c r="EK126" s="112"/>
      <c r="EL126" s="112"/>
      <c r="EM126" s="112"/>
      <c r="EN126" s="112"/>
      <c r="EO126" s="112"/>
      <c r="EP126" s="112"/>
      <c r="EQ126" s="112"/>
      <c r="ER126" s="112"/>
      <c r="ES126" s="112"/>
      <c r="ET126" s="112"/>
      <c r="EU126" s="112"/>
      <c r="EV126" s="112"/>
      <c r="EW126" s="112"/>
      <c r="EX126" s="112"/>
      <c r="EY126" s="112"/>
      <c r="EZ126" s="112"/>
      <c r="FA126" s="112"/>
      <c r="FB126" s="112"/>
      <c r="FC126" s="112"/>
      <c r="FD126" s="112"/>
      <c r="FE126" s="112"/>
      <c r="FF126" s="112"/>
      <c r="FG126" s="112"/>
      <c r="FH126" s="112"/>
      <c r="FI126" s="112"/>
      <c r="FJ126" s="112"/>
      <c r="FK126" s="112"/>
      <c r="FL126" s="112"/>
      <c r="FM126" s="112"/>
      <c r="FN126" s="112"/>
      <c r="FO126" s="112"/>
      <c r="FP126" s="112"/>
      <c r="FQ126" s="112"/>
      <c r="FR126" s="112"/>
      <c r="FS126" s="112"/>
      <c r="FT126" s="112"/>
      <c r="FU126" s="112"/>
      <c r="FV126" s="112"/>
      <c r="FW126" s="112"/>
      <c r="FX126" s="112"/>
      <c r="FY126" s="112"/>
      <c r="FZ126" s="112"/>
      <c r="GA126" s="112"/>
      <c r="GB126" s="112"/>
      <c r="GC126" s="112"/>
      <c r="GD126" s="112"/>
      <c r="GE126" s="112"/>
      <c r="GF126" s="112"/>
      <c r="GG126" s="112"/>
      <c r="GH126" s="112"/>
      <c r="GI126" s="112"/>
      <c r="GJ126" s="112"/>
      <c r="GK126" s="112"/>
      <c r="GL126" s="112"/>
      <c r="GM126" s="112"/>
      <c r="GN126" s="112"/>
      <c r="GO126" s="112"/>
      <c r="GP126" s="112"/>
      <c r="GQ126" s="112"/>
      <c r="GR126" s="112"/>
      <c r="GS126" s="112"/>
      <c r="GT126" s="112"/>
      <c r="GU126" s="112"/>
      <c r="GV126" s="112"/>
      <c r="GW126" s="112"/>
      <c r="GX126" s="112"/>
      <c r="GY126" s="112"/>
      <c r="GZ126" s="112"/>
      <c r="HA126" s="112"/>
      <c r="HB126" s="112"/>
      <c r="HC126" s="112"/>
      <c r="HD126" s="112"/>
      <c r="HE126" s="112"/>
      <c r="HF126" s="112"/>
      <c r="HG126" s="112"/>
      <c r="HH126" s="112"/>
      <c r="HI126" s="112"/>
      <c r="HJ126" s="112"/>
      <c r="HK126" s="112"/>
      <c r="HL126" s="112"/>
      <c r="HM126" s="112"/>
      <c r="HN126" s="112"/>
      <c r="HO126" s="112"/>
      <c r="HP126" s="112"/>
      <c r="HQ126" s="112"/>
      <c r="HR126" s="112"/>
      <c r="HS126" s="112"/>
      <c r="HT126" s="112"/>
      <c r="HU126" s="112"/>
      <c r="HV126" s="112"/>
      <c r="HW126" s="112"/>
      <c r="HX126" s="112"/>
      <c r="HY126" s="112"/>
      <c r="HZ126" s="112"/>
      <c r="IA126" s="112"/>
      <c r="IB126" s="112"/>
      <c r="IC126" s="112"/>
      <c r="ID126" s="112"/>
      <c r="IE126" s="112"/>
      <c r="IF126" s="112"/>
      <c r="IG126" s="112"/>
      <c r="IH126" s="112"/>
      <c r="II126" s="112"/>
      <c r="IJ126" s="112"/>
      <c r="IK126" s="112"/>
      <c r="IL126" s="112"/>
      <c r="IM126" s="112"/>
      <c r="IN126" s="112"/>
      <c r="IO126" s="112"/>
      <c r="IP126" s="112"/>
      <c r="IQ126" s="112"/>
      <c r="IR126" s="112"/>
      <c r="IS126" s="112"/>
      <c r="IT126" s="112"/>
      <c r="IU126" s="112"/>
      <c r="IV126" s="112"/>
    </row>
    <row r="127" spans="1:256">
      <c r="B127" s="124"/>
      <c r="C127" s="125"/>
      <c r="D127" s="125"/>
      <c r="E127" s="125"/>
    </row>
    <row r="128" spans="1:256" ht="15.75">
      <c r="B128" s="391" t="s">
        <v>2466</v>
      </c>
      <c r="C128" s="391"/>
      <c r="D128" s="391"/>
      <c r="E128" s="391"/>
    </row>
    <row r="129" spans="1:256" s="108" customFormat="1" ht="38.25">
      <c r="B129" s="109" t="s">
        <v>2442</v>
      </c>
      <c r="C129" s="110" t="s">
        <v>2443</v>
      </c>
      <c r="D129" s="111" t="s">
        <v>2444</v>
      </c>
      <c r="E129" s="111" t="s">
        <v>2445</v>
      </c>
    </row>
    <row r="130" spans="1:256">
      <c r="A130" s="112"/>
      <c r="B130" s="113">
        <v>44733</v>
      </c>
      <c r="C130" s="114">
        <v>1008.0658</v>
      </c>
      <c r="D130" s="114">
        <v>0.61650000000000005</v>
      </c>
      <c r="E130" s="114">
        <v>0.61650000000000005</v>
      </c>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c r="BZ130" s="112"/>
      <c r="CA130" s="112"/>
      <c r="CB130" s="112"/>
      <c r="CC130" s="112"/>
      <c r="CD130" s="112"/>
      <c r="CE130" s="112"/>
      <c r="CF130" s="112"/>
      <c r="CG130" s="112"/>
      <c r="CH130" s="112"/>
      <c r="CI130" s="112"/>
      <c r="CJ130" s="112"/>
      <c r="CK130" s="112"/>
      <c r="CL130" s="112"/>
      <c r="CM130" s="112"/>
      <c r="CN130" s="112"/>
      <c r="CO130" s="112"/>
      <c r="CP130" s="112"/>
      <c r="CQ130" s="112"/>
      <c r="CR130" s="112"/>
      <c r="CS130" s="112"/>
      <c r="CT130" s="112"/>
      <c r="CU130" s="112"/>
      <c r="CV130" s="112"/>
      <c r="CW130" s="112"/>
      <c r="CX130" s="112"/>
      <c r="CY130" s="112"/>
      <c r="CZ130" s="112"/>
      <c r="DA130" s="112"/>
      <c r="DB130" s="112"/>
      <c r="DC130" s="112"/>
      <c r="DD130" s="112"/>
      <c r="DE130" s="112"/>
      <c r="DF130" s="112"/>
      <c r="DG130" s="112"/>
      <c r="DH130" s="112"/>
      <c r="DI130" s="112"/>
      <c r="DJ130" s="112"/>
      <c r="DK130" s="112"/>
      <c r="DL130" s="112"/>
      <c r="DM130" s="112"/>
      <c r="DN130" s="112"/>
      <c r="DO130" s="112"/>
      <c r="DP130" s="112"/>
      <c r="DQ130" s="112"/>
      <c r="DR130" s="112"/>
      <c r="DS130" s="112"/>
      <c r="DT130" s="112"/>
      <c r="DU130" s="112"/>
      <c r="DV130" s="112"/>
      <c r="DW130" s="112"/>
      <c r="DX130" s="112"/>
      <c r="DY130" s="112"/>
      <c r="DZ130" s="112"/>
      <c r="EA130" s="112"/>
      <c r="EB130" s="112"/>
      <c r="EC130" s="112"/>
      <c r="ED130" s="112"/>
      <c r="EE130" s="112"/>
      <c r="EF130" s="112"/>
      <c r="EG130" s="112"/>
      <c r="EH130" s="112"/>
      <c r="EI130" s="112"/>
      <c r="EJ130" s="112"/>
      <c r="EK130" s="112"/>
      <c r="EL130" s="112"/>
      <c r="EM130" s="112"/>
      <c r="EN130" s="112"/>
      <c r="EO130" s="112"/>
      <c r="EP130" s="112"/>
      <c r="EQ130" s="112"/>
      <c r="ER130" s="112"/>
      <c r="ES130" s="112"/>
      <c r="ET130" s="112"/>
      <c r="EU130" s="112"/>
      <c r="EV130" s="112"/>
      <c r="EW130" s="112"/>
      <c r="EX130" s="112"/>
      <c r="EY130" s="112"/>
      <c r="EZ130" s="112"/>
      <c r="FA130" s="112"/>
      <c r="FB130" s="112"/>
      <c r="FC130" s="112"/>
      <c r="FD130" s="112"/>
      <c r="FE130" s="112"/>
      <c r="FF130" s="112"/>
      <c r="FG130" s="112"/>
      <c r="FH130" s="112"/>
      <c r="FI130" s="112"/>
      <c r="FJ130" s="112"/>
      <c r="FK130" s="112"/>
      <c r="FL130" s="112"/>
      <c r="FM130" s="112"/>
      <c r="FN130" s="112"/>
      <c r="FO130" s="112"/>
      <c r="FP130" s="112"/>
      <c r="FQ130" s="112"/>
      <c r="FR130" s="112"/>
      <c r="FS130" s="112"/>
      <c r="FT130" s="112"/>
      <c r="FU130" s="112"/>
      <c r="FV130" s="112"/>
      <c r="FW130" s="112"/>
      <c r="FX130" s="112"/>
      <c r="FY130" s="112"/>
      <c r="FZ130" s="112"/>
      <c r="GA130" s="112"/>
      <c r="GB130" s="112"/>
      <c r="GC130" s="112"/>
      <c r="GD130" s="112"/>
      <c r="GE130" s="112"/>
      <c r="GF130" s="112"/>
      <c r="GG130" s="112"/>
      <c r="GH130" s="112"/>
      <c r="GI130" s="112"/>
      <c r="GJ130" s="112"/>
      <c r="GK130" s="112"/>
      <c r="GL130" s="112"/>
      <c r="GM130" s="112"/>
      <c r="GN130" s="112"/>
      <c r="GO130" s="112"/>
      <c r="GP130" s="112"/>
      <c r="GQ130" s="112"/>
      <c r="GR130" s="112"/>
      <c r="GS130" s="112"/>
      <c r="GT130" s="112"/>
      <c r="GU130" s="112"/>
      <c r="GV130" s="112"/>
      <c r="GW130" s="112"/>
      <c r="GX130" s="112"/>
      <c r="GY130" s="112"/>
      <c r="GZ130" s="112"/>
      <c r="HA130" s="112"/>
      <c r="HB130" s="112"/>
      <c r="HC130" s="112"/>
      <c r="HD130" s="112"/>
      <c r="HE130" s="112"/>
      <c r="HF130" s="112"/>
      <c r="HG130" s="112"/>
      <c r="HH130" s="112"/>
      <c r="HI130" s="112"/>
      <c r="HJ130" s="112"/>
      <c r="HK130" s="112"/>
      <c r="HL130" s="112"/>
      <c r="HM130" s="112"/>
      <c r="HN130" s="112"/>
      <c r="HO130" s="112"/>
      <c r="HP130" s="112"/>
      <c r="HQ130" s="112"/>
      <c r="HR130" s="112"/>
      <c r="HS130" s="112"/>
      <c r="HT130" s="112"/>
      <c r="HU130" s="112"/>
      <c r="HV130" s="112"/>
      <c r="HW130" s="112"/>
      <c r="HX130" s="112"/>
      <c r="HY130" s="112"/>
      <c r="HZ130" s="112"/>
      <c r="IA130" s="112"/>
      <c r="IB130" s="112"/>
      <c r="IC130" s="112"/>
      <c r="ID130" s="112"/>
      <c r="IE130" s="112"/>
      <c r="IF130" s="112"/>
      <c r="IG130" s="112"/>
      <c r="IH130" s="112"/>
      <c r="II130" s="112"/>
      <c r="IJ130" s="112"/>
      <c r="IK130" s="112"/>
      <c r="IL130" s="112"/>
      <c r="IM130" s="112"/>
      <c r="IN130" s="112"/>
      <c r="IO130" s="112"/>
      <c r="IP130" s="112"/>
      <c r="IQ130" s="112"/>
      <c r="IR130" s="112"/>
      <c r="IS130" s="112"/>
      <c r="IT130" s="112"/>
      <c r="IU130" s="112"/>
      <c r="IV130" s="112"/>
    </row>
    <row r="131" spans="1:256">
      <c r="A131" s="112"/>
      <c r="B131" s="113">
        <v>44740</v>
      </c>
      <c r="C131" s="114">
        <v>1008.0658</v>
      </c>
      <c r="D131" s="114">
        <v>1.4085000000000001</v>
      </c>
      <c r="E131" s="114">
        <v>1.4085000000000001</v>
      </c>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c r="BZ131" s="112"/>
      <c r="CA131" s="112"/>
      <c r="CB131" s="112"/>
      <c r="CC131" s="112"/>
      <c r="CD131" s="112"/>
      <c r="CE131" s="112"/>
      <c r="CF131" s="112"/>
      <c r="CG131" s="112"/>
      <c r="CH131" s="112"/>
      <c r="CI131" s="112"/>
      <c r="CJ131" s="112"/>
      <c r="CK131" s="112"/>
      <c r="CL131" s="112"/>
      <c r="CM131" s="112"/>
      <c r="CN131" s="112"/>
      <c r="CO131" s="112"/>
      <c r="CP131" s="112"/>
      <c r="CQ131" s="112"/>
      <c r="CR131" s="112"/>
      <c r="CS131" s="112"/>
      <c r="CT131" s="112"/>
      <c r="CU131" s="112"/>
      <c r="CV131" s="112"/>
      <c r="CW131" s="112"/>
      <c r="CX131" s="112"/>
      <c r="CY131" s="112"/>
      <c r="CZ131" s="112"/>
      <c r="DA131" s="112"/>
      <c r="DB131" s="112"/>
      <c r="DC131" s="112"/>
      <c r="DD131" s="112"/>
      <c r="DE131" s="112"/>
      <c r="DF131" s="112"/>
      <c r="DG131" s="112"/>
      <c r="DH131" s="112"/>
      <c r="DI131" s="112"/>
      <c r="DJ131" s="112"/>
      <c r="DK131" s="112"/>
      <c r="DL131" s="112"/>
      <c r="DM131" s="112"/>
      <c r="DN131" s="112"/>
      <c r="DO131" s="112"/>
      <c r="DP131" s="112"/>
      <c r="DQ131" s="112"/>
      <c r="DR131" s="112"/>
      <c r="DS131" s="112"/>
      <c r="DT131" s="112"/>
      <c r="DU131" s="112"/>
      <c r="DV131" s="112"/>
      <c r="DW131" s="112"/>
      <c r="DX131" s="112"/>
      <c r="DY131" s="112"/>
      <c r="DZ131" s="112"/>
      <c r="EA131" s="112"/>
      <c r="EB131" s="112"/>
      <c r="EC131" s="112"/>
      <c r="ED131" s="112"/>
      <c r="EE131" s="112"/>
      <c r="EF131" s="112"/>
      <c r="EG131" s="112"/>
      <c r="EH131" s="112"/>
      <c r="EI131" s="112"/>
      <c r="EJ131" s="112"/>
      <c r="EK131" s="112"/>
      <c r="EL131" s="112"/>
      <c r="EM131" s="112"/>
      <c r="EN131" s="112"/>
      <c r="EO131" s="112"/>
      <c r="EP131" s="112"/>
      <c r="EQ131" s="112"/>
      <c r="ER131" s="112"/>
      <c r="ES131" s="112"/>
      <c r="ET131" s="112"/>
      <c r="EU131" s="112"/>
      <c r="EV131" s="112"/>
      <c r="EW131" s="112"/>
      <c r="EX131" s="112"/>
      <c r="EY131" s="112"/>
      <c r="EZ131" s="112"/>
      <c r="FA131" s="112"/>
      <c r="FB131" s="112"/>
      <c r="FC131" s="112"/>
      <c r="FD131" s="112"/>
      <c r="FE131" s="112"/>
      <c r="FF131" s="112"/>
      <c r="FG131" s="112"/>
      <c r="FH131" s="112"/>
      <c r="FI131" s="112"/>
      <c r="FJ131" s="112"/>
      <c r="FK131" s="112"/>
      <c r="FL131" s="112"/>
      <c r="FM131" s="112"/>
      <c r="FN131" s="112"/>
      <c r="FO131" s="112"/>
      <c r="FP131" s="112"/>
      <c r="FQ131" s="112"/>
      <c r="FR131" s="112"/>
      <c r="FS131" s="112"/>
      <c r="FT131" s="112"/>
      <c r="FU131" s="112"/>
      <c r="FV131" s="112"/>
      <c r="FW131" s="112"/>
      <c r="FX131" s="112"/>
      <c r="FY131" s="112"/>
      <c r="FZ131" s="112"/>
      <c r="GA131" s="112"/>
      <c r="GB131" s="112"/>
      <c r="GC131" s="112"/>
      <c r="GD131" s="112"/>
      <c r="GE131" s="112"/>
      <c r="GF131" s="112"/>
      <c r="GG131" s="112"/>
      <c r="GH131" s="112"/>
      <c r="GI131" s="112"/>
      <c r="GJ131" s="112"/>
      <c r="GK131" s="112"/>
      <c r="GL131" s="112"/>
      <c r="GM131" s="112"/>
      <c r="GN131" s="112"/>
      <c r="GO131" s="112"/>
      <c r="GP131" s="112"/>
      <c r="GQ131" s="112"/>
      <c r="GR131" s="112"/>
      <c r="GS131" s="112"/>
      <c r="GT131" s="112"/>
      <c r="GU131" s="112"/>
      <c r="GV131" s="112"/>
      <c r="GW131" s="112"/>
      <c r="GX131" s="112"/>
      <c r="GY131" s="112"/>
      <c r="GZ131" s="112"/>
      <c r="HA131" s="112"/>
      <c r="HB131" s="112"/>
      <c r="HC131" s="112"/>
      <c r="HD131" s="112"/>
      <c r="HE131" s="112"/>
      <c r="HF131" s="112"/>
      <c r="HG131" s="112"/>
      <c r="HH131" s="112"/>
      <c r="HI131" s="112"/>
      <c r="HJ131" s="112"/>
      <c r="HK131" s="112"/>
      <c r="HL131" s="112"/>
      <c r="HM131" s="112"/>
      <c r="HN131" s="112"/>
      <c r="HO131" s="112"/>
      <c r="HP131" s="112"/>
      <c r="HQ131" s="112"/>
      <c r="HR131" s="112"/>
      <c r="HS131" s="112"/>
      <c r="HT131" s="112"/>
      <c r="HU131" s="112"/>
      <c r="HV131" s="112"/>
      <c r="HW131" s="112"/>
      <c r="HX131" s="112"/>
      <c r="HY131" s="112"/>
      <c r="HZ131" s="112"/>
      <c r="IA131" s="112"/>
      <c r="IB131" s="112"/>
      <c r="IC131" s="112"/>
      <c r="ID131" s="112"/>
      <c r="IE131" s="112"/>
      <c r="IF131" s="112"/>
      <c r="IG131" s="112"/>
      <c r="IH131" s="112"/>
      <c r="II131" s="112"/>
      <c r="IJ131" s="112"/>
      <c r="IK131" s="112"/>
      <c r="IL131" s="112"/>
      <c r="IM131" s="112"/>
      <c r="IN131" s="112"/>
      <c r="IO131" s="112"/>
      <c r="IP131" s="112"/>
      <c r="IQ131" s="112"/>
      <c r="IR131" s="112"/>
      <c r="IS131" s="112"/>
      <c r="IT131" s="112"/>
      <c r="IU131" s="112"/>
      <c r="IV131" s="112"/>
    </row>
    <row r="132" spans="1:256">
      <c r="A132" s="112"/>
      <c r="B132" s="113">
        <v>44747</v>
      </c>
      <c r="C132" s="114">
        <v>1008.0658</v>
      </c>
      <c r="D132" s="114">
        <v>2.0937000000000001</v>
      </c>
      <c r="E132" s="114">
        <v>2.0937000000000001</v>
      </c>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c r="BZ132" s="112"/>
      <c r="CA132" s="112"/>
      <c r="CB132" s="112"/>
      <c r="CC132" s="112"/>
      <c r="CD132" s="112"/>
      <c r="CE132" s="112"/>
      <c r="CF132" s="112"/>
      <c r="CG132" s="112"/>
      <c r="CH132" s="112"/>
      <c r="CI132" s="112"/>
      <c r="CJ132" s="112"/>
      <c r="CK132" s="112"/>
      <c r="CL132" s="112"/>
      <c r="CM132" s="112"/>
      <c r="CN132" s="112"/>
      <c r="CO132" s="112"/>
      <c r="CP132" s="112"/>
      <c r="CQ132" s="112"/>
      <c r="CR132" s="112"/>
      <c r="CS132" s="112"/>
      <c r="CT132" s="112"/>
      <c r="CU132" s="112"/>
      <c r="CV132" s="112"/>
      <c r="CW132" s="112"/>
      <c r="CX132" s="112"/>
      <c r="CY132" s="112"/>
      <c r="CZ132" s="112"/>
      <c r="DA132" s="112"/>
      <c r="DB132" s="112"/>
      <c r="DC132" s="112"/>
      <c r="DD132" s="112"/>
      <c r="DE132" s="112"/>
      <c r="DF132" s="112"/>
      <c r="DG132" s="112"/>
      <c r="DH132" s="112"/>
      <c r="DI132" s="112"/>
      <c r="DJ132" s="112"/>
      <c r="DK132" s="112"/>
      <c r="DL132" s="112"/>
      <c r="DM132" s="112"/>
      <c r="DN132" s="112"/>
      <c r="DO132" s="112"/>
      <c r="DP132" s="112"/>
      <c r="DQ132" s="112"/>
      <c r="DR132" s="112"/>
      <c r="DS132" s="112"/>
      <c r="DT132" s="112"/>
      <c r="DU132" s="112"/>
      <c r="DV132" s="112"/>
      <c r="DW132" s="112"/>
      <c r="DX132" s="112"/>
      <c r="DY132" s="112"/>
      <c r="DZ132" s="112"/>
      <c r="EA132" s="112"/>
      <c r="EB132" s="112"/>
      <c r="EC132" s="112"/>
      <c r="ED132" s="112"/>
      <c r="EE132" s="112"/>
      <c r="EF132" s="112"/>
      <c r="EG132" s="112"/>
      <c r="EH132" s="112"/>
      <c r="EI132" s="112"/>
      <c r="EJ132" s="112"/>
      <c r="EK132" s="112"/>
      <c r="EL132" s="112"/>
      <c r="EM132" s="112"/>
      <c r="EN132" s="112"/>
      <c r="EO132" s="112"/>
      <c r="EP132" s="112"/>
      <c r="EQ132" s="112"/>
      <c r="ER132" s="112"/>
      <c r="ES132" s="112"/>
      <c r="ET132" s="112"/>
      <c r="EU132" s="112"/>
      <c r="EV132" s="112"/>
      <c r="EW132" s="112"/>
      <c r="EX132" s="112"/>
      <c r="EY132" s="112"/>
      <c r="EZ132" s="112"/>
      <c r="FA132" s="112"/>
      <c r="FB132" s="112"/>
      <c r="FC132" s="112"/>
      <c r="FD132" s="112"/>
      <c r="FE132" s="112"/>
      <c r="FF132" s="112"/>
      <c r="FG132" s="112"/>
      <c r="FH132" s="112"/>
      <c r="FI132" s="112"/>
      <c r="FJ132" s="112"/>
      <c r="FK132" s="112"/>
      <c r="FL132" s="112"/>
      <c r="FM132" s="112"/>
      <c r="FN132" s="112"/>
      <c r="FO132" s="112"/>
      <c r="FP132" s="112"/>
      <c r="FQ132" s="112"/>
      <c r="FR132" s="112"/>
      <c r="FS132" s="112"/>
      <c r="FT132" s="112"/>
      <c r="FU132" s="112"/>
      <c r="FV132" s="112"/>
      <c r="FW132" s="112"/>
      <c r="FX132" s="112"/>
      <c r="FY132" s="112"/>
      <c r="FZ132" s="112"/>
      <c r="GA132" s="112"/>
      <c r="GB132" s="112"/>
      <c r="GC132" s="112"/>
      <c r="GD132" s="112"/>
      <c r="GE132" s="112"/>
      <c r="GF132" s="112"/>
      <c r="GG132" s="112"/>
      <c r="GH132" s="112"/>
      <c r="GI132" s="112"/>
      <c r="GJ132" s="112"/>
      <c r="GK132" s="112"/>
      <c r="GL132" s="112"/>
      <c r="GM132" s="112"/>
      <c r="GN132" s="112"/>
      <c r="GO132" s="112"/>
      <c r="GP132" s="112"/>
      <c r="GQ132" s="112"/>
      <c r="GR132" s="112"/>
      <c r="GS132" s="112"/>
      <c r="GT132" s="112"/>
      <c r="GU132" s="112"/>
      <c r="GV132" s="112"/>
      <c r="GW132" s="112"/>
      <c r="GX132" s="112"/>
      <c r="GY132" s="112"/>
      <c r="GZ132" s="112"/>
      <c r="HA132" s="112"/>
      <c r="HB132" s="112"/>
      <c r="HC132" s="112"/>
      <c r="HD132" s="112"/>
      <c r="HE132" s="112"/>
      <c r="HF132" s="112"/>
      <c r="HG132" s="112"/>
      <c r="HH132" s="112"/>
      <c r="HI132" s="112"/>
      <c r="HJ132" s="112"/>
      <c r="HK132" s="112"/>
      <c r="HL132" s="112"/>
      <c r="HM132" s="112"/>
      <c r="HN132" s="112"/>
      <c r="HO132" s="112"/>
      <c r="HP132" s="112"/>
      <c r="HQ132" s="112"/>
      <c r="HR132" s="112"/>
      <c r="HS132" s="112"/>
      <c r="HT132" s="112"/>
      <c r="HU132" s="112"/>
      <c r="HV132" s="112"/>
      <c r="HW132" s="112"/>
      <c r="HX132" s="112"/>
      <c r="HY132" s="112"/>
      <c r="HZ132" s="112"/>
      <c r="IA132" s="112"/>
      <c r="IB132" s="112"/>
      <c r="IC132" s="112"/>
      <c r="ID132" s="112"/>
      <c r="IE132" s="112"/>
      <c r="IF132" s="112"/>
      <c r="IG132" s="112"/>
      <c r="IH132" s="112"/>
      <c r="II132" s="112"/>
      <c r="IJ132" s="112"/>
      <c r="IK132" s="112"/>
      <c r="IL132" s="112"/>
      <c r="IM132" s="112"/>
      <c r="IN132" s="112"/>
      <c r="IO132" s="112"/>
      <c r="IP132" s="112"/>
      <c r="IQ132" s="112"/>
      <c r="IR132" s="112"/>
      <c r="IS132" s="112"/>
      <c r="IT132" s="112"/>
      <c r="IU132" s="112"/>
      <c r="IV132" s="112"/>
    </row>
    <row r="133" spans="1:256">
      <c r="A133" s="112"/>
      <c r="B133" s="113">
        <v>44754</v>
      </c>
      <c r="C133" s="114">
        <v>1008.0658</v>
      </c>
      <c r="D133" s="114">
        <v>1.1875</v>
      </c>
      <c r="E133" s="114">
        <v>1.1875</v>
      </c>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c r="CM133" s="112"/>
      <c r="CN133" s="112"/>
      <c r="CO133" s="112"/>
      <c r="CP133" s="112"/>
      <c r="CQ133" s="112"/>
      <c r="CR133" s="112"/>
      <c r="CS133" s="112"/>
      <c r="CT133" s="112"/>
      <c r="CU133" s="112"/>
      <c r="CV133" s="112"/>
      <c r="CW133" s="112"/>
      <c r="CX133" s="112"/>
      <c r="CY133" s="112"/>
      <c r="CZ133" s="112"/>
      <c r="DA133" s="112"/>
      <c r="DB133" s="112"/>
      <c r="DC133" s="112"/>
      <c r="DD133" s="112"/>
      <c r="DE133" s="112"/>
      <c r="DF133" s="112"/>
      <c r="DG133" s="112"/>
      <c r="DH133" s="112"/>
      <c r="DI133" s="112"/>
      <c r="DJ133" s="112"/>
      <c r="DK133" s="112"/>
      <c r="DL133" s="112"/>
      <c r="DM133" s="112"/>
      <c r="DN133" s="112"/>
      <c r="DO133" s="112"/>
      <c r="DP133" s="112"/>
      <c r="DQ133" s="112"/>
      <c r="DR133" s="112"/>
      <c r="DS133" s="112"/>
      <c r="DT133" s="112"/>
      <c r="DU133" s="112"/>
      <c r="DV133" s="112"/>
      <c r="DW133" s="112"/>
      <c r="DX133" s="112"/>
      <c r="DY133" s="112"/>
      <c r="DZ133" s="112"/>
      <c r="EA133" s="112"/>
      <c r="EB133" s="112"/>
      <c r="EC133" s="112"/>
      <c r="ED133" s="112"/>
      <c r="EE133" s="112"/>
      <c r="EF133" s="112"/>
      <c r="EG133" s="112"/>
      <c r="EH133" s="112"/>
      <c r="EI133" s="112"/>
      <c r="EJ133" s="112"/>
      <c r="EK133" s="112"/>
      <c r="EL133" s="112"/>
      <c r="EM133" s="112"/>
      <c r="EN133" s="112"/>
      <c r="EO133" s="112"/>
      <c r="EP133" s="112"/>
      <c r="EQ133" s="112"/>
      <c r="ER133" s="112"/>
      <c r="ES133" s="112"/>
      <c r="ET133" s="112"/>
      <c r="EU133" s="112"/>
      <c r="EV133" s="112"/>
      <c r="EW133" s="112"/>
      <c r="EX133" s="112"/>
      <c r="EY133" s="112"/>
      <c r="EZ133" s="112"/>
      <c r="FA133" s="112"/>
      <c r="FB133" s="112"/>
      <c r="FC133" s="112"/>
      <c r="FD133" s="112"/>
      <c r="FE133" s="112"/>
      <c r="FF133" s="112"/>
      <c r="FG133" s="112"/>
      <c r="FH133" s="112"/>
      <c r="FI133" s="112"/>
      <c r="FJ133" s="112"/>
      <c r="FK133" s="112"/>
      <c r="FL133" s="112"/>
      <c r="FM133" s="112"/>
      <c r="FN133" s="112"/>
      <c r="FO133" s="112"/>
      <c r="FP133" s="112"/>
      <c r="FQ133" s="112"/>
      <c r="FR133" s="112"/>
      <c r="FS133" s="112"/>
      <c r="FT133" s="112"/>
      <c r="FU133" s="112"/>
      <c r="FV133" s="112"/>
      <c r="FW133" s="112"/>
      <c r="FX133" s="112"/>
      <c r="FY133" s="112"/>
      <c r="FZ133" s="112"/>
      <c r="GA133" s="112"/>
      <c r="GB133" s="112"/>
      <c r="GC133" s="112"/>
      <c r="GD133" s="112"/>
      <c r="GE133" s="112"/>
      <c r="GF133" s="112"/>
      <c r="GG133" s="112"/>
      <c r="GH133" s="112"/>
      <c r="GI133" s="112"/>
      <c r="GJ133" s="112"/>
      <c r="GK133" s="112"/>
      <c r="GL133" s="112"/>
      <c r="GM133" s="112"/>
      <c r="GN133" s="112"/>
      <c r="GO133" s="112"/>
      <c r="GP133" s="112"/>
      <c r="GQ133" s="112"/>
      <c r="GR133" s="112"/>
      <c r="GS133" s="112"/>
      <c r="GT133" s="112"/>
      <c r="GU133" s="112"/>
      <c r="GV133" s="112"/>
      <c r="GW133" s="112"/>
      <c r="GX133" s="112"/>
      <c r="GY133" s="112"/>
      <c r="GZ133" s="112"/>
      <c r="HA133" s="112"/>
      <c r="HB133" s="112"/>
      <c r="HC133" s="112"/>
      <c r="HD133" s="112"/>
      <c r="HE133" s="112"/>
      <c r="HF133" s="112"/>
      <c r="HG133" s="112"/>
      <c r="HH133" s="112"/>
      <c r="HI133" s="112"/>
      <c r="HJ133" s="112"/>
      <c r="HK133" s="112"/>
      <c r="HL133" s="112"/>
      <c r="HM133" s="112"/>
      <c r="HN133" s="112"/>
      <c r="HO133" s="112"/>
      <c r="HP133" s="112"/>
      <c r="HQ133" s="112"/>
      <c r="HR133" s="112"/>
      <c r="HS133" s="112"/>
      <c r="HT133" s="112"/>
      <c r="HU133" s="112"/>
      <c r="HV133" s="112"/>
      <c r="HW133" s="112"/>
      <c r="HX133" s="112"/>
      <c r="HY133" s="112"/>
      <c r="HZ133" s="112"/>
      <c r="IA133" s="112"/>
      <c r="IB133" s="112"/>
      <c r="IC133" s="112"/>
      <c r="ID133" s="112"/>
      <c r="IE133" s="112"/>
      <c r="IF133" s="112"/>
      <c r="IG133" s="112"/>
      <c r="IH133" s="112"/>
      <c r="II133" s="112"/>
      <c r="IJ133" s="112"/>
      <c r="IK133" s="112"/>
      <c r="IL133" s="112"/>
      <c r="IM133" s="112"/>
      <c r="IN133" s="112"/>
      <c r="IO133" s="112"/>
      <c r="IP133" s="112"/>
      <c r="IQ133" s="112"/>
      <c r="IR133" s="112"/>
      <c r="IS133" s="112"/>
      <c r="IT133" s="112"/>
      <c r="IU133" s="112"/>
      <c r="IV133" s="112"/>
    </row>
    <row r="134" spans="1:256">
      <c r="A134" s="112"/>
      <c r="B134" s="113">
        <v>44761</v>
      </c>
      <c r="C134" s="114">
        <v>1008.0658</v>
      </c>
      <c r="D134" s="114">
        <v>0.97209999999999996</v>
      </c>
      <c r="E134" s="114">
        <v>0.97209999999999996</v>
      </c>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c r="CM134" s="112"/>
      <c r="CN134" s="112"/>
      <c r="CO134" s="112"/>
      <c r="CP134" s="112"/>
      <c r="CQ134" s="112"/>
      <c r="CR134" s="112"/>
      <c r="CS134" s="112"/>
      <c r="CT134" s="112"/>
      <c r="CU134" s="112"/>
      <c r="CV134" s="112"/>
      <c r="CW134" s="112"/>
      <c r="CX134" s="112"/>
      <c r="CY134" s="112"/>
      <c r="CZ134" s="112"/>
      <c r="DA134" s="112"/>
      <c r="DB134" s="112"/>
      <c r="DC134" s="112"/>
      <c r="DD134" s="112"/>
      <c r="DE134" s="112"/>
      <c r="DF134" s="112"/>
      <c r="DG134" s="112"/>
      <c r="DH134" s="112"/>
      <c r="DI134" s="112"/>
      <c r="DJ134" s="112"/>
      <c r="DK134" s="112"/>
      <c r="DL134" s="112"/>
      <c r="DM134" s="112"/>
      <c r="DN134" s="112"/>
      <c r="DO134" s="112"/>
      <c r="DP134" s="112"/>
      <c r="DQ134" s="112"/>
      <c r="DR134" s="112"/>
      <c r="DS134" s="112"/>
      <c r="DT134" s="112"/>
      <c r="DU134" s="112"/>
      <c r="DV134" s="112"/>
      <c r="DW134" s="112"/>
      <c r="DX134" s="112"/>
      <c r="DY134" s="112"/>
      <c r="DZ134" s="112"/>
      <c r="EA134" s="112"/>
      <c r="EB134" s="112"/>
      <c r="EC134" s="112"/>
      <c r="ED134" s="112"/>
      <c r="EE134" s="112"/>
      <c r="EF134" s="112"/>
      <c r="EG134" s="112"/>
      <c r="EH134" s="112"/>
      <c r="EI134" s="112"/>
      <c r="EJ134" s="112"/>
      <c r="EK134" s="112"/>
      <c r="EL134" s="112"/>
      <c r="EM134" s="112"/>
      <c r="EN134" s="112"/>
      <c r="EO134" s="112"/>
      <c r="EP134" s="112"/>
      <c r="EQ134" s="112"/>
      <c r="ER134" s="112"/>
      <c r="ES134" s="112"/>
      <c r="ET134" s="112"/>
      <c r="EU134" s="112"/>
      <c r="EV134" s="112"/>
      <c r="EW134" s="112"/>
      <c r="EX134" s="112"/>
      <c r="EY134" s="112"/>
      <c r="EZ134" s="112"/>
      <c r="FA134" s="112"/>
      <c r="FB134" s="112"/>
      <c r="FC134" s="112"/>
      <c r="FD134" s="112"/>
      <c r="FE134" s="112"/>
      <c r="FF134" s="112"/>
      <c r="FG134" s="112"/>
      <c r="FH134" s="112"/>
      <c r="FI134" s="112"/>
      <c r="FJ134" s="112"/>
      <c r="FK134" s="112"/>
      <c r="FL134" s="112"/>
      <c r="FM134" s="112"/>
      <c r="FN134" s="112"/>
      <c r="FO134" s="112"/>
      <c r="FP134" s="112"/>
      <c r="FQ134" s="112"/>
      <c r="FR134" s="112"/>
      <c r="FS134" s="112"/>
      <c r="FT134" s="112"/>
      <c r="FU134" s="112"/>
      <c r="FV134" s="112"/>
      <c r="FW134" s="112"/>
      <c r="FX134" s="112"/>
      <c r="FY134" s="112"/>
      <c r="FZ134" s="112"/>
      <c r="GA134" s="112"/>
      <c r="GB134" s="112"/>
      <c r="GC134" s="112"/>
      <c r="GD134" s="112"/>
      <c r="GE134" s="112"/>
      <c r="GF134" s="112"/>
      <c r="GG134" s="112"/>
      <c r="GH134" s="112"/>
      <c r="GI134" s="112"/>
      <c r="GJ134" s="112"/>
      <c r="GK134" s="112"/>
      <c r="GL134" s="112"/>
      <c r="GM134" s="112"/>
      <c r="GN134" s="112"/>
      <c r="GO134" s="112"/>
      <c r="GP134" s="112"/>
      <c r="GQ134" s="112"/>
      <c r="GR134" s="112"/>
      <c r="GS134" s="112"/>
      <c r="GT134" s="112"/>
      <c r="GU134" s="112"/>
      <c r="GV134" s="112"/>
      <c r="GW134" s="112"/>
      <c r="GX134" s="112"/>
      <c r="GY134" s="112"/>
      <c r="GZ134" s="112"/>
      <c r="HA134" s="112"/>
      <c r="HB134" s="112"/>
      <c r="HC134" s="112"/>
      <c r="HD134" s="112"/>
      <c r="HE134" s="112"/>
      <c r="HF134" s="112"/>
      <c r="HG134" s="112"/>
      <c r="HH134" s="112"/>
      <c r="HI134" s="112"/>
      <c r="HJ134" s="112"/>
      <c r="HK134" s="112"/>
      <c r="HL134" s="112"/>
      <c r="HM134" s="112"/>
      <c r="HN134" s="112"/>
      <c r="HO134" s="112"/>
      <c r="HP134" s="112"/>
      <c r="HQ134" s="112"/>
      <c r="HR134" s="112"/>
      <c r="HS134" s="112"/>
      <c r="HT134" s="112"/>
      <c r="HU134" s="112"/>
      <c r="HV134" s="112"/>
      <c r="HW134" s="112"/>
      <c r="HX134" s="112"/>
      <c r="HY134" s="112"/>
      <c r="HZ134" s="112"/>
      <c r="IA134" s="112"/>
      <c r="IB134" s="112"/>
      <c r="IC134" s="112"/>
      <c r="ID134" s="112"/>
      <c r="IE134" s="112"/>
      <c r="IF134" s="112"/>
      <c r="IG134" s="112"/>
      <c r="IH134" s="112"/>
      <c r="II134" s="112"/>
      <c r="IJ134" s="112"/>
      <c r="IK134" s="112"/>
      <c r="IL134" s="112"/>
      <c r="IM134" s="112"/>
      <c r="IN134" s="112"/>
      <c r="IO134" s="112"/>
      <c r="IP134" s="112"/>
      <c r="IQ134" s="112"/>
      <c r="IR134" s="112"/>
      <c r="IS134" s="112"/>
      <c r="IT134" s="112"/>
      <c r="IU134" s="112"/>
      <c r="IV134" s="112"/>
    </row>
    <row r="135" spans="1:256">
      <c r="A135" s="112"/>
      <c r="B135" s="113">
        <v>44768</v>
      </c>
      <c r="C135" s="114">
        <v>1008.0658</v>
      </c>
      <c r="D135" s="114">
        <v>0.72299999999999998</v>
      </c>
      <c r="E135" s="114">
        <v>0.72299999999999998</v>
      </c>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c r="BZ135" s="112"/>
      <c r="CA135" s="112"/>
      <c r="CB135" s="112"/>
      <c r="CC135" s="112"/>
      <c r="CD135" s="112"/>
      <c r="CE135" s="112"/>
      <c r="CF135" s="112"/>
      <c r="CG135" s="112"/>
      <c r="CH135" s="112"/>
      <c r="CI135" s="112"/>
      <c r="CJ135" s="112"/>
      <c r="CK135" s="112"/>
      <c r="CL135" s="112"/>
      <c r="CM135" s="112"/>
      <c r="CN135" s="112"/>
      <c r="CO135" s="112"/>
      <c r="CP135" s="112"/>
      <c r="CQ135" s="112"/>
      <c r="CR135" s="112"/>
      <c r="CS135" s="112"/>
      <c r="CT135" s="112"/>
      <c r="CU135" s="112"/>
      <c r="CV135" s="112"/>
      <c r="CW135" s="112"/>
      <c r="CX135" s="112"/>
      <c r="CY135" s="112"/>
      <c r="CZ135" s="112"/>
      <c r="DA135" s="112"/>
      <c r="DB135" s="112"/>
      <c r="DC135" s="112"/>
      <c r="DD135" s="112"/>
      <c r="DE135" s="112"/>
      <c r="DF135" s="112"/>
      <c r="DG135" s="112"/>
      <c r="DH135" s="112"/>
      <c r="DI135" s="112"/>
      <c r="DJ135" s="112"/>
      <c r="DK135" s="112"/>
      <c r="DL135" s="112"/>
      <c r="DM135" s="112"/>
      <c r="DN135" s="112"/>
      <c r="DO135" s="112"/>
      <c r="DP135" s="112"/>
      <c r="DQ135" s="112"/>
      <c r="DR135" s="112"/>
      <c r="DS135" s="112"/>
      <c r="DT135" s="112"/>
      <c r="DU135" s="112"/>
      <c r="DV135" s="112"/>
      <c r="DW135" s="112"/>
      <c r="DX135" s="112"/>
      <c r="DY135" s="112"/>
      <c r="DZ135" s="112"/>
      <c r="EA135" s="112"/>
      <c r="EB135" s="112"/>
      <c r="EC135" s="112"/>
      <c r="ED135" s="112"/>
      <c r="EE135" s="112"/>
      <c r="EF135" s="112"/>
      <c r="EG135" s="112"/>
      <c r="EH135" s="112"/>
      <c r="EI135" s="112"/>
      <c r="EJ135" s="112"/>
      <c r="EK135" s="112"/>
      <c r="EL135" s="112"/>
      <c r="EM135" s="112"/>
      <c r="EN135" s="112"/>
      <c r="EO135" s="112"/>
      <c r="EP135" s="112"/>
      <c r="EQ135" s="112"/>
      <c r="ER135" s="112"/>
      <c r="ES135" s="112"/>
      <c r="ET135" s="112"/>
      <c r="EU135" s="112"/>
      <c r="EV135" s="112"/>
      <c r="EW135" s="112"/>
      <c r="EX135" s="112"/>
      <c r="EY135" s="112"/>
      <c r="EZ135" s="112"/>
      <c r="FA135" s="112"/>
      <c r="FB135" s="112"/>
      <c r="FC135" s="112"/>
      <c r="FD135" s="112"/>
      <c r="FE135" s="112"/>
      <c r="FF135" s="112"/>
      <c r="FG135" s="112"/>
      <c r="FH135" s="112"/>
      <c r="FI135" s="112"/>
      <c r="FJ135" s="112"/>
      <c r="FK135" s="112"/>
      <c r="FL135" s="112"/>
      <c r="FM135" s="112"/>
      <c r="FN135" s="112"/>
      <c r="FO135" s="112"/>
      <c r="FP135" s="112"/>
      <c r="FQ135" s="112"/>
      <c r="FR135" s="112"/>
      <c r="FS135" s="112"/>
      <c r="FT135" s="112"/>
      <c r="FU135" s="112"/>
      <c r="FV135" s="112"/>
      <c r="FW135" s="112"/>
      <c r="FX135" s="112"/>
      <c r="FY135" s="112"/>
      <c r="FZ135" s="112"/>
      <c r="GA135" s="112"/>
      <c r="GB135" s="112"/>
      <c r="GC135" s="112"/>
      <c r="GD135" s="112"/>
      <c r="GE135" s="112"/>
      <c r="GF135" s="112"/>
      <c r="GG135" s="112"/>
      <c r="GH135" s="112"/>
      <c r="GI135" s="112"/>
      <c r="GJ135" s="112"/>
      <c r="GK135" s="112"/>
      <c r="GL135" s="112"/>
      <c r="GM135" s="112"/>
      <c r="GN135" s="112"/>
      <c r="GO135" s="112"/>
      <c r="GP135" s="112"/>
      <c r="GQ135" s="112"/>
      <c r="GR135" s="112"/>
      <c r="GS135" s="112"/>
      <c r="GT135" s="112"/>
      <c r="GU135" s="112"/>
      <c r="GV135" s="112"/>
      <c r="GW135" s="112"/>
      <c r="GX135" s="112"/>
      <c r="GY135" s="112"/>
      <c r="GZ135" s="112"/>
      <c r="HA135" s="112"/>
      <c r="HB135" s="112"/>
      <c r="HC135" s="112"/>
      <c r="HD135" s="112"/>
      <c r="HE135" s="112"/>
      <c r="HF135" s="112"/>
      <c r="HG135" s="112"/>
      <c r="HH135" s="112"/>
      <c r="HI135" s="112"/>
      <c r="HJ135" s="112"/>
      <c r="HK135" s="112"/>
      <c r="HL135" s="112"/>
      <c r="HM135" s="112"/>
      <c r="HN135" s="112"/>
      <c r="HO135" s="112"/>
      <c r="HP135" s="112"/>
      <c r="HQ135" s="112"/>
      <c r="HR135" s="112"/>
      <c r="HS135" s="112"/>
      <c r="HT135" s="112"/>
      <c r="HU135" s="112"/>
      <c r="HV135" s="112"/>
      <c r="HW135" s="112"/>
      <c r="HX135" s="112"/>
      <c r="HY135" s="112"/>
      <c r="HZ135" s="112"/>
      <c r="IA135" s="112"/>
      <c r="IB135" s="112"/>
      <c r="IC135" s="112"/>
      <c r="ID135" s="112"/>
      <c r="IE135" s="112"/>
      <c r="IF135" s="112"/>
      <c r="IG135" s="112"/>
      <c r="IH135" s="112"/>
      <c r="II135" s="112"/>
      <c r="IJ135" s="112"/>
      <c r="IK135" s="112"/>
      <c r="IL135" s="112"/>
      <c r="IM135" s="112"/>
      <c r="IN135" s="112"/>
      <c r="IO135" s="112"/>
      <c r="IP135" s="112"/>
      <c r="IQ135" s="112"/>
      <c r="IR135" s="112"/>
      <c r="IS135" s="112"/>
      <c r="IT135" s="112"/>
      <c r="IU135" s="112"/>
      <c r="IV135" s="112"/>
    </row>
    <row r="136" spans="1:256">
      <c r="A136" s="112"/>
      <c r="B136" s="113">
        <v>44775</v>
      </c>
      <c r="C136" s="114">
        <v>1008.0658</v>
      </c>
      <c r="D136" s="114">
        <v>1.8449</v>
      </c>
      <c r="E136" s="114">
        <v>1.8449</v>
      </c>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c r="BZ136" s="112"/>
      <c r="CA136" s="112"/>
      <c r="CB136" s="112"/>
      <c r="CC136" s="112"/>
      <c r="CD136" s="112"/>
      <c r="CE136" s="112"/>
      <c r="CF136" s="112"/>
      <c r="CG136" s="112"/>
      <c r="CH136" s="112"/>
      <c r="CI136" s="112"/>
      <c r="CJ136" s="112"/>
      <c r="CK136" s="112"/>
      <c r="CL136" s="112"/>
      <c r="CM136" s="112"/>
      <c r="CN136" s="112"/>
      <c r="CO136" s="112"/>
      <c r="CP136" s="112"/>
      <c r="CQ136" s="112"/>
      <c r="CR136" s="112"/>
      <c r="CS136" s="112"/>
      <c r="CT136" s="112"/>
      <c r="CU136" s="112"/>
      <c r="CV136" s="112"/>
      <c r="CW136" s="112"/>
      <c r="CX136" s="112"/>
      <c r="CY136" s="112"/>
      <c r="CZ136" s="112"/>
      <c r="DA136" s="112"/>
      <c r="DB136" s="112"/>
      <c r="DC136" s="112"/>
      <c r="DD136" s="112"/>
      <c r="DE136" s="112"/>
      <c r="DF136" s="112"/>
      <c r="DG136" s="112"/>
      <c r="DH136" s="112"/>
      <c r="DI136" s="112"/>
      <c r="DJ136" s="112"/>
      <c r="DK136" s="112"/>
      <c r="DL136" s="112"/>
      <c r="DM136" s="112"/>
      <c r="DN136" s="112"/>
      <c r="DO136" s="112"/>
      <c r="DP136" s="112"/>
      <c r="DQ136" s="112"/>
      <c r="DR136" s="112"/>
      <c r="DS136" s="112"/>
      <c r="DT136" s="112"/>
      <c r="DU136" s="112"/>
      <c r="DV136" s="112"/>
      <c r="DW136" s="112"/>
      <c r="DX136" s="112"/>
      <c r="DY136" s="112"/>
      <c r="DZ136" s="112"/>
      <c r="EA136" s="112"/>
      <c r="EB136" s="112"/>
      <c r="EC136" s="112"/>
      <c r="ED136" s="112"/>
      <c r="EE136" s="112"/>
      <c r="EF136" s="112"/>
      <c r="EG136" s="112"/>
      <c r="EH136" s="112"/>
      <c r="EI136" s="112"/>
      <c r="EJ136" s="112"/>
      <c r="EK136" s="112"/>
      <c r="EL136" s="112"/>
      <c r="EM136" s="112"/>
      <c r="EN136" s="112"/>
      <c r="EO136" s="112"/>
      <c r="EP136" s="112"/>
      <c r="EQ136" s="112"/>
      <c r="ER136" s="112"/>
      <c r="ES136" s="112"/>
      <c r="ET136" s="112"/>
      <c r="EU136" s="112"/>
      <c r="EV136" s="112"/>
      <c r="EW136" s="112"/>
      <c r="EX136" s="112"/>
      <c r="EY136" s="112"/>
      <c r="EZ136" s="112"/>
      <c r="FA136" s="112"/>
      <c r="FB136" s="112"/>
      <c r="FC136" s="112"/>
      <c r="FD136" s="112"/>
      <c r="FE136" s="112"/>
      <c r="FF136" s="112"/>
      <c r="FG136" s="112"/>
      <c r="FH136" s="112"/>
      <c r="FI136" s="112"/>
      <c r="FJ136" s="112"/>
      <c r="FK136" s="112"/>
      <c r="FL136" s="112"/>
      <c r="FM136" s="112"/>
      <c r="FN136" s="112"/>
      <c r="FO136" s="112"/>
      <c r="FP136" s="112"/>
      <c r="FQ136" s="112"/>
      <c r="FR136" s="112"/>
      <c r="FS136" s="112"/>
      <c r="FT136" s="112"/>
      <c r="FU136" s="112"/>
      <c r="FV136" s="112"/>
      <c r="FW136" s="112"/>
      <c r="FX136" s="112"/>
      <c r="FY136" s="112"/>
      <c r="FZ136" s="112"/>
      <c r="GA136" s="112"/>
      <c r="GB136" s="112"/>
      <c r="GC136" s="112"/>
      <c r="GD136" s="112"/>
      <c r="GE136" s="112"/>
      <c r="GF136" s="112"/>
      <c r="GG136" s="112"/>
      <c r="GH136" s="112"/>
      <c r="GI136" s="112"/>
      <c r="GJ136" s="112"/>
      <c r="GK136" s="112"/>
      <c r="GL136" s="112"/>
      <c r="GM136" s="112"/>
      <c r="GN136" s="112"/>
      <c r="GO136" s="112"/>
      <c r="GP136" s="112"/>
      <c r="GQ136" s="112"/>
      <c r="GR136" s="112"/>
      <c r="GS136" s="112"/>
      <c r="GT136" s="112"/>
      <c r="GU136" s="112"/>
      <c r="GV136" s="112"/>
      <c r="GW136" s="112"/>
      <c r="GX136" s="112"/>
      <c r="GY136" s="112"/>
      <c r="GZ136" s="112"/>
      <c r="HA136" s="112"/>
      <c r="HB136" s="112"/>
      <c r="HC136" s="112"/>
      <c r="HD136" s="112"/>
      <c r="HE136" s="112"/>
      <c r="HF136" s="112"/>
      <c r="HG136" s="112"/>
      <c r="HH136" s="112"/>
      <c r="HI136" s="112"/>
      <c r="HJ136" s="112"/>
      <c r="HK136" s="112"/>
      <c r="HL136" s="112"/>
      <c r="HM136" s="112"/>
      <c r="HN136" s="112"/>
      <c r="HO136" s="112"/>
      <c r="HP136" s="112"/>
      <c r="HQ136" s="112"/>
      <c r="HR136" s="112"/>
      <c r="HS136" s="112"/>
      <c r="HT136" s="112"/>
      <c r="HU136" s="112"/>
      <c r="HV136" s="112"/>
      <c r="HW136" s="112"/>
      <c r="HX136" s="112"/>
      <c r="HY136" s="112"/>
      <c r="HZ136" s="112"/>
      <c r="IA136" s="112"/>
      <c r="IB136" s="112"/>
      <c r="IC136" s="112"/>
      <c r="ID136" s="112"/>
      <c r="IE136" s="112"/>
      <c r="IF136" s="112"/>
      <c r="IG136" s="112"/>
      <c r="IH136" s="112"/>
      <c r="II136" s="112"/>
      <c r="IJ136" s="112"/>
      <c r="IK136" s="112"/>
      <c r="IL136" s="112"/>
      <c r="IM136" s="112"/>
      <c r="IN136" s="112"/>
      <c r="IO136" s="112"/>
      <c r="IP136" s="112"/>
      <c r="IQ136" s="112"/>
      <c r="IR136" s="112"/>
      <c r="IS136" s="112"/>
      <c r="IT136" s="112"/>
      <c r="IU136" s="112"/>
      <c r="IV136" s="112"/>
    </row>
    <row r="137" spans="1:256">
      <c r="A137" s="112"/>
      <c r="B137" s="113">
        <v>44783</v>
      </c>
      <c r="C137" s="114">
        <v>1008.0658</v>
      </c>
      <c r="D137" s="114">
        <v>0.62680000000000002</v>
      </c>
      <c r="E137" s="114">
        <v>0.62680000000000002</v>
      </c>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c r="BZ137" s="112"/>
      <c r="CA137" s="112"/>
      <c r="CB137" s="112"/>
      <c r="CC137" s="112"/>
      <c r="CD137" s="112"/>
      <c r="CE137" s="112"/>
      <c r="CF137" s="112"/>
      <c r="CG137" s="112"/>
      <c r="CH137" s="112"/>
      <c r="CI137" s="112"/>
      <c r="CJ137" s="112"/>
      <c r="CK137" s="112"/>
      <c r="CL137" s="112"/>
      <c r="CM137" s="112"/>
      <c r="CN137" s="112"/>
      <c r="CO137" s="112"/>
      <c r="CP137" s="112"/>
      <c r="CQ137" s="112"/>
      <c r="CR137" s="112"/>
      <c r="CS137" s="112"/>
      <c r="CT137" s="112"/>
      <c r="CU137" s="112"/>
      <c r="CV137" s="112"/>
      <c r="CW137" s="112"/>
      <c r="CX137" s="112"/>
      <c r="CY137" s="112"/>
      <c r="CZ137" s="112"/>
      <c r="DA137" s="112"/>
      <c r="DB137" s="112"/>
      <c r="DC137" s="112"/>
      <c r="DD137" s="112"/>
      <c r="DE137" s="112"/>
      <c r="DF137" s="112"/>
      <c r="DG137" s="112"/>
      <c r="DH137" s="112"/>
      <c r="DI137" s="112"/>
      <c r="DJ137" s="112"/>
      <c r="DK137" s="112"/>
      <c r="DL137" s="112"/>
      <c r="DM137" s="112"/>
      <c r="DN137" s="112"/>
      <c r="DO137" s="112"/>
      <c r="DP137" s="112"/>
      <c r="DQ137" s="112"/>
      <c r="DR137" s="112"/>
      <c r="DS137" s="112"/>
      <c r="DT137" s="112"/>
      <c r="DU137" s="112"/>
      <c r="DV137" s="112"/>
      <c r="DW137" s="112"/>
      <c r="DX137" s="112"/>
      <c r="DY137" s="112"/>
      <c r="DZ137" s="112"/>
      <c r="EA137" s="112"/>
      <c r="EB137" s="112"/>
      <c r="EC137" s="112"/>
      <c r="ED137" s="112"/>
      <c r="EE137" s="112"/>
      <c r="EF137" s="112"/>
      <c r="EG137" s="112"/>
      <c r="EH137" s="112"/>
      <c r="EI137" s="112"/>
      <c r="EJ137" s="112"/>
      <c r="EK137" s="112"/>
      <c r="EL137" s="112"/>
      <c r="EM137" s="112"/>
      <c r="EN137" s="112"/>
      <c r="EO137" s="112"/>
      <c r="EP137" s="112"/>
      <c r="EQ137" s="112"/>
      <c r="ER137" s="112"/>
      <c r="ES137" s="112"/>
      <c r="ET137" s="112"/>
      <c r="EU137" s="112"/>
      <c r="EV137" s="112"/>
      <c r="EW137" s="112"/>
      <c r="EX137" s="112"/>
      <c r="EY137" s="112"/>
      <c r="EZ137" s="112"/>
      <c r="FA137" s="112"/>
      <c r="FB137" s="112"/>
      <c r="FC137" s="112"/>
      <c r="FD137" s="112"/>
      <c r="FE137" s="112"/>
      <c r="FF137" s="112"/>
      <c r="FG137" s="112"/>
      <c r="FH137" s="112"/>
      <c r="FI137" s="112"/>
      <c r="FJ137" s="112"/>
      <c r="FK137" s="112"/>
      <c r="FL137" s="112"/>
      <c r="FM137" s="112"/>
      <c r="FN137" s="112"/>
      <c r="FO137" s="112"/>
      <c r="FP137" s="112"/>
      <c r="FQ137" s="112"/>
      <c r="FR137" s="112"/>
      <c r="FS137" s="112"/>
      <c r="FT137" s="112"/>
      <c r="FU137" s="112"/>
      <c r="FV137" s="112"/>
      <c r="FW137" s="112"/>
      <c r="FX137" s="112"/>
      <c r="FY137" s="112"/>
      <c r="FZ137" s="112"/>
      <c r="GA137" s="112"/>
      <c r="GB137" s="112"/>
      <c r="GC137" s="112"/>
      <c r="GD137" s="112"/>
      <c r="GE137" s="112"/>
      <c r="GF137" s="112"/>
      <c r="GG137" s="112"/>
      <c r="GH137" s="112"/>
      <c r="GI137" s="112"/>
      <c r="GJ137" s="112"/>
      <c r="GK137" s="112"/>
      <c r="GL137" s="112"/>
      <c r="GM137" s="112"/>
      <c r="GN137" s="112"/>
      <c r="GO137" s="112"/>
      <c r="GP137" s="112"/>
      <c r="GQ137" s="112"/>
      <c r="GR137" s="112"/>
      <c r="GS137" s="112"/>
      <c r="GT137" s="112"/>
      <c r="GU137" s="112"/>
      <c r="GV137" s="112"/>
      <c r="GW137" s="112"/>
      <c r="GX137" s="112"/>
      <c r="GY137" s="112"/>
      <c r="GZ137" s="112"/>
      <c r="HA137" s="112"/>
      <c r="HB137" s="112"/>
      <c r="HC137" s="112"/>
      <c r="HD137" s="112"/>
      <c r="HE137" s="112"/>
      <c r="HF137" s="112"/>
      <c r="HG137" s="112"/>
      <c r="HH137" s="112"/>
      <c r="HI137" s="112"/>
      <c r="HJ137" s="112"/>
      <c r="HK137" s="112"/>
      <c r="HL137" s="112"/>
      <c r="HM137" s="112"/>
      <c r="HN137" s="112"/>
      <c r="HO137" s="112"/>
      <c r="HP137" s="112"/>
      <c r="HQ137" s="112"/>
      <c r="HR137" s="112"/>
      <c r="HS137" s="112"/>
      <c r="HT137" s="112"/>
      <c r="HU137" s="112"/>
      <c r="HV137" s="112"/>
      <c r="HW137" s="112"/>
      <c r="HX137" s="112"/>
      <c r="HY137" s="112"/>
      <c r="HZ137" s="112"/>
      <c r="IA137" s="112"/>
      <c r="IB137" s="112"/>
      <c r="IC137" s="112"/>
      <c r="ID137" s="112"/>
      <c r="IE137" s="112"/>
      <c r="IF137" s="112"/>
      <c r="IG137" s="112"/>
      <c r="IH137" s="112"/>
      <c r="II137" s="112"/>
      <c r="IJ137" s="112"/>
      <c r="IK137" s="112"/>
      <c r="IL137" s="112"/>
      <c r="IM137" s="112"/>
      <c r="IN137" s="112"/>
      <c r="IO137" s="112"/>
      <c r="IP137" s="112"/>
      <c r="IQ137" s="112"/>
      <c r="IR137" s="112"/>
      <c r="IS137" s="112"/>
      <c r="IT137" s="112"/>
      <c r="IU137" s="112"/>
      <c r="IV137" s="112"/>
    </row>
    <row r="138" spans="1:256">
      <c r="A138" s="112"/>
      <c r="B138" s="113">
        <v>44790</v>
      </c>
      <c r="C138" s="114">
        <v>1008.0658</v>
      </c>
      <c r="D138" s="114">
        <v>1.6727000000000001</v>
      </c>
      <c r="E138" s="114">
        <v>1.6727000000000001</v>
      </c>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2"/>
      <c r="BU138" s="112"/>
      <c r="BV138" s="112"/>
      <c r="BW138" s="112"/>
      <c r="BX138" s="112"/>
      <c r="BY138" s="112"/>
      <c r="BZ138" s="112"/>
      <c r="CA138" s="112"/>
      <c r="CB138" s="112"/>
      <c r="CC138" s="112"/>
      <c r="CD138" s="112"/>
      <c r="CE138" s="112"/>
      <c r="CF138" s="112"/>
      <c r="CG138" s="112"/>
      <c r="CH138" s="112"/>
      <c r="CI138" s="112"/>
      <c r="CJ138" s="112"/>
      <c r="CK138" s="112"/>
      <c r="CL138" s="112"/>
      <c r="CM138" s="112"/>
      <c r="CN138" s="112"/>
      <c r="CO138" s="112"/>
      <c r="CP138" s="112"/>
      <c r="CQ138" s="112"/>
      <c r="CR138" s="112"/>
      <c r="CS138" s="112"/>
      <c r="CT138" s="112"/>
      <c r="CU138" s="112"/>
      <c r="CV138" s="112"/>
      <c r="CW138" s="112"/>
      <c r="CX138" s="112"/>
      <c r="CY138" s="112"/>
      <c r="CZ138" s="112"/>
      <c r="DA138" s="112"/>
      <c r="DB138" s="112"/>
      <c r="DC138" s="112"/>
      <c r="DD138" s="112"/>
      <c r="DE138" s="112"/>
      <c r="DF138" s="112"/>
      <c r="DG138" s="112"/>
      <c r="DH138" s="112"/>
      <c r="DI138" s="112"/>
      <c r="DJ138" s="112"/>
      <c r="DK138" s="112"/>
      <c r="DL138" s="112"/>
      <c r="DM138" s="112"/>
      <c r="DN138" s="112"/>
      <c r="DO138" s="112"/>
      <c r="DP138" s="112"/>
      <c r="DQ138" s="112"/>
      <c r="DR138" s="112"/>
      <c r="DS138" s="112"/>
      <c r="DT138" s="112"/>
      <c r="DU138" s="112"/>
      <c r="DV138" s="112"/>
      <c r="DW138" s="112"/>
      <c r="DX138" s="112"/>
      <c r="DY138" s="112"/>
      <c r="DZ138" s="112"/>
      <c r="EA138" s="112"/>
      <c r="EB138" s="112"/>
      <c r="EC138" s="112"/>
      <c r="ED138" s="112"/>
      <c r="EE138" s="112"/>
      <c r="EF138" s="112"/>
      <c r="EG138" s="112"/>
      <c r="EH138" s="112"/>
      <c r="EI138" s="112"/>
      <c r="EJ138" s="112"/>
      <c r="EK138" s="112"/>
      <c r="EL138" s="112"/>
      <c r="EM138" s="112"/>
      <c r="EN138" s="112"/>
      <c r="EO138" s="112"/>
      <c r="EP138" s="112"/>
      <c r="EQ138" s="112"/>
      <c r="ER138" s="112"/>
      <c r="ES138" s="112"/>
      <c r="ET138" s="112"/>
      <c r="EU138" s="112"/>
      <c r="EV138" s="112"/>
      <c r="EW138" s="112"/>
      <c r="EX138" s="112"/>
      <c r="EY138" s="112"/>
      <c r="EZ138" s="112"/>
      <c r="FA138" s="112"/>
      <c r="FB138" s="112"/>
      <c r="FC138" s="112"/>
      <c r="FD138" s="112"/>
      <c r="FE138" s="112"/>
      <c r="FF138" s="112"/>
      <c r="FG138" s="112"/>
      <c r="FH138" s="112"/>
      <c r="FI138" s="112"/>
      <c r="FJ138" s="112"/>
      <c r="FK138" s="112"/>
      <c r="FL138" s="112"/>
      <c r="FM138" s="112"/>
      <c r="FN138" s="112"/>
      <c r="FO138" s="112"/>
      <c r="FP138" s="112"/>
      <c r="FQ138" s="112"/>
      <c r="FR138" s="112"/>
      <c r="FS138" s="112"/>
      <c r="FT138" s="112"/>
      <c r="FU138" s="112"/>
      <c r="FV138" s="112"/>
      <c r="FW138" s="112"/>
      <c r="FX138" s="112"/>
      <c r="FY138" s="112"/>
      <c r="FZ138" s="112"/>
      <c r="GA138" s="112"/>
      <c r="GB138" s="112"/>
      <c r="GC138" s="112"/>
      <c r="GD138" s="112"/>
      <c r="GE138" s="112"/>
      <c r="GF138" s="112"/>
      <c r="GG138" s="112"/>
      <c r="GH138" s="112"/>
      <c r="GI138" s="112"/>
      <c r="GJ138" s="112"/>
      <c r="GK138" s="112"/>
      <c r="GL138" s="112"/>
      <c r="GM138" s="112"/>
      <c r="GN138" s="112"/>
      <c r="GO138" s="112"/>
      <c r="GP138" s="112"/>
      <c r="GQ138" s="112"/>
      <c r="GR138" s="112"/>
      <c r="GS138" s="112"/>
      <c r="GT138" s="112"/>
      <c r="GU138" s="112"/>
      <c r="GV138" s="112"/>
      <c r="GW138" s="112"/>
      <c r="GX138" s="112"/>
      <c r="GY138" s="112"/>
      <c r="GZ138" s="112"/>
      <c r="HA138" s="112"/>
      <c r="HB138" s="112"/>
      <c r="HC138" s="112"/>
      <c r="HD138" s="112"/>
      <c r="HE138" s="112"/>
      <c r="HF138" s="112"/>
      <c r="HG138" s="112"/>
      <c r="HH138" s="112"/>
      <c r="HI138" s="112"/>
      <c r="HJ138" s="112"/>
      <c r="HK138" s="112"/>
      <c r="HL138" s="112"/>
      <c r="HM138" s="112"/>
      <c r="HN138" s="112"/>
      <c r="HO138" s="112"/>
      <c r="HP138" s="112"/>
      <c r="HQ138" s="112"/>
      <c r="HR138" s="112"/>
      <c r="HS138" s="112"/>
      <c r="HT138" s="112"/>
      <c r="HU138" s="112"/>
      <c r="HV138" s="112"/>
      <c r="HW138" s="112"/>
      <c r="HX138" s="112"/>
      <c r="HY138" s="112"/>
      <c r="HZ138" s="112"/>
      <c r="IA138" s="112"/>
      <c r="IB138" s="112"/>
      <c r="IC138" s="112"/>
      <c r="ID138" s="112"/>
      <c r="IE138" s="112"/>
      <c r="IF138" s="112"/>
      <c r="IG138" s="112"/>
      <c r="IH138" s="112"/>
      <c r="II138" s="112"/>
      <c r="IJ138" s="112"/>
      <c r="IK138" s="112"/>
      <c r="IL138" s="112"/>
      <c r="IM138" s="112"/>
      <c r="IN138" s="112"/>
      <c r="IO138" s="112"/>
      <c r="IP138" s="112"/>
      <c r="IQ138" s="112"/>
      <c r="IR138" s="112"/>
      <c r="IS138" s="112"/>
      <c r="IT138" s="112"/>
      <c r="IU138" s="112"/>
      <c r="IV138" s="112"/>
    </row>
    <row r="139" spans="1:256">
      <c r="A139" s="112"/>
      <c r="B139" s="113">
        <v>44796</v>
      </c>
      <c r="C139" s="114">
        <v>1008.0658</v>
      </c>
      <c r="D139" s="114">
        <v>0.56610000000000005</v>
      </c>
      <c r="E139" s="114">
        <v>0.56610000000000005</v>
      </c>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2"/>
      <c r="BU139" s="112"/>
      <c r="BV139" s="112"/>
      <c r="BW139" s="112"/>
      <c r="BX139" s="112"/>
      <c r="BY139" s="112"/>
      <c r="BZ139" s="112"/>
      <c r="CA139" s="112"/>
      <c r="CB139" s="112"/>
      <c r="CC139" s="112"/>
      <c r="CD139" s="112"/>
      <c r="CE139" s="112"/>
      <c r="CF139" s="112"/>
      <c r="CG139" s="112"/>
      <c r="CH139" s="112"/>
      <c r="CI139" s="112"/>
      <c r="CJ139" s="112"/>
      <c r="CK139" s="112"/>
      <c r="CL139" s="112"/>
      <c r="CM139" s="112"/>
      <c r="CN139" s="112"/>
      <c r="CO139" s="112"/>
      <c r="CP139" s="112"/>
      <c r="CQ139" s="112"/>
      <c r="CR139" s="112"/>
      <c r="CS139" s="112"/>
      <c r="CT139" s="112"/>
      <c r="CU139" s="112"/>
      <c r="CV139" s="112"/>
      <c r="CW139" s="112"/>
      <c r="CX139" s="112"/>
      <c r="CY139" s="112"/>
      <c r="CZ139" s="112"/>
      <c r="DA139" s="112"/>
      <c r="DB139" s="112"/>
      <c r="DC139" s="112"/>
      <c r="DD139" s="112"/>
      <c r="DE139" s="112"/>
      <c r="DF139" s="112"/>
      <c r="DG139" s="112"/>
      <c r="DH139" s="112"/>
      <c r="DI139" s="112"/>
      <c r="DJ139" s="112"/>
      <c r="DK139" s="112"/>
      <c r="DL139" s="112"/>
      <c r="DM139" s="112"/>
      <c r="DN139" s="112"/>
      <c r="DO139" s="112"/>
      <c r="DP139" s="112"/>
      <c r="DQ139" s="112"/>
      <c r="DR139" s="112"/>
      <c r="DS139" s="112"/>
      <c r="DT139" s="112"/>
      <c r="DU139" s="112"/>
      <c r="DV139" s="112"/>
      <c r="DW139" s="112"/>
      <c r="DX139" s="112"/>
      <c r="DY139" s="112"/>
      <c r="DZ139" s="112"/>
      <c r="EA139" s="112"/>
      <c r="EB139" s="112"/>
      <c r="EC139" s="112"/>
      <c r="ED139" s="112"/>
      <c r="EE139" s="112"/>
      <c r="EF139" s="112"/>
      <c r="EG139" s="112"/>
      <c r="EH139" s="112"/>
      <c r="EI139" s="112"/>
      <c r="EJ139" s="112"/>
      <c r="EK139" s="112"/>
      <c r="EL139" s="112"/>
      <c r="EM139" s="112"/>
      <c r="EN139" s="112"/>
      <c r="EO139" s="112"/>
      <c r="EP139" s="112"/>
      <c r="EQ139" s="112"/>
      <c r="ER139" s="112"/>
      <c r="ES139" s="112"/>
      <c r="ET139" s="112"/>
      <c r="EU139" s="112"/>
      <c r="EV139" s="112"/>
      <c r="EW139" s="112"/>
      <c r="EX139" s="112"/>
      <c r="EY139" s="112"/>
      <c r="EZ139" s="112"/>
      <c r="FA139" s="112"/>
      <c r="FB139" s="112"/>
      <c r="FC139" s="112"/>
      <c r="FD139" s="112"/>
      <c r="FE139" s="112"/>
      <c r="FF139" s="112"/>
      <c r="FG139" s="112"/>
      <c r="FH139" s="112"/>
      <c r="FI139" s="112"/>
      <c r="FJ139" s="112"/>
      <c r="FK139" s="112"/>
      <c r="FL139" s="112"/>
      <c r="FM139" s="112"/>
      <c r="FN139" s="112"/>
      <c r="FO139" s="112"/>
      <c r="FP139" s="112"/>
      <c r="FQ139" s="112"/>
      <c r="FR139" s="112"/>
      <c r="FS139" s="112"/>
      <c r="FT139" s="112"/>
      <c r="FU139" s="112"/>
      <c r="FV139" s="112"/>
      <c r="FW139" s="112"/>
      <c r="FX139" s="112"/>
      <c r="FY139" s="112"/>
      <c r="FZ139" s="112"/>
      <c r="GA139" s="112"/>
      <c r="GB139" s="112"/>
      <c r="GC139" s="112"/>
      <c r="GD139" s="112"/>
      <c r="GE139" s="112"/>
      <c r="GF139" s="112"/>
      <c r="GG139" s="112"/>
      <c r="GH139" s="112"/>
      <c r="GI139" s="112"/>
      <c r="GJ139" s="112"/>
      <c r="GK139" s="112"/>
      <c r="GL139" s="112"/>
      <c r="GM139" s="112"/>
      <c r="GN139" s="112"/>
      <c r="GO139" s="112"/>
      <c r="GP139" s="112"/>
      <c r="GQ139" s="112"/>
      <c r="GR139" s="112"/>
      <c r="GS139" s="112"/>
      <c r="GT139" s="112"/>
      <c r="GU139" s="112"/>
      <c r="GV139" s="112"/>
      <c r="GW139" s="112"/>
      <c r="GX139" s="112"/>
      <c r="GY139" s="112"/>
      <c r="GZ139" s="112"/>
      <c r="HA139" s="112"/>
      <c r="HB139" s="112"/>
      <c r="HC139" s="112"/>
      <c r="HD139" s="112"/>
      <c r="HE139" s="112"/>
      <c r="HF139" s="112"/>
      <c r="HG139" s="112"/>
      <c r="HH139" s="112"/>
      <c r="HI139" s="112"/>
      <c r="HJ139" s="112"/>
      <c r="HK139" s="112"/>
      <c r="HL139" s="112"/>
      <c r="HM139" s="112"/>
      <c r="HN139" s="112"/>
      <c r="HO139" s="112"/>
      <c r="HP139" s="112"/>
      <c r="HQ139" s="112"/>
      <c r="HR139" s="112"/>
      <c r="HS139" s="112"/>
      <c r="HT139" s="112"/>
      <c r="HU139" s="112"/>
      <c r="HV139" s="112"/>
      <c r="HW139" s="112"/>
      <c r="HX139" s="112"/>
      <c r="HY139" s="112"/>
      <c r="HZ139" s="112"/>
      <c r="IA139" s="112"/>
      <c r="IB139" s="112"/>
      <c r="IC139" s="112"/>
      <c r="ID139" s="112"/>
      <c r="IE139" s="112"/>
      <c r="IF139" s="112"/>
      <c r="IG139" s="112"/>
      <c r="IH139" s="112"/>
      <c r="II139" s="112"/>
      <c r="IJ139" s="112"/>
      <c r="IK139" s="112"/>
      <c r="IL139" s="112"/>
      <c r="IM139" s="112"/>
      <c r="IN139" s="112"/>
      <c r="IO139" s="112"/>
      <c r="IP139" s="112"/>
      <c r="IQ139" s="112"/>
      <c r="IR139" s="112"/>
      <c r="IS139" s="112"/>
      <c r="IT139" s="112"/>
      <c r="IU139" s="112"/>
      <c r="IV139" s="112"/>
    </row>
    <row r="140" spans="1:256">
      <c r="A140" s="112"/>
      <c r="B140" s="113">
        <v>44803</v>
      </c>
      <c r="C140" s="114">
        <v>1008.0658</v>
      </c>
      <c r="D140" s="114">
        <v>1.1416999999999999</v>
      </c>
      <c r="E140" s="114">
        <v>1.1416999999999999</v>
      </c>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12"/>
      <c r="BY140" s="112"/>
      <c r="BZ140" s="112"/>
      <c r="CA140" s="112"/>
      <c r="CB140" s="112"/>
      <c r="CC140" s="112"/>
      <c r="CD140" s="112"/>
      <c r="CE140" s="112"/>
      <c r="CF140" s="112"/>
      <c r="CG140" s="112"/>
      <c r="CH140" s="112"/>
      <c r="CI140" s="112"/>
      <c r="CJ140" s="112"/>
      <c r="CK140" s="112"/>
      <c r="CL140" s="112"/>
      <c r="CM140" s="112"/>
      <c r="CN140" s="112"/>
      <c r="CO140" s="112"/>
      <c r="CP140" s="112"/>
      <c r="CQ140" s="112"/>
      <c r="CR140" s="112"/>
      <c r="CS140" s="112"/>
      <c r="CT140" s="112"/>
      <c r="CU140" s="112"/>
      <c r="CV140" s="112"/>
      <c r="CW140" s="112"/>
      <c r="CX140" s="112"/>
      <c r="CY140" s="112"/>
      <c r="CZ140" s="112"/>
      <c r="DA140" s="112"/>
      <c r="DB140" s="112"/>
      <c r="DC140" s="112"/>
      <c r="DD140" s="112"/>
      <c r="DE140" s="112"/>
      <c r="DF140" s="112"/>
      <c r="DG140" s="112"/>
      <c r="DH140" s="112"/>
      <c r="DI140" s="112"/>
      <c r="DJ140" s="112"/>
      <c r="DK140" s="112"/>
      <c r="DL140" s="112"/>
      <c r="DM140" s="112"/>
      <c r="DN140" s="112"/>
      <c r="DO140" s="112"/>
      <c r="DP140" s="112"/>
      <c r="DQ140" s="112"/>
      <c r="DR140" s="112"/>
      <c r="DS140" s="112"/>
      <c r="DT140" s="112"/>
      <c r="DU140" s="112"/>
      <c r="DV140" s="112"/>
      <c r="DW140" s="112"/>
      <c r="DX140" s="112"/>
      <c r="DY140" s="112"/>
      <c r="DZ140" s="112"/>
      <c r="EA140" s="112"/>
      <c r="EB140" s="112"/>
      <c r="EC140" s="112"/>
      <c r="ED140" s="112"/>
      <c r="EE140" s="112"/>
      <c r="EF140" s="112"/>
      <c r="EG140" s="112"/>
      <c r="EH140" s="112"/>
      <c r="EI140" s="112"/>
      <c r="EJ140" s="112"/>
      <c r="EK140" s="112"/>
      <c r="EL140" s="112"/>
      <c r="EM140" s="112"/>
      <c r="EN140" s="112"/>
      <c r="EO140" s="112"/>
      <c r="EP140" s="112"/>
      <c r="EQ140" s="112"/>
      <c r="ER140" s="112"/>
      <c r="ES140" s="112"/>
      <c r="ET140" s="112"/>
      <c r="EU140" s="112"/>
      <c r="EV140" s="112"/>
      <c r="EW140" s="112"/>
      <c r="EX140" s="112"/>
      <c r="EY140" s="112"/>
      <c r="EZ140" s="112"/>
      <c r="FA140" s="112"/>
      <c r="FB140" s="112"/>
      <c r="FC140" s="112"/>
      <c r="FD140" s="112"/>
      <c r="FE140" s="112"/>
      <c r="FF140" s="112"/>
      <c r="FG140" s="112"/>
      <c r="FH140" s="112"/>
      <c r="FI140" s="112"/>
      <c r="FJ140" s="112"/>
      <c r="FK140" s="112"/>
      <c r="FL140" s="112"/>
      <c r="FM140" s="112"/>
      <c r="FN140" s="112"/>
      <c r="FO140" s="112"/>
      <c r="FP140" s="112"/>
      <c r="FQ140" s="112"/>
      <c r="FR140" s="112"/>
      <c r="FS140" s="112"/>
      <c r="FT140" s="112"/>
      <c r="FU140" s="112"/>
      <c r="FV140" s="112"/>
      <c r="FW140" s="112"/>
      <c r="FX140" s="112"/>
      <c r="FY140" s="112"/>
      <c r="FZ140" s="112"/>
      <c r="GA140" s="112"/>
      <c r="GB140" s="112"/>
      <c r="GC140" s="112"/>
      <c r="GD140" s="112"/>
      <c r="GE140" s="112"/>
      <c r="GF140" s="112"/>
      <c r="GG140" s="112"/>
      <c r="GH140" s="112"/>
      <c r="GI140" s="112"/>
      <c r="GJ140" s="112"/>
      <c r="GK140" s="112"/>
      <c r="GL140" s="112"/>
      <c r="GM140" s="112"/>
      <c r="GN140" s="112"/>
      <c r="GO140" s="112"/>
      <c r="GP140" s="112"/>
      <c r="GQ140" s="112"/>
      <c r="GR140" s="112"/>
      <c r="GS140" s="112"/>
      <c r="GT140" s="112"/>
      <c r="GU140" s="112"/>
      <c r="GV140" s="112"/>
      <c r="GW140" s="112"/>
      <c r="GX140" s="112"/>
      <c r="GY140" s="112"/>
      <c r="GZ140" s="112"/>
      <c r="HA140" s="112"/>
      <c r="HB140" s="112"/>
      <c r="HC140" s="112"/>
      <c r="HD140" s="112"/>
      <c r="HE140" s="112"/>
      <c r="HF140" s="112"/>
      <c r="HG140" s="112"/>
      <c r="HH140" s="112"/>
      <c r="HI140" s="112"/>
      <c r="HJ140" s="112"/>
      <c r="HK140" s="112"/>
      <c r="HL140" s="112"/>
      <c r="HM140" s="112"/>
      <c r="HN140" s="112"/>
      <c r="HO140" s="112"/>
      <c r="HP140" s="112"/>
      <c r="HQ140" s="112"/>
      <c r="HR140" s="112"/>
      <c r="HS140" s="112"/>
      <c r="HT140" s="112"/>
      <c r="HU140" s="112"/>
      <c r="HV140" s="112"/>
      <c r="HW140" s="112"/>
      <c r="HX140" s="112"/>
      <c r="HY140" s="112"/>
      <c r="HZ140" s="112"/>
      <c r="IA140" s="112"/>
      <c r="IB140" s="112"/>
      <c r="IC140" s="112"/>
      <c r="ID140" s="112"/>
      <c r="IE140" s="112"/>
      <c r="IF140" s="112"/>
      <c r="IG140" s="112"/>
      <c r="IH140" s="112"/>
      <c r="II140" s="112"/>
      <c r="IJ140" s="112"/>
      <c r="IK140" s="112"/>
      <c r="IL140" s="112"/>
      <c r="IM140" s="112"/>
      <c r="IN140" s="112"/>
      <c r="IO140" s="112"/>
      <c r="IP140" s="112"/>
      <c r="IQ140" s="112"/>
      <c r="IR140" s="112"/>
      <c r="IS140" s="112"/>
      <c r="IT140" s="112"/>
      <c r="IU140" s="112"/>
      <c r="IV140" s="112"/>
    </row>
    <row r="141" spans="1:256">
      <c r="A141" s="112"/>
      <c r="B141" s="113">
        <v>44810</v>
      </c>
      <c r="C141" s="114">
        <v>1008.0658</v>
      </c>
      <c r="D141" s="114">
        <v>1.2406999999999999</v>
      </c>
      <c r="E141" s="114">
        <v>1.2406999999999999</v>
      </c>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2"/>
      <c r="BU141" s="112"/>
      <c r="BV141" s="112"/>
      <c r="BW141" s="112"/>
      <c r="BX141" s="112"/>
      <c r="BY141" s="112"/>
      <c r="BZ141" s="112"/>
      <c r="CA141" s="112"/>
      <c r="CB141" s="112"/>
      <c r="CC141" s="112"/>
      <c r="CD141" s="112"/>
      <c r="CE141" s="112"/>
      <c r="CF141" s="112"/>
      <c r="CG141" s="112"/>
      <c r="CH141" s="112"/>
      <c r="CI141" s="112"/>
      <c r="CJ141" s="112"/>
      <c r="CK141" s="112"/>
      <c r="CL141" s="112"/>
      <c r="CM141" s="112"/>
      <c r="CN141" s="112"/>
      <c r="CO141" s="112"/>
      <c r="CP141" s="112"/>
      <c r="CQ141" s="112"/>
      <c r="CR141" s="112"/>
      <c r="CS141" s="112"/>
      <c r="CT141" s="112"/>
      <c r="CU141" s="112"/>
      <c r="CV141" s="112"/>
      <c r="CW141" s="112"/>
      <c r="CX141" s="112"/>
      <c r="CY141" s="112"/>
      <c r="CZ141" s="112"/>
      <c r="DA141" s="112"/>
      <c r="DB141" s="112"/>
      <c r="DC141" s="112"/>
      <c r="DD141" s="112"/>
      <c r="DE141" s="112"/>
      <c r="DF141" s="112"/>
      <c r="DG141" s="112"/>
      <c r="DH141" s="112"/>
      <c r="DI141" s="112"/>
      <c r="DJ141" s="112"/>
      <c r="DK141" s="112"/>
      <c r="DL141" s="112"/>
      <c r="DM141" s="112"/>
      <c r="DN141" s="112"/>
      <c r="DO141" s="112"/>
      <c r="DP141" s="112"/>
      <c r="DQ141" s="112"/>
      <c r="DR141" s="112"/>
      <c r="DS141" s="112"/>
      <c r="DT141" s="112"/>
      <c r="DU141" s="112"/>
      <c r="DV141" s="112"/>
      <c r="DW141" s="112"/>
      <c r="DX141" s="112"/>
      <c r="DY141" s="112"/>
      <c r="DZ141" s="112"/>
      <c r="EA141" s="112"/>
      <c r="EB141" s="112"/>
      <c r="EC141" s="112"/>
      <c r="ED141" s="112"/>
      <c r="EE141" s="112"/>
      <c r="EF141" s="112"/>
      <c r="EG141" s="112"/>
      <c r="EH141" s="112"/>
      <c r="EI141" s="112"/>
      <c r="EJ141" s="112"/>
      <c r="EK141" s="112"/>
      <c r="EL141" s="112"/>
      <c r="EM141" s="112"/>
      <c r="EN141" s="112"/>
      <c r="EO141" s="112"/>
      <c r="EP141" s="112"/>
      <c r="EQ141" s="112"/>
      <c r="ER141" s="112"/>
      <c r="ES141" s="112"/>
      <c r="ET141" s="112"/>
      <c r="EU141" s="112"/>
      <c r="EV141" s="112"/>
      <c r="EW141" s="112"/>
      <c r="EX141" s="112"/>
      <c r="EY141" s="112"/>
      <c r="EZ141" s="112"/>
      <c r="FA141" s="112"/>
      <c r="FB141" s="112"/>
      <c r="FC141" s="112"/>
      <c r="FD141" s="112"/>
      <c r="FE141" s="112"/>
      <c r="FF141" s="112"/>
      <c r="FG141" s="112"/>
      <c r="FH141" s="112"/>
      <c r="FI141" s="112"/>
      <c r="FJ141" s="112"/>
      <c r="FK141" s="112"/>
      <c r="FL141" s="112"/>
      <c r="FM141" s="112"/>
      <c r="FN141" s="112"/>
      <c r="FO141" s="112"/>
      <c r="FP141" s="112"/>
      <c r="FQ141" s="112"/>
      <c r="FR141" s="112"/>
      <c r="FS141" s="112"/>
      <c r="FT141" s="112"/>
      <c r="FU141" s="112"/>
      <c r="FV141" s="112"/>
      <c r="FW141" s="112"/>
      <c r="FX141" s="112"/>
      <c r="FY141" s="112"/>
      <c r="FZ141" s="112"/>
      <c r="GA141" s="112"/>
      <c r="GB141" s="112"/>
      <c r="GC141" s="112"/>
      <c r="GD141" s="112"/>
      <c r="GE141" s="112"/>
      <c r="GF141" s="112"/>
      <c r="GG141" s="112"/>
      <c r="GH141" s="112"/>
      <c r="GI141" s="112"/>
      <c r="GJ141" s="112"/>
      <c r="GK141" s="112"/>
      <c r="GL141" s="112"/>
      <c r="GM141" s="112"/>
      <c r="GN141" s="112"/>
      <c r="GO141" s="112"/>
      <c r="GP141" s="112"/>
      <c r="GQ141" s="112"/>
      <c r="GR141" s="112"/>
      <c r="GS141" s="112"/>
      <c r="GT141" s="112"/>
      <c r="GU141" s="112"/>
      <c r="GV141" s="112"/>
      <c r="GW141" s="112"/>
      <c r="GX141" s="112"/>
      <c r="GY141" s="112"/>
      <c r="GZ141" s="112"/>
      <c r="HA141" s="112"/>
      <c r="HB141" s="112"/>
      <c r="HC141" s="112"/>
      <c r="HD141" s="112"/>
      <c r="HE141" s="112"/>
      <c r="HF141" s="112"/>
      <c r="HG141" s="112"/>
      <c r="HH141" s="112"/>
      <c r="HI141" s="112"/>
      <c r="HJ141" s="112"/>
      <c r="HK141" s="112"/>
      <c r="HL141" s="112"/>
      <c r="HM141" s="112"/>
      <c r="HN141" s="112"/>
      <c r="HO141" s="112"/>
      <c r="HP141" s="112"/>
      <c r="HQ141" s="112"/>
      <c r="HR141" s="112"/>
      <c r="HS141" s="112"/>
      <c r="HT141" s="112"/>
      <c r="HU141" s="112"/>
      <c r="HV141" s="112"/>
      <c r="HW141" s="112"/>
      <c r="HX141" s="112"/>
      <c r="HY141" s="112"/>
      <c r="HZ141" s="112"/>
      <c r="IA141" s="112"/>
      <c r="IB141" s="112"/>
      <c r="IC141" s="112"/>
      <c r="ID141" s="112"/>
      <c r="IE141" s="112"/>
      <c r="IF141" s="112"/>
      <c r="IG141" s="112"/>
      <c r="IH141" s="112"/>
      <c r="II141" s="112"/>
      <c r="IJ141" s="112"/>
      <c r="IK141" s="112"/>
      <c r="IL141" s="112"/>
      <c r="IM141" s="112"/>
      <c r="IN141" s="112"/>
      <c r="IO141" s="112"/>
      <c r="IP141" s="112"/>
      <c r="IQ141" s="112"/>
      <c r="IR141" s="112"/>
      <c r="IS141" s="112"/>
      <c r="IT141" s="112"/>
      <c r="IU141" s="112"/>
      <c r="IV141" s="112"/>
    </row>
    <row r="142" spans="1:256">
      <c r="A142" s="112"/>
      <c r="B142" s="113">
        <v>44817</v>
      </c>
      <c r="C142" s="114">
        <v>1008.0658</v>
      </c>
      <c r="D142" s="114">
        <v>0.77549999999999997</v>
      </c>
      <c r="E142" s="114">
        <v>0.77549999999999997</v>
      </c>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c r="CM142" s="112"/>
      <c r="CN142" s="112"/>
      <c r="CO142" s="112"/>
      <c r="CP142" s="112"/>
      <c r="CQ142" s="112"/>
      <c r="CR142" s="112"/>
      <c r="CS142" s="112"/>
      <c r="CT142" s="112"/>
      <c r="CU142" s="112"/>
      <c r="CV142" s="112"/>
      <c r="CW142" s="112"/>
      <c r="CX142" s="112"/>
      <c r="CY142" s="112"/>
      <c r="CZ142" s="112"/>
      <c r="DA142" s="112"/>
      <c r="DB142" s="112"/>
      <c r="DC142" s="112"/>
      <c r="DD142" s="112"/>
      <c r="DE142" s="112"/>
      <c r="DF142" s="112"/>
      <c r="DG142" s="112"/>
      <c r="DH142" s="112"/>
      <c r="DI142" s="112"/>
      <c r="DJ142" s="112"/>
      <c r="DK142" s="112"/>
      <c r="DL142" s="112"/>
      <c r="DM142" s="112"/>
      <c r="DN142" s="112"/>
      <c r="DO142" s="112"/>
      <c r="DP142" s="112"/>
      <c r="DQ142" s="112"/>
      <c r="DR142" s="112"/>
      <c r="DS142" s="112"/>
      <c r="DT142" s="112"/>
      <c r="DU142" s="112"/>
      <c r="DV142" s="112"/>
      <c r="DW142" s="112"/>
      <c r="DX142" s="112"/>
      <c r="DY142" s="112"/>
      <c r="DZ142" s="112"/>
      <c r="EA142" s="112"/>
      <c r="EB142" s="112"/>
      <c r="EC142" s="112"/>
      <c r="ED142" s="112"/>
      <c r="EE142" s="112"/>
      <c r="EF142" s="112"/>
      <c r="EG142" s="112"/>
      <c r="EH142" s="112"/>
      <c r="EI142" s="112"/>
      <c r="EJ142" s="112"/>
      <c r="EK142" s="112"/>
      <c r="EL142" s="112"/>
      <c r="EM142" s="112"/>
      <c r="EN142" s="112"/>
      <c r="EO142" s="112"/>
      <c r="EP142" s="112"/>
      <c r="EQ142" s="112"/>
      <c r="ER142" s="112"/>
      <c r="ES142" s="112"/>
      <c r="ET142" s="112"/>
      <c r="EU142" s="112"/>
      <c r="EV142" s="112"/>
      <c r="EW142" s="112"/>
      <c r="EX142" s="112"/>
      <c r="EY142" s="112"/>
      <c r="EZ142" s="112"/>
      <c r="FA142" s="112"/>
      <c r="FB142" s="112"/>
      <c r="FC142" s="112"/>
      <c r="FD142" s="112"/>
      <c r="FE142" s="112"/>
      <c r="FF142" s="112"/>
      <c r="FG142" s="112"/>
      <c r="FH142" s="112"/>
      <c r="FI142" s="112"/>
      <c r="FJ142" s="112"/>
      <c r="FK142" s="112"/>
      <c r="FL142" s="112"/>
      <c r="FM142" s="112"/>
      <c r="FN142" s="112"/>
      <c r="FO142" s="112"/>
      <c r="FP142" s="112"/>
      <c r="FQ142" s="112"/>
      <c r="FR142" s="112"/>
      <c r="FS142" s="112"/>
      <c r="FT142" s="112"/>
      <c r="FU142" s="112"/>
      <c r="FV142" s="112"/>
      <c r="FW142" s="112"/>
      <c r="FX142" s="112"/>
      <c r="FY142" s="112"/>
      <c r="FZ142" s="112"/>
      <c r="GA142" s="112"/>
      <c r="GB142" s="112"/>
      <c r="GC142" s="112"/>
      <c r="GD142" s="112"/>
      <c r="GE142" s="112"/>
      <c r="GF142" s="112"/>
      <c r="GG142" s="112"/>
      <c r="GH142" s="112"/>
      <c r="GI142" s="112"/>
      <c r="GJ142" s="112"/>
      <c r="GK142" s="112"/>
      <c r="GL142" s="112"/>
      <c r="GM142" s="112"/>
      <c r="GN142" s="112"/>
      <c r="GO142" s="112"/>
      <c r="GP142" s="112"/>
      <c r="GQ142" s="112"/>
      <c r="GR142" s="112"/>
      <c r="GS142" s="112"/>
      <c r="GT142" s="112"/>
      <c r="GU142" s="112"/>
      <c r="GV142" s="112"/>
      <c r="GW142" s="112"/>
      <c r="GX142" s="112"/>
      <c r="GY142" s="112"/>
      <c r="GZ142" s="112"/>
      <c r="HA142" s="112"/>
      <c r="HB142" s="112"/>
      <c r="HC142" s="112"/>
      <c r="HD142" s="112"/>
      <c r="HE142" s="112"/>
      <c r="HF142" s="112"/>
      <c r="HG142" s="112"/>
      <c r="HH142" s="112"/>
      <c r="HI142" s="112"/>
      <c r="HJ142" s="112"/>
      <c r="HK142" s="112"/>
      <c r="HL142" s="112"/>
      <c r="HM142" s="112"/>
      <c r="HN142" s="112"/>
      <c r="HO142" s="112"/>
      <c r="HP142" s="112"/>
      <c r="HQ142" s="112"/>
      <c r="HR142" s="112"/>
      <c r="HS142" s="112"/>
      <c r="HT142" s="112"/>
      <c r="HU142" s="112"/>
      <c r="HV142" s="112"/>
      <c r="HW142" s="112"/>
      <c r="HX142" s="112"/>
      <c r="HY142" s="112"/>
      <c r="HZ142" s="112"/>
      <c r="IA142" s="112"/>
      <c r="IB142" s="112"/>
      <c r="IC142" s="112"/>
      <c r="ID142" s="112"/>
      <c r="IE142" s="112"/>
      <c r="IF142" s="112"/>
      <c r="IG142" s="112"/>
      <c r="IH142" s="112"/>
      <c r="II142" s="112"/>
      <c r="IJ142" s="112"/>
      <c r="IK142" s="112"/>
      <c r="IL142" s="112"/>
      <c r="IM142" s="112"/>
      <c r="IN142" s="112"/>
      <c r="IO142" s="112"/>
      <c r="IP142" s="112"/>
      <c r="IQ142" s="112"/>
      <c r="IR142" s="112"/>
      <c r="IS142" s="112"/>
      <c r="IT142" s="112"/>
      <c r="IU142" s="112"/>
      <c r="IV142" s="112"/>
    </row>
    <row r="143" spans="1:256">
      <c r="A143" s="112"/>
      <c r="B143" s="113">
        <v>44838</v>
      </c>
      <c r="C143" s="114">
        <v>1008.0658</v>
      </c>
      <c r="D143" s="114">
        <v>1.6760999999999999</v>
      </c>
      <c r="E143" s="114">
        <v>1.6760999999999999</v>
      </c>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c r="BZ143" s="112"/>
      <c r="CA143" s="112"/>
      <c r="CB143" s="112"/>
      <c r="CC143" s="112"/>
      <c r="CD143" s="112"/>
      <c r="CE143" s="112"/>
      <c r="CF143" s="112"/>
      <c r="CG143" s="112"/>
      <c r="CH143" s="112"/>
      <c r="CI143" s="112"/>
      <c r="CJ143" s="112"/>
      <c r="CK143" s="112"/>
      <c r="CL143" s="112"/>
      <c r="CM143" s="112"/>
      <c r="CN143" s="112"/>
      <c r="CO143" s="112"/>
      <c r="CP143" s="112"/>
      <c r="CQ143" s="112"/>
      <c r="CR143" s="112"/>
      <c r="CS143" s="112"/>
      <c r="CT143" s="112"/>
      <c r="CU143" s="112"/>
      <c r="CV143" s="112"/>
      <c r="CW143" s="112"/>
      <c r="CX143" s="112"/>
      <c r="CY143" s="112"/>
      <c r="CZ143" s="112"/>
      <c r="DA143" s="112"/>
      <c r="DB143" s="112"/>
      <c r="DC143" s="112"/>
      <c r="DD143" s="112"/>
      <c r="DE143" s="112"/>
      <c r="DF143" s="112"/>
      <c r="DG143" s="112"/>
      <c r="DH143" s="112"/>
      <c r="DI143" s="112"/>
      <c r="DJ143" s="112"/>
      <c r="DK143" s="112"/>
      <c r="DL143" s="112"/>
      <c r="DM143" s="112"/>
      <c r="DN143" s="112"/>
      <c r="DO143" s="112"/>
      <c r="DP143" s="112"/>
      <c r="DQ143" s="112"/>
      <c r="DR143" s="112"/>
      <c r="DS143" s="112"/>
      <c r="DT143" s="112"/>
      <c r="DU143" s="112"/>
      <c r="DV143" s="112"/>
      <c r="DW143" s="112"/>
      <c r="DX143" s="112"/>
      <c r="DY143" s="112"/>
      <c r="DZ143" s="112"/>
      <c r="EA143" s="112"/>
      <c r="EB143" s="112"/>
      <c r="EC143" s="112"/>
      <c r="ED143" s="112"/>
      <c r="EE143" s="112"/>
      <c r="EF143" s="112"/>
      <c r="EG143" s="112"/>
      <c r="EH143" s="112"/>
      <c r="EI143" s="112"/>
      <c r="EJ143" s="112"/>
      <c r="EK143" s="112"/>
      <c r="EL143" s="112"/>
      <c r="EM143" s="112"/>
      <c r="EN143" s="112"/>
      <c r="EO143" s="112"/>
      <c r="EP143" s="112"/>
      <c r="EQ143" s="112"/>
      <c r="ER143" s="112"/>
      <c r="ES143" s="112"/>
      <c r="ET143" s="112"/>
      <c r="EU143" s="112"/>
      <c r="EV143" s="112"/>
      <c r="EW143" s="112"/>
      <c r="EX143" s="112"/>
      <c r="EY143" s="112"/>
      <c r="EZ143" s="112"/>
      <c r="FA143" s="112"/>
      <c r="FB143" s="112"/>
      <c r="FC143" s="112"/>
      <c r="FD143" s="112"/>
      <c r="FE143" s="112"/>
      <c r="FF143" s="112"/>
      <c r="FG143" s="112"/>
      <c r="FH143" s="112"/>
      <c r="FI143" s="112"/>
      <c r="FJ143" s="112"/>
      <c r="FK143" s="112"/>
      <c r="FL143" s="112"/>
      <c r="FM143" s="112"/>
      <c r="FN143" s="112"/>
      <c r="FO143" s="112"/>
      <c r="FP143" s="112"/>
      <c r="FQ143" s="112"/>
      <c r="FR143" s="112"/>
      <c r="FS143" s="112"/>
      <c r="FT143" s="112"/>
      <c r="FU143" s="112"/>
      <c r="FV143" s="112"/>
      <c r="FW143" s="112"/>
      <c r="FX143" s="112"/>
      <c r="FY143" s="112"/>
      <c r="FZ143" s="112"/>
      <c r="GA143" s="112"/>
      <c r="GB143" s="112"/>
      <c r="GC143" s="112"/>
      <c r="GD143" s="112"/>
      <c r="GE143" s="112"/>
      <c r="GF143" s="112"/>
      <c r="GG143" s="112"/>
      <c r="GH143" s="112"/>
      <c r="GI143" s="112"/>
      <c r="GJ143" s="112"/>
      <c r="GK143" s="112"/>
      <c r="GL143" s="112"/>
      <c r="GM143" s="112"/>
      <c r="GN143" s="112"/>
      <c r="GO143" s="112"/>
      <c r="GP143" s="112"/>
      <c r="GQ143" s="112"/>
      <c r="GR143" s="112"/>
      <c r="GS143" s="112"/>
      <c r="GT143" s="112"/>
      <c r="GU143" s="112"/>
      <c r="GV143" s="112"/>
      <c r="GW143" s="112"/>
      <c r="GX143" s="112"/>
      <c r="GY143" s="112"/>
      <c r="GZ143" s="112"/>
      <c r="HA143" s="112"/>
      <c r="HB143" s="112"/>
      <c r="HC143" s="112"/>
      <c r="HD143" s="112"/>
      <c r="HE143" s="112"/>
      <c r="HF143" s="112"/>
      <c r="HG143" s="112"/>
      <c r="HH143" s="112"/>
      <c r="HI143" s="112"/>
      <c r="HJ143" s="112"/>
      <c r="HK143" s="112"/>
      <c r="HL143" s="112"/>
      <c r="HM143" s="112"/>
      <c r="HN143" s="112"/>
      <c r="HO143" s="112"/>
      <c r="HP143" s="112"/>
      <c r="HQ143" s="112"/>
      <c r="HR143" s="112"/>
      <c r="HS143" s="112"/>
      <c r="HT143" s="112"/>
      <c r="HU143" s="112"/>
      <c r="HV143" s="112"/>
      <c r="HW143" s="112"/>
      <c r="HX143" s="112"/>
      <c r="HY143" s="112"/>
      <c r="HZ143" s="112"/>
      <c r="IA143" s="112"/>
      <c r="IB143" s="112"/>
      <c r="IC143" s="112"/>
      <c r="ID143" s="112"/>
      <c r="IE143" s="112"/>
      <c r="IF143" s="112"/>
      <c r="IG143" s="112"/>
      <c r="IH143" s="112"/>
      <c r="II143" s="112"/>
      <c r="IJ143" s="112"/>
      <c r="IK143" s="112"/>
      <c r="IL143" s="112"/>
      <c r="IM143" s="112"/>
      <c r="IN143" s="112"/>
      <c r="IO143" s="112"/>
      <c r="IP143" s="112"/>
      <c r="IQ143" s="112"/>
      <c r="IR143" s="112"/>
      <c r="IS143" s="112"/>
      <c r="IT143" s="112"/>
      <c r="IU143" s="112"/>
      <c r="IV143" s="112"/>
    </row>
    <row r="144" spans="1:256">
      <c r="A144" s="112"/>
      <c r="B144" s="113">
        <v>44852</v>
      </c>
      <c r="C144" s="114">
        <v>1008.0658</v>
      </c>
      <c r="D144" s="114">
        <v>1.0087999999999999</v>
      </c>
      <c r="E144" s="114">
        <v>1.0087999999999999</v>
      </c>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2"/>
      <c r="BU144" s="112"/>
      <c r="BV144" s="112"/>
      <c r="BW144" s="112"/>
      <c r="BX144" s="112"/>
      <c r="BY144" s="112"/>
      <c r="BZ144" s="112"/>
      <c r="CA144" s="112"/>
      <c r="CB144" s="112"/>
      <c r="CC144" s="112"/>
      <c r="CD144" s="112"/>
      <c r="CE144" s="112"/>
      <c r="CF144" s="112"/>
      <c r="CG144" s="112"/>
      <c r="CH144" s="112"/>
      <c r="CI144" s="112"/>
      <c r="CJ144" s="112"/>
      <c r="CK144" s="112"/>
      <c r="CL144" s="112"/>
      <c r="CM144" s="112"/>
      <c r="CN144" s="112"/>
      <c r="CO144" s="112"/>
      <c r="CP144" s="112"/>
      <c r="CQ144" s="112"/>
      <c r="CR144" s="112"/>
      <c r="CS144" s="112"/>
      <c r="CT144" s="112"/>
      <c r="CU144" s="112"/>
      <c r="CV144" s="112"/>
      <c r="CW144" s="112"/>
      <c r="CX144" s="112"/>
      <c r="CY144" s="112"/>
      <c r="CZ144" s="112"/>
      <c r="DA144" s="112"/>
      <c r="DB144" s="112"/>
      <c r="DC144" s="112"/>
      <c r="DD144" s="112"/>
      <c r="DE144" s="112"/>
      <c r="DF144" s="112"/>
      <c r="DG144" s="112"/>
      <c r="DH144" s="112"/>
      <c r="DI144" s="112"/>
      <c r="DJ144" s="112"/>
      <c r="DK144" s="112"/>
      <c r="DL144" s="112"/>
      <c r="DM144" s="112"/>
      <c r="DN144" s="112"/>
      <c r="DO144" s="112"/>
      <c r="DP144" s="112"/>
      <c r="DQ144" s="112"/>
      <c r="DR144" s="112"/>
      <c r="DS144" s="112"/>
      <c r="DT144" s="112"/>
      <c r="DU144" s="112"/>
      <c r="DV144" s="112"/>
      <c r="DW144" s="112"/>
      <c r="DX144" s="112"/>
      <c r="DY144" s="112"/>
      <c r="DZ144" s="112"/>
      <c r="EA144" s="112"/>
      <c r="EB144" s="112"/>
      <c r="EC144" s="112"/>
      <c r="ED144" s="112"/>
      <c r="EE144" s="112"/>
      <c r="EF144" s="112"/>
      <c r="EG144" s="112"/>
      <c r="EH144" s="112"/>
      <c r="EI144" s="112"/>
      <c r="EJ144" s="112"/>
      <c r="EK144" s="112"/>
      <c r="EL144" s="112"/>
      <c r="EM144" s="112"/>
      <c r="EN144" s="112"/>
      <c r="EO144" s="112"/>
      <c r="EP144" s="112"/>
      <c r="EQ144" s="112"/>
      <c r="ER144" s="112"/>
      <c r="ES144" s="112"/>
      <c r="ET144" s="112"/>
      <c r="EU144" s="112"/>
      <c r="EV144" s="112"/>
      <c r="EW144" s="112"/>
      <c r="EX144" s="112"/>
      <c r="EY144" s="112"/>
      <c r="EZ144" s="112"/>
      <c r="FA144" s="112"/>
      <c r="FB144" s="112"/>
      <c r="FC144" s="112"/>
      <c r="FD144" s="112"/>
      <c r="FE144" s="112"/>
      <c r="FF144" s="112"/>
      <c r="FG144" s="112"/>
      <c r="FH144" s="112"/>
      <c r="FI144" s="112"/>
      <c r="FJ144" s="112"/>
      <c r="FK144" s="112"/>
      <c r="FL144" s="112"/>
      <c r="FM144" s="112"/>
      <c r="FN144" s="112"/>
      <c r="FO144" s="112"/>
      <c r="FP144" s="112"/>
      <c r="FQ144" s="112"/>
      <c r="FR144" s="112"/>
      <c r="FS144" s="112"/>
      <c r="FT144" s="112"/>
      <c r="FU144" s="112"/>
      <c r="FV144" s="112"/>
      <c r="FW144" s="112"/>
      <c r="FX144" s="112"/>
      <c r="FY144" s="112"/>
      <c r="FZ144" s="112"/>
      <c r="GA144" s="112"/>
      <c r="GB144" s="112"/>
      <c r="GC144" s="112"/>
      <c r="GD144" s="112"/>
      <c r="GE144" s="112"/>
      <c r="GF144" s="112"/>
      <c r="GG144" s="112"/>
      <c r="GH144" s="112"/>
      <c r="GI144" s="112"/>
      <c r="GJ144" s="112"/>
      <c r="GK144" s="112"/>
      <c r="GL144" s="112"/>
      <c r="GM144" s="112"/>
      <c r="GN144" s="112"/>
      <c r="GO144" s="112"/>
      <c r="GP144" s="112"/>
      <c r="GQ144" s="112"/>
      <c r="GR144" s="112"/>
      <c r="GS144" s="112"/>
      <c r="GT144" s="112"/>
      <c r="GU144" s="112"/>
      <c r="GV144" s="112"/>
      <c r="GW144" s="112"/>
      <c r="GX144" s="112"/>
      <c r="GY144" s="112"/>
      <c r="GZ144" s="112"/>
      <c r="HA144" s="112"/>
      <c r="HB144" s="112"/>
      <c r="HC144" s="112"/>
      <c r="HD144" s="112"/>
      <c r="HE144" s="112"/>
      <c r="HF144" s="112"/>
      <c r="HG144" s="112"/>
      <c r="HH144" s="112"/>
      <c r="HI144" s="112"/>
      <c r="HJ144" s="112"/>
      <c r="HK144" s="112"/>
      <c r="HL144" s="112"/>
      <c r="HM144" s="112"/>
      <c r="HN144" s="112"/>
      <c r="HO144" s="112"/>
      <c r="HP144" s="112"/>
      <c r="HQ144" s="112"/>
      <c r="HR144" s="112"/>
      <c r="HS144" s="112"/>
      <c r="HT144" s="112"/>
      <c r="HU144" s="112"/>
      <c r="HV144" s="112"/>
      <c r="HW144" s="112"/>
      <c r="HX144" s="112"/>
      <c r="HY144" s="112"/>
      <c r="HZ144" s="112"/>
      <c r="IA144" s="112"/>
      <c r="IB144" s="112"/>
      <c r="IC144" s="112"/>
      <c r="ID144" s="112"/>
      <c r="IE144" s="112"/>
      <c r="IF144" s="112"/>
      <c r="IG144" s="112"/>
      <c r="IH144" s="112"/>
      <c r="II144" s="112"/>
      <c r="IJ144" s="112"/>
      <c r="IK144" s="112"/>
      <c r="IL144" s="112"/>
      <c r="IM144" s="112"/>
      <c r="IN144" s="112"/>
      <c r="IO144" s="112"/>
      <c r="IP144" s="112"/>
      <c r="IQ144" s="112"/>
      <c r="IR144" s="112"/>
      <c r="IS144" s="112"/>
      <c r="IT144" s="112"/>
      <c r="IU144" s="112"/>
      <c r="IV144" s="112"/>
    </row>
    <row r="145" spans="1:256">
      <c r="A145" s="112"/>
      <c r="B145" s="113">
        <v>44859</v>
      </c>
      <c r="C145" s="114">
        <v>1008.0658</v>
      </c>
      <c r="D145" s="114">
        <v>1.1137999999999999</v>
      </c>
      <c r="E145" s="114">
        <v>1.1137999999999999</v>
      </c>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2"/>
      <c r="BU145" s="112"/>
      <c r="BV145" s="112"/>
      <c r="BW145" s="112"/>
      <c r="BX145" s="112"/>
      <c r="BY145" s="112"/>
      <c r="BZ145" s="112"/>
      <c r="CA145" s="112"/>
      <c r="CB145" s="112"/>
      <c r="CC145" s="112"/>
      <c r="CD145" s="112"/>
      <c r="CE145" s="112"/>
      <c r="CF145" s="112"/>
      <c r="CG145" s="112"/>
      <c r="CH145" s="112"/>
      <c r="CI145" s="112"/>
      <c r="CJ145" s="112"/>
      <c r="CK145" s="112"/>
      <c r="CL145" s="112"/>
      <c r="CM145" s="112"/>
      <c r="CN145" s="112"/>
      <c r="CO145" s="112"/>
      <c r="CP145" s="112"/>
      <c r="CQ145" s="112"/>
      <c r="CR145" s="112"/>
      <c r="CS145" s="112"/>
      <c r="CT145" s="112"/>
      <c r="CU145" s="112"/>
      <c r="CV145" s="112"/>
      <c r="CW145" s="112"/>
      <c r="CX145" s="112"/>
      <c r="CY145" s="112"/>
      <c r="CZ145" s="112"/>
      <c r="DA145" s="112"/>
      <c r="DB145" s="112"/>
      <c r="DC145" s="112"/>
      <c r="DD145" s="112"/>
      <c r="DE145" s="112"/>
      <c r="DF145" s="112"/>
      <c r="DG145" s="112"/>
      <c r="DH145" s="112"/>
      <c r="DI145" s="112"/>
      <c r="DJ145" s="112"/>
      <c r="DK145" s="112"/>
      <c r="DL145" s="112"/>
      <c r="DM145" s="112"/>
      <c r="DN145" s="112"/>
      <c r="DO145" s="112"/>
      <c r="DP145" s="112"/>
      <c r="DQ145" s="112"/>
      <c r="DR145" s="112"/>
      <c r="DS145" s="112"/>
      <c r="DT145" s="112"/>
      <c r="DU145" s="112"/>
      <c r="DV145" s="112"/>
      <c r="DW145" s="112"/>
      <c r="DX145" s="112"/>
      <c r="DY145" s="112"/>
      <c r="DZ145" s="112"/>
      <c r="EA145" s="112"/>
      <c r="EB145" s="112"/>
      <c r="EC145" s="112"/>
      <c r="ED145" s="112"/>
      <c r="EE145" s="112"/>
      <c r="EF145" s="112"/>
      <c r="EG145" s="112"/>
      <c r="EH145" s="112"/>
      <c r="EI145" s="112"/>
      <c r="EJ145" s="112"/>
      <c r="EK145" s="112"/>
      <c r="EL145" s="112"/>
      <c r="EM145" s="112"/>
      <c r="EN145" s="112"/>
      <c r="EO145" s="112"/>
      <c r="EP145" s="112"/>
      <c r="EQ145" s="112"/>
      <c r="ER145" s="112"/>
      <c r="ES145" s="112"/>
      <c r="ET145" s="112"/>
      <c r="EU145" s="112"/>
      <c r="EV145" s="112"/>
      <c r="EW145" s="112"/>
      <c r="EX145" s="112"/>
      <c r="EY145" s="112"/>
      <c r="EZ145" s="112"/>
      <c r="FA145" s="112"/>
      <c r="FB145" s="112"/>
      <c r="FC145" s="112"/>
      <c r="FD145" s="112"/>
      <c r="FE145" s="112"/>
      <c r="FF145" s="112"/>
      <c r="FG145" s="112"/>
      <c r="FH145" s="112"/>
      <c r="FI145" s="112"/>
      <c r="FJ145" s="112"/>
      <c r="FK145" s="112"/>
      <c r="FL145" s="112"/>
      <c r="FM145" s="112"/>
      <c r="FN145" s="112"/>
      <c r="FO145" s="112"/>
      <c r="FP145" s="112"/>
      <c r="FQ145" s="112"/>
      <c r="FR145" s="112"/>
      <c r="FS145" s="112"/>
      <c r="FT145" s="112"/>
      <c r="FU145" s="112"/>
      <c r="FV145" s="112"/>
      <c r="FW145" s="112"/>
      <c r="FX145" s="112"/>
      <c r="FY145" s="112"/>
      <c r="FZ145" s="112"/>
      <c r="GA145" s="112"/>
      <c r="GB145" s="112"/>
      <c r="GC145" s="112"/>
      <c r="GD145" s="112"/>
      <c r="GE145" s="112"/>
      <c r="GF145" s="112"/>
      <c r="GG145" s="112"/>
      <c r="GH145" s="112"/>
      <c r="GI145" s="112"/>
      <c r="GJ145" s="112"/>
      <c r="GK145" s="112"/>
      <c r="GL145" s="112"/>
      <c r="GM145" s="112"/>
      <c r="GN145" s="112"/>
      <c r="GO145" s="112"/>
      <c r="GP145" s="112"/>
      <c r="GQ145" s="112"/>
      <c r="GR145" s="112"/>
      <c r="GS145" s="112"/>
      <c r="GT145" s="112"/>
      <c r="GU145" s="112"/>
      <c r="GV145" s="112"/>
      <c r="GW145" s="112"/>
      <c r="GX145" s="112"/>
      <c r="GY145" s="112"/>
      <c r="GZ145" s="112"/>
      <c r="HA145" s="112"/>
      <c r="HB145" s="112"/>
      <c r="HC145" s="112"/>
      <c r="HD145" s="112"/>
      <c r="HE145" s="112"/>
      <c r="HF145" s="112"/>
      <c r="HG145" s="112"/>
      <c r="HH145" s="112"/>
      <c r="HI145" s="112"/>
      <c r="HJ145" s="112"/>
      <c r="HK145" s="112"/>
      <c r="HL145" s="112"/>
      <c r="HM145" s="112"/>
      <c r="HN145" s="112"/>
      <c r="HO145" s="112"/>
      <c r="HP145" s="112"/>
      <c r="HQ145" s="112"/>
      <c r="HR145" s="112"/>
      <c r="HS145" s="112"/>
      <c r="HT145" s="112"/>
      <c r="HU145" s="112"/>
      <c r="HV145" s="112"/>
      <c r="HW145" s="112"/>
      <c r="HX145" s="112"/>
      <c r="HY145" s="112"/>
      <c r="HZ145" s="112"/>
      <c r="IA145" s="112"/>
      <c r="IB145" s="112"/>
      <c r="IC145" s="112"/>
      <c r="ID145" s="112"/>
      <c r="IE145" s="112"/>
      <c r="IF145" s="112"/>
      <c r="IG145" s="112"/>
      <c r="IH145" s="112"/>
      <c r="II145" s="112"/>
      <c r="IJ145" s="112"/>
      <c r="IK145" s="112"/>
      <c r="IL145" s="112"/>
      <c r="IM145" s="112"/>
      <c r="IN145" s="112"/>
      <c r="IO145" s="112"/>
      <c r="IP145" s="112"/>
      <c r="IQ145" s="112"/>
      <c r="IR145" s="112"/>
      <c r="IS145" s="112"/>
      <c r="IT145" s="112"/>
      <c r="IU145" s="112"/>
      <c r="IV145" s="112"/>
    </row>
    <row r="146" spans="1:256">
      <c r="B146" s="115"/>
      <c r="C146" s="116"/>
      <c r="D146" s="116"/>
      <c r="E146" s="116"/>
    </row>
    <row r="147" spans="1:256" ht="15.75">
      <c r="B147" s="391" t="s">
        <v>2467</v>
      </c>
      <c r="C147" s="391"/>
      <c r="D147" s="391"/>
      <c r="E147" s="391"/>
    </row>
    <row r="148" spans="1:256" s="108" customFormat="1" ht="38.25">
      <c r="B148" s="109" t="s">
        <v>2442</v>
      </c>
      <c r="C148" s="110" t="s">
        <v>2443</v>
      </c>
      <c r="D148" s="111" t="s">
        <v>2444</v>
      </c>
      <c r="E148" s="111" t="s">
        <v>2445</v>
      </c>
    </row>
    <row r="149" spans="1:256">
      <c r="A149" s="112"/>
      <c r="B149" s="113">
        <v>44712</v>
      </c>
      <c r="C149" s="114">
        <v>10.3758</v>
      </c>
      <c r="D149" s="114">
        <v>6.4000000000000003E-3</v>
      </c>
      <c r="E149" s="114">
        <v>6.4000000000000003E-3</v>
      </c>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c r="BZ149" s="112"/>
      <c r="CA149" s="112"/>
      <c r="CB149" s="112"/>
      <c r="CC149" s="112"/>
      <c r="CD149" s="112"/>
      <c r="CE149" s="112"/>
      <c r="CF149" s="112"/>
      <c r="CG149" s="112"/>
      <c r="CH149" s="112"/>
      <c r="CI149" s="112"/>
      <c r="CJ149" s="112"/>
      <c r="CK149" s="112"/>
      <c r="CL149" s="112"/>
      <c r="CM149" s="112"/>
      <c r="CN149" s="112"/>
      <c r="CO149" s="112"/>
      <c r="CP149" s="112"/>
      <c r="CQ149" s="112"/>
      <c r="CR149" s="112"/>
      <c r="CS149" s="112"/>
      <c r="CT149" s="112"/>
      <c r="CU149" s="112"/>
      <c r="CV149" s="112"/>
      <c r="CW149" s="112"/>
      <c r="CX149" s="112"/>
      <c r="CY149" s="112"/>
      <c r="CZ149" s="112"/>
      <c r="DA149" s="112"/>
      <c r="DB149" s="112"/>
      <c r="DC149" s="112"/>
      <c r="DD149" s="112"/>
      <c r="DE149" s="112"/>
      <c r="DF149" s="112"/>
      <c r="DG149" s="112"/>
      <c r="DH149" s="112"/>
      <c r="DI149" s="112"/>
      <c r="DJ149" s="112"/>
      <c r="DK149" s="112"/>
      <c r="DL149" s="112"/>
      <c r="DM149" s="112"/>
      <c r="DN149" s="112"/>
      <c r="DO149" s="112"/>
      <c r="DP149" s="112"/>
      <c r="DQ149" s="112"/>
      <c r="DR149" s="112"/>
      <c r="DS149" s="112"/>
      <c r="DT149" s="112"/>
      <c r="DU149" s="112"/>
      <c r="DV149" s="112"/>
      <c r="DW149" s="112"/>
      <c r="DX149" s="112"/>
      <c r="DY149" s="112"/>
      <c r="DZ149" s="112"/>
      <c r="EA149" s="112"/>
      <c r="EB149" s="112"/>
      <c r="EC149" s="112"/>
      <c r="ED149" s="112"/>
      <c r="EE149" s="112"/>
      <c r="EF149" s="112"/>
      <c r="EG149" s="112"/>
      <c r="EH149" s="112"/>
      <c r="EI149" s="112"/>
      <c r="EJ149" s="112"/>
      <c r="EK149" s="112"/>
      <c r="EL149" s="112"/>
      <c r="EM149" s="112"/>
      <c r="EN149" s="112"/>
      <c r="EO149" s="112"/>
      <c r="EP149" s="112"/>
      <c r="EQ149" s="112"/>
      <c r="ER149" s="112"/>
      <c r="ES149" s="112"/>
      <c r="ET149" s="112"/>
      <c r="EU149" s="112"/>
      <c r="EV149" s="112"/>
      <c r="EW149" s="112"/>
      <c r="EX149" s="112"/>
      <c r="EY149" s="112"/>
      <c r="EZ149" s="112"/>
      <c r="FA149" s="112"/>
      <c r="FB149" s="112"/>
      <c r="FC149" s="112"/>
      <c r="FD149" s="112"/>
      <c r="FE149" s="112"/>
      <c r="FF149" s="112"/>
      <c r="FG149" s="112"/>
      <c r="FH149" s="112"/>
      <c r="FI149" s="112"/>
      <c r="FJ149" s="112"/>
      <c r="FK149" s="112"/>
      <c r="FL149" s="112"/>
      <c r="FM149" s="112"/>
      <c r="FN149" s="112"/>
      <c r="FO149" s="112"/>
      <c r="FP149" s="112"/>
      <c r="FQ149" s="112"/>
      <c r="FR149" s="112"/>
      <c r="FS149" s="112"/>
      <c r="FT149" s="112"/>
      <c r="FU149" s="112"/>
      <c r="FV149" s="112"/>
      <c r="FW149" s="112"/>
      <c r="FX149" s="112"/>
      <c r="FY149" s="112"/>
      <c r="FZ149" s="112"/>
      <c r="GA149" s="112"/>
      <c r="GB149" s="112"/>
      <c r="GC149" s="112"/>
      <c r="GD149" s="112"/>
      <c r="GE149" s="112"/>
      <c r="GF149" s="112"/>
      <c r="GG149" s="112"/>
      <c r="GH149" s="112"/>
      <c r="GI149" s="112"/>
      <c r="GJ149" s="112"/>
      <c r="GK149" s="112"/>
      <c r="GL149" s="112"/>
      <c r="GM149" s="112"/>
      <c r="GN149" s="112"/>
      <c r="GO149" s="112"/>
      <c r="GP149" s="112"/>
      <c r="GQ149" s="112"/>
      <c r="GR149" s="112"/>
      <c r="GS149" s="112"/>
      <c r="GT149" s="112"/>
      <c r="GU149" s="112"/>
      <c r="GV149" s="112"/>
      <c r="GW149" s="112"/>
      <c r="GX149" s="112"/>
      <c r="GY149" s="112"/>
      <c r="GZ149" s="112"/>
      <c r="HA149" s="112"/>
      <c r="HB149" s="112"/>
      <c r="HC149" s="112"/>
      <c r="HD149" s="112"/>
      <c r="HE149" s="112"/>
      <c r="HF149" s="112"/>
      <c r="HG149" s="112"/>
      <c r="HH149" s="112"/>
      <c r="HI149" s="112"/>
      <c r="HJ149" s="112"/>
      <c r="HK149" s="112"/>
      <c r="HL149" s="112"/>
      <c r="HM149" s="112"/>
      <c r="HN149" s="112"/>
      <c r="HO149" s="112"/>
      <c r="HP149" s="112"/>
      <c r="HQ149" s="112"/>
      <c r="HR149" s="112"/>
      <c r="HS149" s="112"/>
      <c r="HT149" s="112"/>
      <c r="HU149" s="112"/>
      <c r="HV149" s="112"/>
      <c r="HW149" s="112"/>
      <c r="HX149" s="112"/>
      <c r="HY149" s="112"/>
      <c r="HZ149" s="112"/>
      <c r="IA149" s="112"/>
      <c r="IB149" s="112"/>
      <c r="IC149" s="112"/>
      <c r="ID149" s="112"/>
      <c r="IE149" s="112"/>
      <c r="IF149" s="112"/>
      <c r="IG149" s="112"/>
      <c r="IH149" s="112"/>
      <c r="II149" s="112"/>
      <c r="IJ149" s="112"/>
      <c r="IK149" s="112"/>
      <c r="IL149" s="112"/>
      <c r="IM149" s="112"/>
      <c r="IN149" s="112"/>
      <c r="IO149" s="112"/>
      <c r="IP149" s="112"/>
      <c r="IQ149" s="112"/>
      <c r="IR149" s="112"/>
      <c r="IS149" s="112"/>
      <c r="IT149" s="112"/>
      <c r="IU149" s="112"/>
      <c r="IV149" s="112"/>
    </row>
    <row r="150" spans="1:256">
      <c r="A150" s="112"/>
      <c r="B150" s="113">
        <v>44719</v>
      </c>
      <c r="C150" s="114">
        <v>10.3758</v>
      </c>
      <c r="D150" s="114">
        <v>2.8999999999999998E-3</v>
      </c>
      <c r="E150" s="114">
        <v>2.8999999999999998E-3</v>
      </c>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c r="BZ150" s="112"/>
      <c r="CA150" s="112"/>
      <c r="CB150" s="112"/>
      <c r="CC150" s="112"/>
      <c r="CD150" s="112"/>
      <c r="CE150" s="112"/>
      <c r="CF150" s="112"/>
      <c r="CG150" s="112"/>
      <c r="CH150" s="112"/>
      <c r="CI150" s="112"/>
      <c r="CJ150" s="112"/>
      <c r="CK150" s="112"/>
      <c r="CL150" s="112"/>
      <c r="CM150" s="112"/>
      <c r="CN150" s="112"/>
      <c r="CO150" s="112"/>
      <c r="CP150" s="112"/>
      <c r="CQ150" s="112"/>
      <c r="CR150" s="112"/>
      <c r="CS150" s="112"/>
      <c r="CT150" s="112"/>
      <c r="CU150" s="112"/>
      <c r="CV150" s="112"/>
      <c r="CW150" s="112"/>
      <c r="CX150" s="112"/>
      <c r="CY150" s="112"/>
      <c r="CZ150" s="112"/>
      <c r="DA150" s="112"/>
      <c r="DB150" s="112"/>
      <c r="DC150" s="112"/>
      <c r="DD150" s="112"/>
      <c r="DE150" s="112"/>
      <c r="DF150" s="112"/>
      <c r="DG150" s="112"/>
      <c r="DH150" s="112"/>
      <c r="DI150" s="112"/>
      <c r="DJ150" s="112"/>
      <c r="DK150" s="112"/>
      <c r="DL150" s="112"/>
      <c r="DM150" s="112"/>
      <c r="DN150" s="112"/>
      <c r="DO150" s="112"/>
      <c r="DP150" s="112"/>
      <c r="DQ150" s="112"/>
      <c r="DR150" s="112"/>
      <c r="DS150" s="112"/>
      <c r="DT150" s="112"/>
      <c r="DU150" s="112"/>
      <c r="DV150" s="112"/>
      <c r="DW150" s="112"/>
      <c r="DX150" s="112"/>
      <c r="DY150" s="112"/>
      <c r="DZ150" s="112"/>
      <c r="EA150" s="112"/>
      <c r="EB150" s="112"/>
      <c r="EC150" s="112"/>
      <c r="ED150" s="112"/>
      <c r="EE150" s="112"/>
      <c r="EF150" s="112"/>
      <c r="EG150" s="112"/>
      <c r="EH150" s="112"/>
      <c r="EI150" s="112"/>
      <c r="EJ150" s="112"/>
      <c r="EK150" s="112"/>
      <c r="EL150" s="112"/>
      <c r="EM150" s="112"/>
      <c r="EN150" s="112"/>
      <c r="EO150" s="112"/>
      <c r="EP150" s="112"/>
      <c r="EQ150" s="112"/>
      <c r="ER150" s="112"/>
      <c r="ES150" s="112"/>
      <c r="ET150" s="112"/>
      <c r="EU150" s="112"/>
      <c r="EV150" s="112"/>
      <c r="EW150" s="112"/>
      <c r="EX150" s="112"/>
      <c r="EY150" s="112"/>
      <c r="EZ150" s="112"/>
      <c r="FA150" s="112"/>
      <c r="FB150" s="112"/>
      <c r="FC150" s="112"/>
      <c r="FD150" s="112"/>
      <c r="FE150" s="112"/>
      <c r="FF150" s="112"/>
      <c r="FG150" s="112"/>
      <c r="FH150" s="112"/>
      <c r="FI150" s="112"/>
      <c r="FJ150" s="112"/>
      <c r="FK150" s="112"/>
      <c r="FL150" s="112"/>
      <c r="FM150" s="112"/>
      <c r="FN150" s="112"/>
      <c r="FO150" s="112"/>
      <c r="FP150" s="112"/>
      <c r="FQ150" s="112"/>
      <c r="FR150" s="112"/>
      <c r="FS150" s="112"/>
      <c r="FT150" s="112"/>
      <c r="FU150" s="112"/>
      <c r="FV150" s="112"/>
      <c r="FW150" s="112"/>
      <c r="FX150" s="112"/>
      <c r="FY150" s="112"/>
      <c r="FZ150" s="112"/>
      <c r="GA150" s="112"/>
      <c r="GB150" s="112"/>
      <c r="GC150" s="112"/>
      <c r="GD150" s="112"/>
      <c r="GE150" s="112"/>
      <c r="GF150" s="112"/>
      <c r="GG150" s="112"/>
      <c r="GH150" s="112"/>
      <c r="GI150" s="112"/>
      <c r="GJ150" s="112"/>
      <c r="GK150" s="112"/>
      <c r="GL150" s="112"/>
      <c r="GM150" s="112"/>
      <c r="GN150" s="112"/>
      <c r="GO150" s="112"/>
      <c r="GP150" s="112"/>
      <c r="GQ150" s="112"/>
      <c r="GR150" s="112"/>
      <c r="GS150" s="112"/>
      <c r="GT150" s="112"/>
      <c r="GU150" s="112"/>
      <c r="GV150" s="112"/>
      <c r="GW150" s="112"/>
      <c r="GX150" s="112"/>
      <c r="GY150" s="112"/>
      <c r="GZ150" s="112"/>
      <c r="HA150" s="112"/>
      <c r="HB150" s="112"/>
      <c r="HC150" s="112"/>
      <c r="HD150" s="112"/>
      <c r="HE150" s="112"/>
      <c r="HF150" s="112"/>
      <c r="HG150" s="112"/>
      <c r="HH150" s="112"/>
      <c r="HI150" s="112"/>
      <c r="HJ150" s="112"/>
      <c r="HK150" s="112"/>
      <c r="HL150" s="112"/>
      <c r="HM150" s="112"/>
      <c r="HN150" s="112"/>
      <c r="HO150" s="112"/>
      <c r="HP150" s="112"/>
      <c r="HQ150" s="112"/>
      <c r="HR150" s="112"/>
      <c r="HS150" s="112"/>
      <c r="HT150" s="112"/>
      <c r="HU150" s="112"/>
      <c r="HV150" s="112"/>
      <c r="HW150" s="112"/>
      <c r="HX150" s="112"/>
      <c r="HY150" s="112"/>
      <c r="HZ150" s="112"/>
      <c r="IA150" s="112"/>
      <c r="IB150" s="112"/>
      <c r="IC150" s="112"/>
      <c r="ID150" s="112"/>
      <c r="IE150" s="112"/>
      <c r="IF150" s="112"/>
      <c r="IG150" s="112"/>
      <c r="IH150" s="112"/>
      <c r="II150" s="112"/>
      <c r="IJ150" s="112"/>
      <c r="IK150" s="112"/>
      <c r="IL150" s="112"/>
      <c r="IM150" s="112"/>
      <c r="IN150" s="112"/>
      <c r="IO150" s="112"/>
      <c r="IP150" s="112"/>
      <c r="IQ150" s="112"/>
      <c r="IR150" s="112"/>
      <c r="IS150" s="112"/>
      <c r="IT150" s="112"/>
      <c r="IU150" s="112"/>
      <c r="IV150" s="112"/>
    </row>
    <row r="151" spans="1:256">
      <c r="A151" s="112"/>
      <c r="B151" s="113">
        <v>44726</v>
      </c>
      <c r="C151" s="114">
        <v>10.3758</v>
      </c>
      <c r="D151" s="114">
        <v>1.34E-2</v>
      </c>
      <c r="E151" s="114">
        <v>1.34E-2</v>
      </c>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c r="BZ151" s="112"/>
      <c r="CA151" s="112"/>
      <c r="CB151" s="112"/>
      <c r="CC151" s="112"/>
      <c r="CD151" s="112"/>
      <c r="CE151" s="112"/>
      <c r="CF151" s="112"/>
      <c r="CG151" s="112"/>
      <c r="CH151" s="112"/>
      <c r="CI151" s="112"/>
      <c r="CJ151" s="112"/>
      <c r="CK151" s="112"/>
      <c r="CL151" s="112"/>
      <c r="CM151" s="112"/>
      <c r="CN151" s="112"/>
      <c r="CO151" s="112"/>
      <c r="CP151" s="112"/>
      <c r="CQ151" s="112"/>
      <c r="CR151" s="112"/>
      <c r="CS151" s="112"/>
      <c r="CT151" s="112"/>
      <c r="CU151" s="112"/>
      <c r="CV151" s="112"/>
      <c r="CW151" s="112"/>
      <c r="CX151" s="112"/>
      <c r="CY151" s="112"/>
      <c r="CZ151" s="112"/>
      <c r="DA151" s="112"/>
      <c r="DB151" s="112"/>
      <c r="DC151" s="112"/>
      <c r="DD151" s="112"/>
      <c r="DE151" s="112"/>
      <c r="DF151" s="112"/>
      <c r="DG151" s="112"/>
      <c r="DH151" s="112"/>
      <c r="DI151" s="112"/>
      <c r="DJ151" s="112"/>
      <c r="DK151" s="112"/>
      <c r="DL151" s="112"/>
      <c r="DM151" s="112"/>
      <c r="DN151" s="112"/>
      <c r="DO151" s="112"/>
      <c r="DP151" s="112"/>
      <c r="DQ151" s="112"/>
      <c r="DR151" s="112"/>
      <c r="DS151" s="112"/>
      <c r="DT151" s="112"/>
      <c r="DU151" s="112"/>
      <c r="DV151" s="112"/>
      <c r="DW151" s="112"/>
      <c r="DX151" s="112"/>
      <c r="DY151" s="112"/>
      <c r="DZ151" s="112"/>
      <c r="EA151" s="112"/>
      <c r="EB151" s="112"/>
      <c r="EC151" s="112"/>
      <c r="ED151" s="112"/>
      <c r="EE151" s="112"/>
      <c r="EF151" s="112"/>
      <c r="EG151" s="112"/>
      <c r="EH151" s="112"/>
      <c r="EI151" s="112"/>
      <c r="EJ151" s="112"/>
      <c r="EK151" s="112"/>
      <c r="EL151" s="112"/>
      <c r="EM151" s="112"/>
      <c r="EN151" s="112"/>
      <c r="EO151" s="112"/>
      <c r="EP151" s="112"/>
      <c r="EQ151" s="112"/>
      <c r="ER151" s="112"/>
      <c r="ES151" s="112"/>
      <c r="ET151" s="112"/>
      <c r="EU151" s="112"/>
      <c r="EV151" s="112"/>
      <c r="EW151" s="112"/>
      <c r="EX151" s="112"/>
      <c r="EY151" s="112"/>
      <c r="EZ151" s="112"/>
      <c r="FA151" s="112"/>
      <c r="FB151" s="112"/>
      <c r="FC151" s="112"/>
      <c r="FD151" s="112"/>
      <c r="FE151" s="112"/>
      <c r="FF151" s="112"/>
      <c r="FG151" s="112"/>
      <c r="FH151" s="112"/>
      <c r="FI151" s="112"/>
      <c r="FJ151" s="112"/>
      <c r="FK151" s="112"/>
      <c r="FL151" s="112"/>
      <c r="FM151" s="112"/>
      <c r="FN151" s="112"/>
      <c r="FO151" s="112"/>
      <c r="FP151" s="112"/>
      <c r="FQ151" s="112"/>
      <c r="FR151" s="112"/>
      <c r="FS151" s="112"/>
      <c r="FT151" s="112"/>
      <c r="FU151" s="112"/>
      <c r="FV151" s="112"/>
      <c r="FW151" s="112"/>
      <c r="FX151" s="112"/>
      <c r="FY151" s="112"/>
      <c r="FZ151" s="112"/>
      <c r="GA151" s="112"/>
      <c r="GB151" s="112"/>
      <c r="GC151" s="112"/>
      <c r="GD151" s="112"/>
      <c r="GE151" s="112"/>
      <c r="GF151" s="112"/>
      <c r="GG151" s="112"/>
      <c r="GH151" s="112"/>
      <c r="GI151" s="112"/>
      <c r="GJ151" s="112"/>
      <c r="GK151" s="112"/>
      <c r="GL151" s="112"/>
      <c r="GM151" s="112"/>
      <c r="GN151" s="112"/>
      <c r="GO151" s="112"/>
      <c r="GP151" s="112"/>
      <c r="GQ151" s="112"/>
      <c r="GR151" s="112"/>
      <c r="GS151" s="112"/>
      <c r="GT151" s="112"/>
      <c r="GU151" s="112"/>
      <c r="GV151" s="112"/>
      <c r="GW151" s="112"/>
      <c r="GX151" s="112"/>
      <c r="GY151" s="112"/>
      <c r="GZ151" s="112"/>
      <c r="HA151" s="112"/>
      <c r="HB151" s="112"/>
      <c r="HC151" s="112"/>
      <c r="HD151" s="112"/>
      <c r="HE151" s="112"/>
      <c r="HF151" s="112"/>
      <c r="HG151" s="112"/>
      <c r="HH151" s="112"/>
      <c r="HI151" s="112"/>
      <c r="HJ151" s="112"/>
      <c r="HK151" s="112"/>
      <c r="HL151" s="112"/>
      <c r="HM151" s="112"/>
      <c r="HN151" s="112"/>
      <c r="HO151" s="112"/>
      <c r="HP151" s="112"/>
      <c r="HQ151" s="112"/>
      <c r="HR151" s="112"/>
      <c r="HS151" s="112"/>
      <c r="HT151" s="112"/>
      <c r="HU151" s="112"/>
      <c r="HV151" s="112"/>
      <c r="HW151" s="112"/>
      <c r="HX151" s="112"/>
      <c r="HY151" s="112"/>
      <c r="HZ151" s="112"/>
      <c r="IA151" s="112"/>
      <c r="IB151" s="112"/>
      <c r="IC151" s="112"/>
      <c r="ID151" s="112"/>
      <c r="IE151" s="112"/>
      <c r="IF151" s="112"/>
      <c r="IG151" s="112"/>
      <c r="IH151" s="112"/>
      <c r="II151" s="112"/>
      <c r="IJ151" s="112"/>
      <c r="IK151" s="112"/>
      <c r="IL151" s="112"/>
      <c r="IM151" s="112"/>
      <c r="IN151" s="112"/>
      <c r="IO151" s="112"/>
      <c r="IP151" s="112"/>
      <c r="IQ151" s="112"/>
      <c r="IR151" s="112"/>
      <c r="IS151" s="112"/>
      <c r="IT151" s="112"/>
      <c r="IU151" s="112"/>
      <c r="IV151" s="112"/>
    </row>
    <row r="152" spans="1:256">
      <c r="A152" s="112"/>
      <c r="B152" s="113">
        <v>44733</v>
      </c>
      <c r="C152" s="114">
        <v>10.3758</v>
      </c>
      <c r="D152" s="114">
        <v>5.8999999999999999E-3</v>
      </c>
      <c r="E152" s="114">
        <v>5.8999999999999999E-3</v>
      </c>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2"/>
      <c r="BR152" s="112"/>
      <c r="BS152" s="112"/>
      <c r="BT152" s="112"/>
      <c r="BU152" s="112"/>
      <c r="BV152" s="112"/>
      <c r="BW152" s="112"/>
      <c r="BX152" s="112"/>
      <c r="BY152" s="112"/>
      <c r="BZ152" s="112"/>
      <c r="CA152" s="112"/>
      <c r="CB152" s="112"/>
      <c r="CC152" s="112"/>
      <c r="CD152" s="112"/>
      <c r="CE152" s="112"/>
      <c r="CF152" s="112"/>
      <c r="CG152" s="112"/>
      <c r="CH152" s="112"/>
      <c r="CI152" s="112"/>
      <c r="CJ152" s="112"/>
      <c r="CK152" s="112"/>
      <c r="CL152" s="112"/>
      <c r="CM152" s="112"/>
      <c r="CN152" s="112"/>
      <c r="CO152" s="112"/>
      <c r="CP152" s="112"/>
      <c r="CQ152" s="112"/>
      <c r="CR152" s="112"/>
      <c r="CS152" s="112"/>
      <c r="CT152" s="112"/>
      <c r="CU152" s="112"/>
      <c r="CV152" s="112"/>
      <c r="CW152" s="112"/>
      <c r="CX152" s="112"/>
      <c r="CY152" s="112"/>
      <c r="CZ152" s="112"/>
      <c r="DA152" s="112"/>
      <c r="DB152" s="112"/>
      <c r="DC152" s="112"/>
      <c r="DD152" s="112"/>
      <c r="DE152" s="112"/>
      <c r="DF152" s="112"/>
      <c r="DG152" s="112"/>
      <c r="DH152" s="112"/>
      <c r="DI152" s="112"/>
      <c r="DJ152" s="112"/>
      <c r="DK152" s="112"/>
      <c r="DL152" s="112"/>
      <c r="DM152" s="112"/>
      <c r="DN152" s="112"/>
      <c r="DO152" s="112"/>
      <c r="DP152" s="112"/>
      <c r="DQ152" s="112"/>
      <c r="DR152" s="112"/>
      <c r="DS152" s="112"/>
      <c r="DT152" s="112"/>
      <c r="DU152" s="112"/>
      <c r="DV152" s="112"/>
      <c r="DW152" s="112"/>
      <c r="DX152" s="112"/>
      <c r="DY152" s="112"/>
      <c r="DZ152" s="112"/>
      <c r="EA152" s="112"/>
      <c r="EB152" s="112"/>
      <c r="EC152" s="112"/>
      <c r="ED152" s="112"/>
      <c r="EE152" s="112"/>
      <c r="EF152" s="112"/>
      <c r="EG152" s="112"/>
      <c r="EH152" s="112"/>
      <c r="EI152" s="112"/>
      <c r="EJ152" s="112"/>
      <c r="EK152" s="112"/>
      <c r="EL152" s="112"/>
      <c r="EM152" s="112"/>
      <c r="EN152" s="112"/>
      <c r="EO152" s="112"/>
      <c r="EP152" s="112"/>
      <c r="EQ152" s="112"/>
      <c r="ER152" s="112"/>
      <c r="ES152" s="112"/>
      <c r="ET152" s="112"/>
      <c r="EU152" s="112"/>
      <c r="EV152" s="112"/>
      <c r="EW152" s="112"/>
      <c r="EX152" s="112"/>
      <c r="EY152" s="112"/>
      <c r="EZ152" s="112"/>
      <c r="FA152" s="112"/>
      <c r="FB152" s="112"/>
      <c r="FC152" s="112"/>
      <c r="FD152" s="112"/>
      <c r="FE152" s="112"/>
      <c r="FF152" s="112"/>
      <c r="FG152" s="112"/>
      <c r="FH152" s="112"/>
      <c r="FI152" s="112"/>
      <c r="FJ152" s="112"/>
      <c r="FK152" s="112"/>
      <c r="FL152" s="112"/>
      <c r="FM152" s="112"/>
      <c r="FN152" s="112"/>
      <c r="FO152" s="112"/>
      <c r="FP152" s="112"/>
      <c r="FQ152" s="112"/>
      <c r="FR152" s="112"/>
      <c r="FS152" s="112"/>
      <c r="FT152" s="112"/>
      <c r="FU152" s="112"/>
      <c r="FV152" s="112"/>
      <c r="FW152" s="112"/>
      <c r="FX152" s="112"/>
      <c r="FY152" s="112"/>
      <c r="FZ152" s="112"/>
      <c r="GA152" s="112"/>
      <c r="GB152" s="112"/>
      <c r="GC152" s="112"/>
      <c r="GD152" s="112"/>
      <c r="GE152" s="112"/>
      <c r="GF152" s="112"/>
      <c r="GG152" s="112"/>
      <c r="GH152" s="112"/>
      <c r="GI152" s="112"/>
      <c r="GJ152" s="112"/>
      <c r="GK152" s="112"/>
      <c r="GL152" s="112"/>
      <c r="GM152" s="112"/>
      <c r="GN152" s="112"/>
      <c r="GO152" s="112"/>
      <c r="GP152" s="112"/>
      <c r="GQ152" s="112"/>
      <c r="GR152" s="112"/>
      <c r="GS152" s="112"/>
      <c r="GT152" s="112"/>
      <c r="GU152" s="112"/>
      <c r="GV152" s="112"/>
      <c r="GW152" s="112"/>
      <c r="GX152" s="112"/>
      <c r="GY152" s="112"/>
      <c r="GZ152" s="112"/>
      <c r="HA152" s="112"/>
      <c r="HB152" s="112"/>
      <c r="HC152" s="112"/>
      <c r="HD152" s="112"/>
      <c r="HE152" s="112"/>
      <c r="HF152" s="112"/>
      <c r="HG152" s="112"/>
      <c r="HH152" s="112"/>
      <c r="HI152" s="112"/>
      <c r="HJ152" s="112"/>
      <c r="HK152" s="112"/>
      <c r="HL152" s="112"/>
      <c r="HM152" s="112"/>
      <c r="HN152" s="112"/>
      <c r="HO152" s="112"/>
      <c r="HP152" s="112"/>
      <c r="HQ152" s="112"/>
      <c r="HR152" s="112"/>
      <c r="HS152" s="112"/>
      <c r="HT152" s="112"/>
      <c r="HU152" s="112"/>
      <c r="HV152" s="112"/>
      <c r="HW152" s="112"/>
      <c r="HX152" s="112"/>
      <c r="HY152" s="112"/>
      <c r="HZ152" s="112"/>
      <c r="IA152" s="112"/>
      <c r="IB152" s="112"/>
      <c r="IC152" s="112"/>
      <c r="ID152" s="112"/>
      <c r="IE152" s="112"/>
      <c r="IF152" s="112"/>
      <c r="IG152" s="112"/>
      <c r="IH152" s="112"/>
      <c r="II152" s="112"/>
      <c r="IJ152" s="112"/>
      <c r="IK152" s="112"/>
      <c r="IL152" s="112"/>
      <c r="IM152" s="112"/>
      <c r="IN152" s="112"/>
      <c r="IO152" s="112"/>
      <c r="IP152" s="112"/>
      <c r="IQ152" s="112"/>
      <c r="IR152" s="112"/>
      <c r="IS152" s="112"/>
      <c r="IT152" s="112"/>
      <c r="IU152" s="112"/>
      <c r="IV152" s="112"/>
    </row>
    <row r="153" spans="1:256">
      <c r="A153" s="112"/>
      <c r="B153" s="113">
        <v>44740</v>
      </c>
      <c r="C153" s="114">
        <v>10.3758</v>
      </c>
      <c r="D153" s="114">
        <v>1.0200000000000001E-2</v>
      </c>
      <c r="E153" s="114">
        <v>1.0200000000000001E-2</v>
      </c>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c r="BZ153" s="112"/>
      <c r="CA153" s="112"/>
      <c r="CB153" s="112"/>
      <c r="CC153" s="112"/>
      <c r="CD153" s="112"/>
      <c r="CE153" s="112"/>
      <c r="CF153" s="112"/>
      <c r="CG153" s="112"/>
      <c r="CH153" s="112"/>
      <c r="CI153" s="112"/>
      <c r="CJ153" s="112"/>
      <c r="CK153" s="112"/>
      <c r="CL153" s="112"/>
      <c r="CM153" s="112"/>
      <c r="CN153" s="112"/>
      <c r="CO153" s="112"/>
      <c r="CP153" s="112"/>
      <c r="CQ153" s="112"/>
      <c r="CR153" s="112"/>
      <c r="CS153" s="112"/>
      <c r="CT153" s="112"/>
      <c r="CU153" s="112"/>
      <c r="CV153" s="112"/>
      <c r="CW153" s="112"/>
      <c r="CX153" s="112"/>
      <c r="CY153" s="112"/>
      <c r="CZ153" s="112"/>
      <c r="DA153" s="112"/>
      <c r="DB153" s="112"/>
      <c r="DC153" s="112"/>
      <c r="DD153" s="112"/>
      <c r="DE153" s="112"/>
      <c r="DF153" s="112"/>
      <c r="DG153" s="112"/>
      <c r="DH153" s="112"/>
      <c r="DI153" s="112"/>
      <c r="DJ153" s="112"/>
      <c r="DK153" s="112"/>
      <c r="DL153" s="112"/>
      <c r="DM153" s="112"/>
      <c r="DN153" s="112"/>
      <c r="DO153" s="112"/>
      <c r="DP153" s="112"/>
      <c r="DQ153" s="112"/>
      <c r="DR153" s="112"/>
      <c r="DS153" s="112"/>
      <c r="DT153" s="112"/>
      <c r="DU153" s="112"/>
      <c r="DV153" s="112"/>
      <c r="DW153" s="112"/>
      <c r="DX153" s="112"/>
      <c r="DY153" s="112"/>
      <c r="DZ153" s="112"/>
      <c r="EA153" s="112"/>
      <c r="EB153" s="112"/>
      <c r="EC153" s="112"/>
      <c r="ED153" s="112"/>
      <c r="EE153" s="112"/>
      <c r="EF153" s="112"/>
      <c r="EG153" s="112"/>
      <c r="EH153" s="112"/>
      <c r="EI153" s="112"/>
      <c r="EJ153" s="112"/>
      <c r="EK153" s="112"/>
      <c r="EL153" s="112"/>
      <c r="EM153" s="112"/>
      <c r="EN153" s="112"/>
      <c r="EO153" s="112"/>
      <c r="EP153" s="112"/>
      <c r="EQ153" s="112"/>
      <c r="ER153" s="112"/>
      <c r="ES153" s="112"/>
      <c r="ET153" s="112"/>
      <c r="EU153" s="112"/>
      <c r="EV153" s="112"/>
      <c r="EW153" s="112"/>
      <c r="EX153" s="112"/>
      <c r="EY153" s="112"/>
      <c r="EZ153" s="112"/>
      <c r="FA153" s="112"/>
      <c r="FB153" s="112"/>
      <c r="FC153" s="112"/>
      <c r="FD153" s="112"/>
      <c r="FE153" s="112"/>
      <c r="FF153" s="112"/>
      <c r="FG153" s="112"/>
      <c r="FH153" s="112"/>
      <c r="FI153" s="112"/>
      <c r="FJ153" s="112"/>
      <c r="FK153" s="112"/>
      <c r="FL153" s="112"/>
      <c r="FM153" s="112"/>
      <c r="FN153" s="112"/>
      <c r="FO153" s="112"/>
      <c r="FP153" s="112"/>
      <c r="FQ153" s="112"/>
      <c r="FR153" s="112"/>
      <c r="FS153" s="112"/>
      <c r="FT153" s="112"/>
      <c r="FU153" s="112"/>
      <c r="FV153" s="112"/>
      <c r="FW153" s="112"/>
      <c r="FX153" s="112"/>
      <c r="FY153" s="112"/>
      <c r="FZ153" s="112"/>
      <c r="GA153" s="112"/>
      <c r="GB153" s="112"/>
      <c r="GC153" s="112"/>
      <c r="GD153" s="112"/>
      <c r="GE153" s="112"/>
      <c r="GF153" s="112"/>
      <c r="GG153" s="112"/>
      <c r="GH153" s="112"/>
      <c r="GI153" s="112"/>
      <c r="GJ153" s="112"/>
      <c r="GK153" s="112"/>
      <c r="GL153" s="112"/>
      <c r="GM153" s="112"/>
      <c r="GN153" s="112"/>
      <c r="GO153" s="112"/>
      <c r="GP153" s="112"/>
      <c r="GQ153" s="112"/>
      <c r="GR153" s="112"/>
      <c r="GS153" s="112"/>
      <c r="GT153" s="112"/>
      <c r="GU153" s="112"/>
      <c r="GV153" s="112"/>
      <c r="GW153" s="112"/>
      <c r="GX153" s="112"/>
      <c r="GY153" s="112"/>
      <c r="GZ153" s="112"/>
      <c r="HA153" s="112"/>
      <c r="HB153" s="112"/>
      <c r="HC153" s="112"/>
      <c r="HD153" s="112"/>
      <c r="HE153" s="112"/>
      <c r="HF153" s="112"/>
      <c r="HG153" s="112"/>
      <c r="HH153" s="112"/>
      <c r="HI153" s="112"/>
      <c r="HJ153" s="112"/>
      <c r="HK153" s="112"/>
      <c r="HL153" s="112"/>
      <c r="HM153" s="112"/>
      <c r="HN153" s="112"/>
      <c r="HO153" s="112"/>
      <c r="HP153" s="112"/>
      <c r="HQ153" s="112"/>
      <c r="HR153" s="112"/>
      <c r="HS153" s="112"/>
      <c r="HT153" s="112"/>
      <c r="HU153" s="112"/>
      <c r="HV153" s="112"/>
      <c r="HW153" s="112"/>
      <c r="HX153" s="112"/>
      <c r="HY153" s="112"/>
      <c r="HZ153" s="112"/>
      <c r="IA153" s="112"/>
      <c r="IB153" s="112"/>
      <c r="IC153" s="112"/>
      <c r="ID153" s="112"/>
      <c r="IE153" s="112"/>
      <c r="IF153" s="112"/>
      <c r="IG153" s="112"/>
      <c r="IH153" s="112"/>
      <c r="II153" s="112"/>
      <c r="IJ153" s="112"/>
      <c r="IK153" s="112"/>
      <c r="IL153" s="112"/>
      <c r="IM153" s="112"/>
      <c r="IN153" s="112"/>
      <c r="IO153" s="112"/>
      <c r="IP153" s="112"/>
      <c r="IQ153" s="112"/>
      <c r="IR153" s="112"/>
      <c r="IS153" s="112"/>
      <c r="IT153" s="112"/>
      <c r="IU153" s="112"/>
      <c r="IV153" s="112"/>
    </row>
    <row r="154" spans="1:256">
      <c r="A154" s="112"/>
      <c r="B154" s="113">
        <v>44747</v>
      </c>
      <c r="C154" s="114">
        <v>10.3758</v>
      </c>
      <c r="D154" s="114">
        <v>1.47E-2</v>
      </c>
      <c r="E154" s="114">
        <v>1.47E-2</v>
      </c>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2"/>
      <c r="BR154" s="112"/>
      <c r="BS154" s="112"/>
      <c r="BT154" s="112"/>
      <c r="BU154" s="112"/>
      <c r="BV154" s="112"/>
      <c r="BW154" s="112"/>
      <c r="BX154" s="112"/>
      <c r="BY154" s="112"/>
      <c r="BZ154" s="112"/>
      <c r="CA154" s="112"/>
      <c r="CB154" s="112"/>
      <c r="CC154" s="112"/>
      <c r="CD154" s="112"/>
      <c r="CE154" s="112"/>
      <c r="CF154" s="112"/>
      <c r="CG154" s="112"/>
      <c r="CH154" s="112"/>
      <c r="CI154" s="112"/>
      <c r="CJ154" s="112"/>
      <c r="CK154" s="112"/>
      <c r="CL154" s="112"/>
      <c r="CM154" s="112"/>
      <c r="CN154" s="112"/>
      <c r="CO154" s="112"/>
      <c r="CP154" s="112"/>
      <c r="CQ154" s="112"/>
      <c r="CR154" s="112"/>
      <c r="CS154" s="112"/>
      <c r="CT154" s="112"/>
      <c r="CU154" s="112"/>
      <c r="CV154" s="112"/>
      <c r="CW154" s="112"/>
      <c r="CX154" s="112"/>
      <c r="CY154" s="112"/>
      <c r="CZ154" s="112"/>
      <c r="DA154" s="112"/>
      <c r="DB154" s="112"/>
      <c r="DC154" s="112"/>
      <c r="DD154" s="112"/>
      <c r="DE154" s="112"/>
      <c r="DF154" s="112"/>
      <c r="DG154" s="112"/>
      <c r="DH154" s="112"/>
      <c r="DI154" s="112"/>
      <c r="DJ154" s="112"/>
      <c r="DK154" s="112"/>
      <c r="DL154" s="112"/>
      <c r="DM154" s="112"/>
      <c r="DN154" s="112"/>
      <c r="DO154" s="112"/>
      <c r="DP154" s="112"/>
      <c r="DQ154" s="112"/>
      <c r="DR154" s="112"/>
      <c r="DS154" s="112"/>
      <c r="DT154" s="112"/>
      <c r="DU154" s="112"/>
      <c r="DV154" s="112"/>
      <c r="DW154" s="112"/>
      <c r="DX154" s="112"/>
      <c r="DY154" s="112"/>
      <c r="DZ154" s="112"/>
      <c r="EA154" s="112"/>
      <c r="EB154" s="112"/>
      <c r="EC154" s="112"/>
      <c r="ED154" s="112"/>
      <c r="EE154" s="112"/>
      <c r="EF154" s="112"/>
      <c r="EG154" s="112"/>
      <c r="EH154" s="112"/>
      <c r="EI154" s="112"/>
      <c r="EJ154" s="112"/>
      <c r="EK154" s="112"/>
      <c r="EL154" s="112"/>
      <c r="EM154" s="112"/>
      <c r="EN154" s="112"/>
      <c r="EO154" s="112"/>
      <c r="EP154" s="112"/>
      <c r="EQ154" s="112"/>
      <c r="ER154" s="112"/>
      <c r="ES154" s="112"/>
      <c r="ET154" s="112"/>
      <c r="EU154" s="112"/>
      <c r="EV154" s="112"/>
      <c r="EW154" s="112"/>
      <c r="EX154" s="112"/>
      <c r="EY154" s="112"/>
      <c r="EZ154" s="112"/>
      <c r="FA154" s="112"/>
      <c r="FB154" s="112"/>
      <c r="FC154" s="112"/>
      <c r="FD154" s="112"/>
      <c r="FE154" s="112"/>
      <c r="FF154" s="112"/>
      <c r="FG154" s="112"/>
      <c r="FH154" s="112"/>
      <c r="FI154" s="112"/>
      <c r="FJ154" s="112"/>
      <c r="FK154" s="112"/>
      <c r="FL154" s="112"/>
      <c r="FM154" s="112"/>
      <c r="FN154" s="112"/>
      <c r="FO154" s="112"/>
      <c r="FP154" s="112"/>
      <c r="FQ154" s="112"/>
      <c r="FR154" s="112"/>
      <c r="FS154" s="112"/>
      <c r="FT154" s="112"/>
      <c r="FU154" s="112"/>
      <c r="FV154" s="112"/>
      <c r="FW154" s="112"/>
      <c r="FX154" s="112"/>
      <c r="FY154" s="112"/>
      <c r="FZ154" s="112"/>
      <c r="GA154" s="112"/>
      <c r="GB154" s="112"/>
      <c r="GC154" s="112"/>
      <c r="GD154" s="112"/>
      <c r="GE154" s="112"/>
      <c r="GF154" s="112"/>
      <c r="GG154" s="112"/>
      <c r="GH154" s="112"/>
      <c r="GI154" s="112"/>
      <c r="GJ154" s="112"/>
      <c r="GK154" s="112"/>
      <c r="GL154" s="112"/>
      <c r="GM154" s="112"/>
      <c r="GN154" s="112"/>
      <c r="GO154" s="112"/>
      <c r="GP154" s="112"/>
      <c r="GQ154" s="112"/>
      <c r="GR154" s="112"/>
      <c r="GS154" s="112"/>
      <c r="GT154" s="112"/>
      <c r="GU154" s="112"/>
      <c r="GV154" s="112"/>
      <c r="GW154" s="112"/>
      <c r="GX154" s="112"/>
      <c r="GY154" s="112"/>
      <c r="GZ154" s="112"/>
      <c r="HA154" s="112"/>
      <c r="HB154" s="112"/>
      <c r="HC154" s="112"/>
      <c r="HD154" s="112"/>
      <c r="HE154" s="112"/>
      <c r="HF154" s="112"/>
      <c r="HG154" s="112"/>
      <c r="HH154" s="112"/>
      <c r="HI154" s="112"/>
      <c r="HJ154" s="112"/>
      <c r="HK154" s="112"/>
      <c r="HL154" s="112"/>
      <c r="HM154" s="112"/>
      <c r="HN154" s="112"/>
      <c r="HO154" s="112"/>
      <c r="HP154" s="112"/>
      <c r="HQ154" s="112"/>
      <c r="HR154" s="112"/>
      <c r="HS154" s="112"/>
      <c r="HT154" s="112"/>
      <c r="HU154" s="112"/>
      <c r="HV154" s="112"/>
      <c r="HW154" s="112"/>
      <c r="HX154" s="112"/>
      <c r="HY154" s="112"/>
      <c r="HZ154" s="112"/>
      <c r="IA154" s="112"/>
      <c r="IB154" s="112"/>
      <c r="IC154" s="112"/>
      <c r="ID154" s="112"/>
      <c r="IE154" s="112"/>
      <c r="IF154" s="112"/>
      <c r="IG154" s="112"/>
      <c r="IH154" s="112"/>
      <c r="II154" s="112"/>
      <c r="IJ154" s="112"/>
      <c r="IK154" s="112"/>
      <c r="IL154" s="112"/>
      <c r="IM154" s="112"/>
      <c r="IN154" s="112"/>
      <c r="IO154" s="112"/>
      <c r="IP154" s="112"/>
      <c r="IQ154" s="112"/>
      <c r="IR154" s="112"/>
      <c r="IS154" s="112"/>
      <c r="IT154" s="112"/>
      <c r="IU154" s="112"/>
      <c r="IV154" s="112"/>
    </row>
    <row r="155" spans="1:256">
      <c r="A155" s="112"/>
      <c r="B155" s="113">
        <v>44754</v>
      </c>
      <c r="C155" s="114">
        <v>10.3758</v>
      </c>
      <c r="D155" s="114">
        <v>9.1999999999999998E-3</v>
      </c>
      <c r="E155" s="114">
        <v>9.1999999999999998E-3</v>
      </c>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c r="BZ155" s="112"/>
      <c r="CA155" s="112"/>
      <c r="CB155" s="112"/>
      <c r="CC155" s="112"/>
      <c r="CD155" s="112"/>
      <c r="CE155" s="112"/>
      <c r="CF155" s="112"/>
      <c r="CG155" s="112"/>
      <c r="CH155" s="112"/>
      <c r="CI155" s="112"/>
      <c r="CJ155" s="112"/>
      <c r="CK155" s="112"/>
      <c r="CL155" s="112"/>
      <c r="CM155" s="112"/>
      <c r="CN155" s="112"/>
      <c r="CO155" s="112"/>
      <c r="CP155" s="112"/>
      <c r="CQ155" s="112"/>
      <c r="CR155" s="112"/>
      <c r="CS155" s="112"/>
      <c r="CT155" s="112"/>
      <c r="CU155" s="112"/>
      <c r="CV155" s="112"/>
      <c r="CW155" s="112"/>
      <c r="CX155" s="112"/>
      <c r="CY155" s="112"/>
      <c r="CZ155" s="112"/>
      <c r="DA155" s="112"/>
      <c r="DB155" s="112"/>
      <c r="DC155" s="112"/>
      <c r="DD155" s="112"/>
      <c r="DE155" s="112"/>
      <c r="DF155" s="112"/>
      <c r="DG155" s="112"/>
      <c r="DH155" s="112"/>
      <c r="DI155" s="112"/>
      <c r="DJ155" s="112"/>
      <c r="DK155" s="112"/>
      <c r="DL155" s="112"/>
      <c r="DM155" s="112"/>
      <c r="DN155" s="112"/>
      <c r="DO155" s="112"/>
      <c r="DP155" s="112"/>
      <c r="DQ155" s="112"/>
      <c r="DR155" s="112"/>
      <c r="DS155" s="112"/>
      <c r="DT155" s="112"/>
      <c r="DU155" s="112"/>
      <c r="DV155" s="112"/>
      <c r="DW155" s="112"/>
      <c r="DX155" s="112"/>
      <c r="DY155" s="112"/>
      <c r="DZ155" s="112"/>
      <c r="EA155" s="112"/>
      <c r="EB155" s="112"/>
      <c r="EC155" s="112"/>
      <c r="ED155" s="112"/>
      <c r="EE155" s="112"/>
      <c r="EF155" s="112"/>
      <c r="EG155" s="112"/>
      <c r="EH155" s="112"/>
      <c r="EI155" s="112"/>
      <c r="EJ155" s="112"/>
      <c r="EK155" s="112"/>
      <c r="EL155" s="112"/>
      <c r="EM155" s="112"/>
      <c r="EN155" s="112"/>
      <c r="EO155" s="112"/>
      <c r="EP155" s="112"/>
      <c r="EQ155" s="112"/>
      <c r="ER155" s="112"/>
      <c r="ES155" s="112"/>
      <c r="ET155" s="112"/>
      <c r="EU155" s="112"/>
      <c r="EV155" s="112"/>
      <c r="EW155" s="112"/>
      <c r="EX155" s="112"/>
      <c r="EY155" s="112"/>
      <c r="EZ155" s="112"/>
      <c r="FA155" s="112"/>
      <c r="FB155" s="112"/>
      <c r="FC155" s="112"/>
      <c r="FD155" s="112"/>
      <c r="FE155" s="112"/>
      <c r="FF155" s="112"/>
      <c r="FG155" s="112"/>
      <c r="FH155" s="112"/>
      <c r="FI155" s="112"/>
      <c r="FJ155" s="112"/>
      <c r="FK155" s="112"/>
      <c r="FL155" s="112"/>
      <c r="FM155" s="112"/>
      <c r="FN155" s="112"/>
      <c r="FO155" s="112"/>
      <c r="FP155" s="112"/>
      <c r="FQ155" s="112"/>
      <c r="FR155" s="112"/>
      <c r="FS155" s="112"/>
      <c r="FT155" s="112"/>
      <c r="FU155" s="112"/>
      <c r="FV155" s="112"/>
      <c r="FW155" s="112"/>
      <c r="FX155" s="112"/>
      <c r="FY155" s="112"/>
      <c r="FZ155" s="112"/>
      <c r="GA155" s="112"/>
      <c r="GB155" s="112"/>
      <c r="GC155" s="112"/>
      <c r="GD155" s="112"/>
      <c r="GE155" s="112"/>
      <c r="GF155" s="112"/>
      <c r="GG155" s="112"/>
      <c r="GH155" s="112"/>
      <c r="GI155" s="112"/>
      <c r="GJ155" s="112"/>
      <c r="GK155" s="112"/>
      <c r="GL155" s="112"/>
      <c r="GM155" s="112"/>
      <c r="GN155" s="112"/>
      <c r="GO155" s="112"/>
      <c r="GP155" s="112"/>
      <c r="GQ155" s="112"/>
      <c r="GR155" s="112"/>
      <c r="GS155" s="112"/>
      <c r="GT155" s="112"/>
      <c r="GU155" s="112"/>
      <c r="GV155" s="112"/>
      <c r="GW155" s="112"/>
      <c r="GX155" s="112"/>
      <c r="GY155" s="112"/>
      <c r="GZ155" s="112"/>
      <c r="HA155" s="112"/>
      <c r="HB155" s="112"/>
      <c r="HC155" s="112"/>
      <c r="HD155" s="112"/>
      <c r="HE155" s="112"/>
      <c r="HF155" s="112"/>
      <c r="HG155" s="112"/>
      <c r="HH155" s="112"/>
      <c r="HI155" s="112"/>
      <c r="HJ155" s="112"/>
      <c r="HK155" s="112"/>
      <c r="HL155" s="112"/>
      <c r="HM155" s="112"/>
      <c r="HN155" s="112"/>
      <c r="HO155" s="112"/>
      <c r="HP155" s="112"/>
      <c r="HQ155" s="112"/>
      <c r="HR155" s="112"/>
      <c r="HS155" s="112"/>
      <c r="HT155" s="112"/>
      <c r="HU155" s="112"/>
      <c r="HV155" s="112"/>
      <c r="HW155" s="112"/>
      <c r="HX155" s="112"/>
      <c r="HY155" s="112"/>
      <c r="HZ155" s="112"/>
      <c r="IA155" s="112"/>
      <c r="IB155" s="112"/>
      <c r="IC155" s="112"/>
      <c r="ID155" s="112"/>
      <c r="IE155" s="112"/>
      <c r="IF155" s="112"/>
      <c r="IG155" s="112"/>
      <c r="IH155" s="112"/>
      <c r="II155" s="112"/>
      <c r="IJ155" s="112"/>
      <c r="IK155" s="112"/>
      <c r="IL155" s="112"/>
      <c r="IM155" s="112"/>
      <c r="IN155" s="112"/>
      <c r="IO155" s="112"/>
      <c r="IP155" s="112"/>
      <c r="IQ155" s="112"/>
      <c r="IR155" s="112"/>
      <c r="IS155" s="112"/>
      <c r="IT155" s="112"/>
      <c r="IU155" s="112"/>
      <c r="IV155" s="112"/>
    </row>
    <row r="156" spans="1:256">
      <c r="A156" s="112"/>
      <c r="B156" s="113">
        <v>44761</v>
      </c>
      <c r="C156" s="114">
        <v>10.3758</v>
      </c>
      <c r="D156" s="114">
        <v>7.1999999999999998E-3</v>
      </c>
      <c r="E156" s="114">
        <v>7.1999999999999998E-3</v>
      </c>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2"/>
      <c r="BR156" s="112"/>
      <c r="BS156" s="112"/>
      <c r="BT156" s="112"/>
      <c r="BU156" s="112"/>
      <c r="BV156" s="112"/>
      <c r="BW156" s="112"/>
      <c r="BX156" s="112"/>
      <c r="BY156" s="112"/>
      <c r="BZ156" s="112"/>
      <c r="CA156" s="112"/>
      <c r="CB156" s="112"/>
      <c r="CC156" s="112"/>
      <c r="CD156" s="112"/>
      <c r="CE156" s="112"/>
      <c r="CF156" s="112"/>
      <c r="CG156" s="112"/>
      <c r="CH156" s="112"/>
      <c r="CI156" s="112"/>
      <c r="CJ156" s="112"/>
      <c r="CK156" s="112"/>
      <c r="CL156" s="112"/>
      <c r="CM156" s="112"/>
      <c r="CN156" s="112"/>
      <c r="CO156" s="112"/>
      <c r="CP156" s="112"/>
      <c r="CQ156" s="112"/>
      <c r="CR156" s="112"/>
      <c r="CS156" s="112"/>
      <c r="CT156" s="112"/>
      <c r="CU156" s="112"/>
      <c r="CV156" s="112"/>
      <c r="CW156" s="112"/>
      <c r="CX156" s="112"/>
      <c r="CY156" s="112"/>
      <c r="CZ156" s="112"/>
      <c r="DA156" s="112"/>
      <c r="DB156" s="112"/>
      <c r="DC156" s="112"/>
      <c r="DD156" s="112"/>
      <c r="DE156" s="112"/>
      <c r="DF156" s="112"/>
      <c r="DG156" s="112"/>
      <c r="DH156" s="112"/>
      <c r="DI156" s="112"/>
      <c r="DJ156" s="112"/>
      <c r="DK156" s="112"/>
      <c r="DL156" s="112"/>
      <c r="DM156" s="112"/>
      <c r="DN156" s="112"/>
      <c r="DO156" s="112"/>
      <c r="DP156" s="112"/>
      <c r="DQ156" s="112"/>
      <c r="DR156" s="112"/>
      <c r="DS156" s="112"/>
      <c r="DT156" s="112"/>
      <c r="DU156" s="112"/>
      <c r="DV156" s="112"/>
      <c r="DW156" s="112"/>
      <c r="DX156" s="112"/>
      <c r="DY156" s="112"/>
      <c r="DZ156" s="112"/>
      <c r="EA156" s="112"/>
      <c r="EB156" s="112"/>
      <c r="EC156" s="112"/>
      <c r="ED156" s="112"/>
      <c r="EE156" s="112"/>
      <c r="EF156" s="112"/>
      <c r="EG156" s="112"/>
      <c r="EH156" s="112"/>
      <c r="EI156" s="112"/>
      <c r="EJ156" s="112"/>
      <c r="EK156" s="112"/>
      <c r="EL156" s="112"/>
      <c r="EM156" s="112"/>
      <c r="EN156" s="112"/>
      <c r="EO156" s="112"/>
      <c r="EP156" s="112"/>
      <c r="EQ156" s="112"/>
      <c r="ER156" s="112"/>
      <c r="ES156" s="112"/>
      <c r="ET156" s="112"/>
      <c r="EU156" s="112"/>
      <c r="EV156" s="112"/>
      <c r="EW156" s="112"/>
      <c r="EX156" s="112"/>
      <c r="EY156" s="112"/>
      <c r="EZ156" s="112"/>
      <c r="FA156" s="112"/>
      <c r="FB156" s="112"/>
      <c r="FC156" s="112"/>
      <c r="FD156" s="112"/>
      <c r="FE156" s="112"/>
      <c r="FF156" s="112"/>
      <c r="FG156" s="112"/>
      <c r="FH156" s="112"/>
      <c r="FI156" s="112"/>
      <c r="FJ156" s="112"/>
      <c r="FK156" s="112"/>
      <c r="FL156" s="112"/>
      <c r="FM156" s="112"/>
      <c r="FN156" s="112"/>
      <c r="FO156" s="112"/>
      <c r="FP156" s="112"/>
      <c r="FQ156" s="112"/>
      <c r="FR156" s="112"/>
      <c r="FS156" s="112"/>
      <c r="FT156" s="112"/>
      <c r="FU156" s="112"/>
      <c r="FV156" s="112"/>
      <c r="FW156" s="112"/>
      <c r="FX156" s="112"/>
      <c r="FY156" s="112"/>
      <c r="FZ156" s="112"/>
      <c r="GA156" s="112"/>
      <c r="GB156" s="112"/>
      <c r="GC156" s="112"/>
      <c r="GD156" s="112"/>
      <c r="GE156" s="112"/>
      <c r="GF156" s="112"/>
      <c r="GG156" s="112"/>
      <c r="GH156" s="112"/>
      <c r="GI156" s="112"/>
      <c r="GJ156" s="112"/>
      <c r="GK156" s="112"/>
      <c r="GL156" s="112"/>
      <c r="GM156" s="112"/>
      <c r="GN156" s="112"/>
      <c r="GO156" s="112"/>
      <c r="GP156" s="112"/>
      <c r="GQ156" s="112"/>
      <c r="GR156" s="112"/>
      <c r="GS156" s="112"/>
      <c r="GT156" s="112"/>
      <c r="GU156" s="112"/>
      <c r="GV156" s="112"/>
      <c r="GW156" s="112"/>
      <c r="GX156" s="112"/>
      <c r="GY156" s="112"/>
      <c r="GZ156" s="112"/>
      <c r="HA156" s="112"/>
      <c r="HB156" s="112"/>
      <c r="HC156" s="112"/>
      <c r="HD156" s="112"/>
      <c r="HE156" s="112"/>
      <c r="HF156" s="112"/>
      <c r="HG156" s="112"/>
      <c r="HH156" s="112"/>
      <c r="HI156" s="112"/>
      <c r="HJ156" s="112"/>
      <c r="HK156" s="112"/>
      <c r="HL156" s="112"/>
      <c r="HM156" s="112"/>
      <c r="HN156" s="112"/>
      <c r="HO156" s="112"/>
      <c r="HP156" s="112"/>
      <c r="HQ156" s="112"/>
      <c r="HR156" s="112"/>
      <c r="HS156" s="112"/>
      <c r="HT156" s="112"/>
      <c r="HU156" s="112"/>
      <c r="HV156" s="112"/>
      <c r="HW156" s="112"/>
      <c r="HX156" s="112"/>
      <c r="HY156" s="112"/>
      <c r="HZ156" s="112"/>
      <c r="IA156" s="112"/>
      <c r="IB156" s="112"/>
      <c r="IC156" s="112"/>
      <c r="ID156" s="112"/>
      <c r="IE156" s="112"/>
      <c r="IF156" s="112"/>
      <c r="IG156" s="112"/>
      <c r="IH156" s="112"/>
      <c r="II156" s="112"/>
      <c r="IJ156" s="112"/>
      <c r="IK156" s="112"/>
      <c r="IL156" s="112"/>
      <c r="IM156" s="112"/>
      <c r="IN156" s="112"/>
      <c r="IO156" s="112"/>
      <c r="IP156" s="112"/>
      <c r="IQ156" s="112"/>
      <c r="IR156" s="112"/>
      <c r="IS156" s="112"/>
      <c r="IT156" s="112"/>
      <c r="IU156" s="112"/>
      <c r="IV156" s="112"/>
    </row>
    <row r="157" spans="1:256">
      <c r="A157" s="112"/>
      <c r="B157" s="113">
        <v>44768</v>
      </c>
      <c r="C157" s="114">
        <v>10.3758</v>
      </c>
      <c r="D157" s="114">
        <v>5.1000000000000004E-3</v>
      </c>
      <c r="E157" s="114">
        <v>5.1000000000000004E-3</v>
      </c>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c r="BZ157" s="112"/>
      <c r="CA157" s="112"/>
      <c r="CB157" s="112"/>
      <c r="CC157" s="112"/>
      <c r="CD157" s="112"/>
      <c r="CE157" s="112"/>
      <c r="CF157" s="112"/>
      <c r="CG157" s="112"/>
      <c r="CH157" s="112"/>
      <c r="CI157" s="112"/>
      <c r="CJ157" s="112"/>
      <c r="CK157" s="112"/>
      <c r="CL157" s="112"/>
      <c r="CM157" s="112"/>
      <c r="CN157" s="112"/>
      <c r="CO157" s="112"/>
      <c r="CP157" s="112"/>
      <c r="CQ157" s="112"/>
      <c r="CR157" s="112"/>
      <c r="CS157" s="112"/>
      <c r="CT157" s="112"/>
      <c r="CU157" s="112"/>
      <c r="CV157" s="112"/>
      <c r="CW157" s="112"/>
      <c r="CX157" s="112"/>
      <c r="CY157" s="112"/>
      <c r="CZ157" s="112"/>
      <c r="DA157" s="112"/>
      <c r="DB157" s="112"/>
      <c r="DC157" s="112"/>
      <c r="DD157" s="112"/>
      <c r="DE157" s="112"/>
      <c r="DF157" s="112"/>
      <c r="DG157" s="112"/>
      <c r="DH157" s="112"/>
      <c r="DI157" s="112"/>
      <c r="DJ157" s="112"/>
      <c r="DK157" s="112"/>
      <c r="DL157" s="112"/>
      <c r="DM157" s="112"/>
      <c r="DN157" s="112"/>
      <c r="DO157" s="112"/>
      <c r="DP157" s="112"/>
      <c r="DQ157" s="112"/>
      <c r="DR157" s="112"/>
      <c r="DS157" s="112"/>
      <c r="DT157" s="112"/>
      <c r="DU157" s="112"/>
      <c r="DV157" s="112"/>
      <c r="DW157" s="112"/>
      <c r="DX157" s="112"/>
      <c r="DY157" s="112"/>
      <c r="DZ157" s="112"/>
      <c r="EA157" s="112"/>
      <c r="EB157" s="112"/>
      <c r="EC157" s="112"/>
      <c r="ED157" s="112"/>
      <c r="EE157" s="112"/>
      <c r="EF157" s="112"/>
      <c r="EG157" s="112"/>
      <c r="EH157" s="112"/>
      <c r="EI157" s="112"/>
      <c r="EJ157" s="112"/>
      <c r="EK157" s="112"/>
      <c r="EL157" s="112"/>
      <c r="EM157" s="112"/>
      <c r="EN157" s="112"/>
      <c r="EO157" s="112"/>
      <c r="EP157" s="112"/>
      <c r="EQ157" s="112"/>
      <c r="ER157" s="112"/>
      <c r="ES157" s="112"/>
      <c r="ET157" s="112"/>
      <c r="EU157" s="112"/>
      <c r="EV157" s="112"/>
      <c r="EW157" s="112"/>
      <c r="EX157" s="112"/>
      <c r="EY157" s="112"/>
      <c r="EZ157" s="112"/>
      <c r="FA157" s="112"/>
      <c r="FB157" s="112"/>
      <c r="FC157" s="112"/>
      <c r="FD157" s="112"/>
      <c r="FE157" s="112"/>
      <c r="FF157" s="112"/>
      <c r="FG157" s="112"/>
      <c r="FH157" s="112"/>
      <c r="FI157" s="112"/>
      <c r="FJ157" s="112"/>
      <c r="FK157" s="112"/>
      <c r="FL157" s="112"/>
      <c r="FM157" s="112"/>
      <c r="FN157" s="112"/>
      <c r="FO157" s="112"/>
      <c r="FP157" s="112"/>
      <c r="FQ157" s="112"/>
      <c r="FR157" s="112"/>
      <c r="FS157" s="112"/>
      <c r="FT157" s="112"/>
      <c r="FU157" s="112"/>
      <c r="FV157" s="112"/>
      <c r="FW157" s="112"/>
      <c r="FX157" s="112"/>
      <c r="FY157" s="112"/>
      <c r="FZ157" s="112"/>
      <c r="GA157" s="112"/>
      <c r="GB157" s="112"/>
      <c r="GC157" s="112"/>
      <c r="GD157" s="112"/>
      <c r="GE157" s="112"/>
      <c r="GF157" s="112"/>
      <c r="GG157" s="112"/>
      <c r="GH157" s="112"/>
      <c r="GI157" s="112"/>
      <c r="GJ157" s="112"/>
      <c r="GK157" s="112"/>
      <c r="GL157" s="112"/>
      <c r="GM157" s="112"/>
      <c r="GN157" s="112"/>
      <c r="GO157" s="112"/>
      <c r="GP157" s="112"/>
      <c r="GQ157" s="112"/>
      <c r="GR157" s="112"/>
      <c r="GS157" s="112"/>
      <c r="GT157" s="112"/>
      <c r="GU157" s="112"/>
      <c r="GV157" s="112"/>
      <c r="GW157" s="112"/>
      <c r="GX157" s="112"/>
      <c r="GY157" s="112"/>
      <c r="GZ157" s="112"/>
      <c r="HA157" s="112"/>
      <c r="HB157" s="112"/>
      <c r="HC157" s="112"/>
      <c r="HD157" s="112"/>
      <c r="HE157" s="112"/>
      <c r="HF157" s="112"/>
      <c r="HG157" s="112"/>
      <c r="HH157" s="112"/>
      <c r="HI157" s="112"/>
      <c r="HJ157" s="112"/>
      <c r="HK157" s="112"/>
      <c r="HL157" s="112"/>
      <c r="HM157" s="112"/>
      <c r="HN157" s="112"/>
      <c r="HO157" s="112"/>
      <c r="HP157" s="112"/>
      <c r="HQ157" s="112"/>
      <c r="HR157" s="112"/>
      <c r="HS157" s="112"/>
      <c r="HT157" s="112"/>
      <c r="HU157" s="112"/>
      <c r="HV157" s="112"/>
      <c r="HW157" s="112"/>
      <c r="HX157" s="112"/>
      <c r="HY157" s="112"/>
      <c r="HZ157" s="112"/>
      <c r="IA157" s="112"/>
      <c r="IB157" s="112"/>
      <c r="IC157" s="112"/>
      <c r="ID157" s="112"/>
      <c r="IE157" s="112"/>
      <c r="IF157" s="112"/>
      <c r="IG157" s="112"/>
      <c r="IH157" s="112"/>
      <c r="II157" s="112"/>
      <c r="IJ157" s="112"/>
      <c r="IK157" s="112"/>
      <c r="IL157" s="112"/>
      <c r="IM157" s="112"/>
      <c r="IN157" s="112"/>
      <c r="IO157" s="112"/>
      <c r="IP157" s="112"/>
      <c r="IQ157" s="112"/>
      <c r="IR157" s="112"/>
      <c r="IS157" s="112"/>
      <c r="IT157" s="112"/>
      <c r="IU157" s="112"/>
      <c r="IV157" s="112"/>
    </row>
    <row r="158" spans="1:256">
      <c r="A158" s="112"/>
      <c r="B158" s="113">
        <v>44775</v>
      </c>
      <c r="C158" s="114">
        <v>10.3758</v>
      </c>
      <c r="D158" s="114">
        <v>1.29E-2</v>
      </c>
      <c r="E158" s="114">
        <v>1.29E-2</v>
      </c>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2"/>
      <c r="BR158" s="112"/>
      <c r="BS158" s="112"/>
      <c r="BT158" s="112"/>
      <c r="BU158" s="112"/>
      <c r="BV158" s="112"/>
      <c r="BW158" s="112"/>
      <c r="BX158" s="112"/>
      <c r="BY158" s="112"/>
      <c r="BZ158" s="112"/>
      <c r="CA158" s="112"/>
      <c r="CB158" s="112"/>
      <c r="CC158" s="112"/>
      <c r="CD158" s="112"/>
      <c r="CE158" s="112"/>
      <c r="CF158" s="112"/>
      <c r="CG158" s="112"/>
      <c r="CH158" s="112"/>
      <c r="CI158" s="112"/>
      <c r="CJ158" s="112"/>
      <c r="CK158" s="112"/>
      <c r="CL158" s="112"/>
      <c r="CM158" s="112"/>
      <c r="CN158" s="112"/>
      <c r="CO158" s="112"/>
      <c r="CP158" s="112"/>
      <c r="CQ158" s="112"/>
      <c r="CR158" s="112"/>
      <c r="CS158" s="112"/>
      <c r="CT158" s="112"/>
      <c r="CU158" s="112"/>
      <c r="CV158" s="112"/>
      <c r="CW158" s="112"/>
      <c r="CX158" s="112"/>
      <c r="CY158" s="112"/>
      <c r="CZ158" s="112"/>
      <c r="DA158" s="112"/>
      <c r="DB158" s="112"/>
      <c r="DC158" s="112"/>
      <c r="DD158" s="112"/>
      <c r="DE158" s="112"/>
      <c r="DF158" s="112"/>
      <c r="DG158" s="112"/>
      <c r="DH158" s="112"/>
      <c r="DI158" s="112"/>
      <c r="DJ158" s="112"/>
      <c r="DK158" s="112"/>
      <c r="DL158" s="112"/>
      <c r="DM158" s="112"/>
      <c r="DN158" s="112"/>
      <c r="DO158" s="112"/>
      <c r="DP158" s="112"/>
      <c r="DQ158" s="112"/>
      <c r="DR158" s="112"/>
      <c r="DS158" s="112"/>
      <c r="DT158" s="112"/>
      <c r="DU158" s="112"/>
      <c r="DV158" s="112"/>
      <c r="DW158" s="112"/>
      <c r="DX158" s="112"/>
      <c r="DY158" s="112"/>
      <c r="DZ158" s="112"/>
      <c r="EA158" s="112"/>
      <c r="EB158" s="112"/>
      <c r="EC158" s="112"/>
      <c r="ED158" s="112"/>
      <c r="EE158" s="112"/>
      <c r="EF158" s="112"/>
      <c r="EG158" s="112"/>
      <c r="EH158" s="112"/>
      <c r="EI158" s="112"/>
      <c r="EJ158" s="112"/>
      <c r="EK158" s="112"/>
      <c r="EL158" s="112"/>
      <c r="EM158" s="112"/>
      <c r="EN158" s="112"/>
      <c r="EO158" s="112"/>
      <c r="EP158" s="112"/>
      <c r="EQ158" s="112"/>
      <c r="ER158" s="112"/>
      <c r="ES158" s="112"/>
      <c r="ET158" s="112"/>
      <c r="EU158" s="112"/>
      <c r="EV158" s="112"/>
      <c r="EW158" s="112"/>
      <c r="EX158" s="112"/>
      <c r="EY158" s="112"/>
      <c r="EZ158" s="112"/>
      <c r="FA158" s="112"/>
      <c r="FB158" s="112"/>
      <c r="FC158" s="112"/>
      <c r="FD158" s="112"/>
      <c r="FE158" s="112"/>
      <c r="FF158" s="112"/>
      <c r="FG158" s="112"/>
      <c r="FH158" s="112"/>
      <c r="FI158" s="112"/>
      <c r="FJ158" s="112"/>
      <c r="FK158" s="112"/>
      <c r="FL158" s="112"/>
      <c r="FM158" s="112"/>
      <c r="FN158" s="112"/>
      <c r="FO158" s="112"/>
      <c r="FP158" s="112"/>
      <c r="FQ158" s="112"/>
      <c r="FR158" s="112"/>
      <c r="FS158" s="112"/>
      <c r="FT158" s="112"/>
      <c r="FU158" s="112"/>
      <c r="FV158" s="112"/>
      <c r="FW158" s="112"/>
      <c r="FX158" s="112"/>
      <c r="FY158" s="112"/>
      <c r="FZ158" s="112"/>
      <c r="GA158" s="112"/>
      <c r="GB158" s="112"/>
      <c r="GC158" s="112"/>
      <c r="GD158" s="112"/>
      <c r="GE158" s="112"/>
      <c r="GF158" s="112"/>
      <c r="GG158" s="112"/>
      <c r="GH158" s="112"/>
      <c r="GI158" s="112"/>
      <c r="GJ158" s="112"/>
      <c r="GK158" s="112"/>
      <c r="GL158" s="112"/>
      <c r="GM158" s="112"/>
      <c r="GN158" s="112"/>
      <c r="GO158" s="112"/>
      <c r="GP158" s="112"/>
      <c r="GQ158" s="112"/>
      <c r="GR158" s="112"/>
      <c r="GS158" s="112"/>
      <c r="GT158" s="112"/>
      <c r="GU158" s="112"/>
      <c r="GV158" s="112"/>
      <c r="GW158" s="112"/>
      <c r="GX158" s="112"/>
      <c r="GY158" s="112"/>
      <c r="GZ158" s="112"/>
      <c r="HA158" s="112"/>
      <c r="HB158" s="112"/>
      <c r="HC158" s="112"/>
      <c r="HD158" s="112"/>
      <c r="HE158" s="112"/>
      <c r="HF158" s="112"/>
      <c r="HG158" s="112"/>
      <c r="HH158" s="112"/>
      <c r="HI158" s="112"/>
      <c r="HJ158" s="112"/>
      <c r="HK158" s="112"/>
      <c r="HL158" s="112"/>
      <c r="HM158" s="112"/>
      <c r="HN158" s="112"/>
      <c r="HO158" s="112"/>
      <c r="HP158" s="112"/>
      <c r="HQ158" s="112"/>
      <c r="HR158" s="112"/>
      <c r="HS158" s="112"/>
      <c r="HT158" s="112"/>
      <c r="HU158" s="112"/>
      <c r="HV158" s="112"/>
      <c r="HW158" s="112"/>
      <c r="HX158" s="112"/>
      <c r="HY158" s="112"/>
      <c r="HZ158" s="112"/>
      <c r="IA158" s="112"/>
      <c r="IB158" s="112"/>
      <c r="IC158" s="112"/>
      <c r="ID158" s="112"/>
      <c r="IE158" s="112"/>
      <c r="IF158" s="112"/>
      <c r="IG158" s="112"/>
      <c r="IH158" s="112"/>
      <c r="II158" s="112"/>
      <c r="IJ158" s="112"/>
      <c r="IK158" s="112"/>
      <c r="IL158" s="112"/>
      <c r="IM158" s="112"/>
      <c r="IN158" s="112"/>
      <c r="IO158" s="112"/>
      <c r="IP158" s="112"/>
      <c r="IQ158" s="112"/>
      <c r="IR158" s="112"/>
      <c r="IS158" s="112"/>
      <c r="IT158" s="112"/>
      <c r="IU158" s="112"/>
      <c r="IV158" s="112"/>
    </row>
    <row r="159" spans="1:256">
      <c r="A159" s="112"/>
      <c r="B159" s="113">
        <v>44783</v>
      </c>
      <c r="C159" s="114">
        <v>10.3758</v>
      </c>
      <c r="D159" s="114">
        <v>6.7999999999999996E-3</v>
      </c>
      <c r="E159" s="114">
        <v>6.7999999999999996E-3</v>
      </c>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c r="BZ159" s="112"/>
      <c r="CA159" s="112"/>
      <c r="CB159" s="112"/>
      <c r="CC159" s="112"/>
      <c r="CD159" s="112"/>
      <c r="CE159" s="112"/>
      <c r="CF159" s="112"/>
      <c r="CG159" s="112"/>
      <c r="CH159" s="112"/>
      <c r="CI159" s="112"/>
      <c r="CJ159" s="112"/>
      <c r="CK159" s="112"/>
      <c r="CL159" s="112"/>
      <c r="CM159" s="112"/>
      <c r="CN159" s="112"/>
      <c r="CO159" s="112"/>
      <c r="CP159" s="112"/>
      <c r="CQ159" s="112"/>
      <c r="CR159" s="112"/>
      <c r="CS159" s="112"/>
      <c r="CT159" s="112"/>
      <c r="CU159" s="112"/>
      <c r="CV159" s="112"/>
      <c r="CW159" s="112"/>
      <c r="CX159" s="112"/>
      <c r="CY159" s="112"/>
      <c r="CZ159" s="112"/>
      <c r="DA159" s="112"/>
      <c r="DB159" s="112"/>
      <c r="DC159" s="112"/>
      <c r="DD159" s="112"/>
      <c r="DE159" s="112"/>
      <c r="DF159" s="112"/>
      <c r="DG159" s="112"/>
      <c r="DH159" s="112"/>
      <c r="DI159" s="112"/>
      <c r="DJ159" s="112"/>
      <c r="DK159" s="112"/>
      <c r="DL159" s="112"/>
      <c r="DM159" s="112"/>
      <c r="DN159" s="112"/>
      <c r="DO159" s="112"/>
      <c r="DP159" s="112"/>
      <c r="DQ159" s="112"/>
      <c r="DR159" s="112"/>
      <c r="DS159" s="112"/>
      <c r="DT159" s="112"/>
      <c r="DU159" s="112"/>
      <c r="DV159" s="112"/>
      <c r="DW159" s="112"/>
      <c r="DX159" s="112"/>
      <c r="DY159" s="112"/>
      <c r="DZ159" s="112"/>
      <c r="EA159" s="112"/>
      <c r="EB159" s="112"/>
      <c r="EC159" s="112"/>
      <c r="ED159" s="112"/>
      <c r="EE159" s="112"/>
      <c r="EF159" s="112"/>
      <c r="EG159" s="112"/>
      <c r="EH159" s="112"/>
      <c r="EI159" s="112"/>
      <c r="EJ159" s="112"/>
      <c r="EK159" s="112"/>
      <c r="EL159" s="112"/>
      <c r="EM159" s="112"/>
      <c r="EN159" s="112"/>
      <c r="EO159" s="112"/>
      <c r="EP159" s="112"/>
      <c r="EQ159" s="112"/>
      <c r="ER159" s="112"/>
      <c r="ES159" s="112"/>
      <c r="ET159" s="112"/>
      <c r="EU159" s="112"/>
      <c r="EV159" s="112"/>
      <c r="EW159" s="112"/>
      <c r="EX159" s="112"/>
      <c r="EY159" s="112"/>
      <c r="EZ159" s="112"/>
      <c r="FA159" s="112"/>
      <c r="FB159" s="112"/>
      <c r="FC159" s="112"/>
      <c r="FD159" s="112"/>
      <c r="FE159" s="112"/>
      <c r="FF159" s="112"/>
      <c r="FG159" s="112"/>
      <c r="FH159" s="112"/>
      <c r="FI159" s="112"/>
      <c r="FJ159" s="112"/>
      <c r="FK159" s="112"/>
      <c r="FL159" s="112"/>
      <c r="FM159" s="112"/>
      <c r="FN159" s="112"/>
      <c r="FO159" s="112"/>
      <c r="FP159" s="112"/>
      <c r="FQ159" s="112"/>
      <c r="FR159" s="112"/>
      <c r="FS159" s="112"/>
      <c r="FT159" s="112"/>
      <c r="FU159" s="112"/>
      <c r="FV159" s="112"/>
      <c r="FW159" s="112"/>
      <c r="FX159" s="112"/>
      <c r="FY159" s="112"/>
      <c r="FZ159" s="112"/>
      <c r="GA159" s="112"/>
      <c r="GB159" s="112"/>
      <c r="GC159" s="112"/>
      <c r="GD159" s="112"/>
      <c r="GE159" s="112"/>
      <c r="GF159" s="112"/>
      <c r="GG159" s="112"/>
      <c r="GH159" s="112"/>
      <c r="GI159" s="112"/>
      <c r="GJ159" s="112"/>
      <c r="GK159" s="112"/>
      <c r="GL159" s="112"/>
      <c r="GM159" s="112"/>
      <c r="GN159" s="112"/>
      <c r="GO159" s="112"/>
      <c r="GP159" s="112"/>
      <c r="GQ159" s="112"/>
      <c r="GR159" s="112"/>
      <c r="GS159" s="112"/>
      <c r="GT159" s="112"/>
      <c r="GU159" s="112"/>
      <c r="GV159" s="112"/>
      <c r="GW159" s="112"/>
      <c r="GX159" s="112"/>
      <c r="GY159" s="112"/>
      <c r="GZ159" s="112"/>
      <c r="HA159" s="112"/>
      <c r="HB159" s="112"/>
      <c r="HC159" s="112"/>
      <c r="HD159" s="112"/>
      <c r="HE159" s="112"/>
      <c r="HF159" s="112"/>
      <c r="HG159" s="112"/>
      <c r="HH159" s="112"/>
      <c r="HI159" s="112"/>
      <c r="HJ159" s="112"/>
      <c r="HK159" s="112"/>
      <c r="HL159" s="112"/>
      <c r="HM159" s="112"/>
      <c r="HN159" s="112"/>
      <c r="HO159" s="112"/>
      <c r="HP159" s="112"/>
      <c r="HQ159" s="112"/>
      <c r="HR159" s="112"/>
      <c r="HS159" s="112"/>
      <c r="HT159" s="112"/>
      <c r="HU159" s="112"/>
      <c r="HV159" s="112"/>
      <c r="HW159" s="112"/>
      <c r="HX159" s="112"/>
      <c r="HY159" s="112"/>
      <c r="HZ159" s="112"/>
      <c r="IA159" s="112"/>
      <c r="IB159" s="112"/>
      <c r="IC159" s="112"/>
      <c r="ID159" s="112"/>
      <c r="IE159" s="112"/>
      <c r="IF159" s="112"/>
      <c r="IG159" s="112"/>
      <c r="IH159" s="112"/>
      <c r="II159" s="112"/>
      <c r="IJ159" s="112"/>
      <c r="IK159" s="112"/>
      <c r="IL159" s="112"/>
      <c r="IM159" s="112"/>
      <c r="IN159" s="112"/>
      <c r="IO159" s="112"/>
      <c r="IP159" s="112"/>
      <c r="IQ159" s="112"/>
      <c r="IR159" s="112"/>
      <c r="IS159" s="112"/>
      <c r="IT159" s="112"/>
      <c r="IU159" s="112"/>
      <c r="IV159" s="112"/>
    </row>
    <row r="160" spans="1:256">
      <c r="A160" s="112"/>
      <c r="B160" s="113">
        <v>44790</v>
      </c>
      <c r="C160" s="114">
        <v>10.3758</v>
      </c>
      <c r="D160" s="114">
        <v>1.0500000000000001E-2</v>
      </c>
      <c r="E160" s="114">
        <v>1.0500000000000001E-2</v>
      </c>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c r="CM160" s="112"/>
      <c r="CN160" s="112"/>
      <c r="CO160" s="112"/>
      <c r="CP160" s="112"/>
      <c r="CQ160" s="112"/>
      <c r="CR160" s="112"/>
      <c r="CS160" s="112"/>
      <c r="CT160" s="112"/>
      <c r="CU160" s="112"/>
      <c r="CV160" s="112"/>
      <c r="CW160" s="112"/>
      <c r="CX160" s="112"/>
      <c r="CY160" s="112"/>
      <c r="CZ160" s="112"/>
      <c r="DA160" s="112"/>
      <c r="DB160" s="112"/>
      <c r="DC160" s="112"/>
      <c r="DD160" s="112"/>
      <c r="DE160" s="112"/>
      <c r="DF160" s="112"/>
      <c r="DG160" s="112"/>
      <c r="DH160" s="112"/>
      <c r="DI160" s="112"/>
      <c r="DJ160" s="112"/>
      <c r="DK160" s="112"/>
      <c r="DL160" s="112"/>
      <c r="DM160" s="112"/>
      <c r="DN160" s="112"/>
      <c r="DO160" s="112"/>
      <c r="DP160" s="112"/>
      <c r="DQ160" s="112"/>
      <c r="DR160" s="112"/>
      <c r="DS160" s="112"/>
      <c r="DT160" s="112"/>
      <c r="DU160" s="112"/>
      <c r="DV160" s="112"/>
      <c r="DW160" s="112"/>
      <c r="DX160" s="112"/>
      <c r="DY160" s="112"/>
      <c r="DZ160" s="112"/>
      <c r="EA160" s="112"/>
      <c r="EB160" s="112"/>
      <c r="EC160" s="112"/>
      <c r="ED160" s="112"/>
      <c r="EE160" s="112"/>
      <c r="EF160" s="112"/>
      <c r="EG160" s="112"/>
      <c r="EH160" s="112"/>
      <c r="EI160" s="112"/>
      <c r="EJ160" s="112"/>
      <c r="EK160" s="112"/>
      <c r="EL160" s="112"/>
      <c r="EM160" s="112"/>
      <c r="EN160" s="112"/>
      <c r="EO160" s="112"/>
      <c r="EP160" s="112"/>
      <c r="EQ160" s="112"/>
      <c r="ER160" s="112"/>
      <c r="ES160" s="112"/>
      <c r="ET160" s="112"/>
      <c r="EU160" s="112"/>
      <c r="EV160" s="112"/>
      <c r="EW160" s="112"/>
      <c r="EX160" s="112"/>
      <c r="EY160" s="112"/>
      <c r="EZ160" s="112"/>
      <c r="FA160" s="112"/>
      <c r="FB160" s="112"/>
      <c r="FC160" s="112"/>
      <c r="FD160" s="112"/>
      <c r="FE160" s="112"/>
      <c r="FF160" s="112"/>
      <c r="FG160" s="112"/>
      <c r="FH160" s="112"/>
      <c r="FI160" s="112"/>
      <c r="FJ160" s="112"/>
      <c r="FK160" s="112"/>
      <c r="FL160" s="112"/>
      <c r="FM160" s="112"/>
      <c r="FN160" s="112"/>
      <c r="FO160" s="112"/>
      <c r="FP160" s="112"/>
      <c r="FQ160" s="112"/>
      <c r="FR160" s="112"/>
      <c r="FS160" s="112"/>
      <c r="FT160" s="112"/>
      <c r="FU160" s="112"/>
      <c r="FV160" s="112"/>
      <c r="FW160" s="112"/>
      <c r="FX160" s="112"/>
      <c r="FY160" s="112"/>
      <c r="FZ160" s="112"/>
      <c r="GA160" s="112"/>
      <c r="GB160" s="112"/>
      <c r="GC160" s="112"/>
      <c r="GD160" s="112"/>
      <c r="GE160" s="112"/>
      <c r="GF160" s="112"/>
      <c r="GG160" s="112"/>
      <c r="GH160" s="112"/>
      <c r="GI160" s="112"/>
      <c r="GJ160" s="112"/>
      <c r="GK160" s="112"/>
      <c r="GL160" s="112"/>
      <c r="GM160" s="112"/>
      <c r="GN160" s="112"/>
      <c r="GO160" s="112"/>
      <c r="GP160" s="112"/>
      <c r="GQ160" s="112"/>
      <c r="GR160" s="112"/>
      <c r="GS160" s="112"/>
      <c r="GT160" s="112"/>
      <c r="GU160" s="112"/>
      <c r="GV160" s="112"/>
      <c r="GW160" s="112"/>
      <c r="GX160" s="112"/>
      <c r="GY160" s="112"/>
      <c r="GZ160" s="112"/>
      <c r="HA160" s="112"/>
      <c r="HB160" s="112"/>
      <c r="HC160" s="112"/>
      <c r="HD160" s="112"/>
      <c r="HE160" s="112"/>
      <c r="HF160" s="112"/>
      <c r="HG160" s="112"/>
      <c r="HH160" s="112"/>
      <c r="HI160" s="112"/>
      <c r="HJ160" s="112"/>
      <c r="HK160" s="112"/>
      <c r="HL160" s="112"/>
      <c r="HM160" s="112"/>
      <c r="HN160" s="112"/>
      <c r="HO160" s="112"/>
      <c r="HP160" s="112"/>
      <c r="HQ160" s="112"/>
      <c r="HR160" s="112"/>
      <c r="HS160" s="112"/>
      <c r="HT160" s="112"/>
      <c r="HU160" s="112"/>
      <c r="HV160" s="112"/>
      <c r="HW160" s="112"/>
      <c r="HX160" s="112"/>
      <c r="HY160" s="112"/>
      <c r="HZ160" s="112"/>
      <c r="IA160" s="112"/>
      <c r="IB160" s="112"/>
      <c r="IC160" s="112"/>
      <c r="ID160" s="112"/>
      <c r="IE160" s="112"/>
      <c r="IF160" s="112"/>
      <c r="IG160" s="112"/>
      <c r="IH160" s="112"/>
      <c r="II160" s="112"/>
      <c r="IJ160" s="112"/>
      <c r="IK160" s="112"/>
      <c r="IL160" s="112"/>
      <c r="IM160" s="112"/>
      <c r="IN160" s="112"/>
      <c r="IO160" s="112"/>
      <c r="IP160" s="112"/>
      <c r="IQ160" s="112"/>
      <c r="IR160" s="112"/>
      <c r="IS160" s="112"/>
      <c r="IT160" s="112"/>
      <c r="IU160" s="112"/>
      <c r="IV160" s="112"/>
    </row>
    <row r="161" spans="1:256">
      <c r="A161" s="112"/>
      <c r="B161" s="113">
        <v>44796</v>
      </c>
      <c r="C161" s="114">
        <v>10.3758</v>
      </c>
      <c r="D161" s="114">
        <v>8.3999999999999995E-3</v>
      </c>
      <c r="E161" s="114">
        <v>8.3999999999999995E-3</v>
      </c>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c r="BZ161" s="112"/>
      <c r="CA161" s="112"/>
      <c r="CB161" s="112"/>
      <c r="CC161" s="112"/>
      <c r="CD161" s="112"/>
      <c r="CE161" s="112"/>
      <c r="CF161" s="112"/>
      <c r="CG161" s="112"/>
      <c r="CH161" s="112"/>
      <c r="CI161" s="112"/>
      <c r="CJ161" s="112"/>
      <c r="CK161" s="112"/>
      <c r="CL161" s="112"/>
      <c r="CM161" s="112"/>
      <c r="CN161" s="112"/>
      <c r="CO161" s="112"/>
      <c r="CP161" s="112"/>
      <c r="CQ161" s="112"/>
      <c r="CR161" s="112"/>
      <c r="CS161" s="112"/>
      <c r="CT161" s="112"/>
      <c r="CU161" s="112"/>
      <c r="CV161" s="112"/>
      <c r="CW161" s="112"/>
      <c r="CX161" s="112"/>
      <c r="CY161" s="112"/>
      <c r="CZ161" s="112"/>
      <c r="DA161" s="112"/>
      <c r="DB161" s="112"/>
      <c r="DC161" s="112"/>
      <c r="DD161" s="112"/>
      <c r="DE161" s="112"/>
      <c r="DF161" s="112"/>
      <c r="DG161" s="112"/>
      <c r="DH161" s="112"/>
      <c r="DI161" s="112"/>
      <c r="DJ161" s="112"/>
      <c r="DK161" s="112"/>
      <c r="DL161" s="112"/>
      <c r="DM161" s="112"/>
      <c r="DN161" s="112"/>
      <c r="DO161" s="112"/>
      <c r="DP161" s="112"/>
      <c r="DQ161" s="112"/>
      <c r="DR161" s="112"/>
      <c r="DS161" s="112"/>
      <c r="DT161" s="112"/>
      <c r="DU161" s="112"/>
      <c r="DV161" s="112"/>
      <c r="DW161" s="112"/>
      <c r="DX161" s="112"/>
      <c r="DY161" s="112"/>
      <c r="DZ161" s="112"/>
      <c r="EA161" s="112"/>
      <c r="EB161" s="112"/>
      <c r="EC161" s="112"/>
      <c r="ED161" s="112"/>
      <c r="EE161" s="112"/>
      <c r="EF161" s="112"/>
      <c r="EG161" s="112"/>
      <c r="EH161" s="112"/>
      <c r="EI161" s="112"/>
      <c r="EJ161" s="112"/>
      <c r="EK161" s="112"/>
      <c r="EL161" s="112"/>
      <c r="EM161" s="112"/>
      <c r="EN161" s="112"/>
      <c r="EO161" s="112"/>
      <c r="EP161" s="112"/>
      <c r="EQ161" s="112"/>
      <c r="ER161" s="112"/>
      <c r="ES161" s="112"/>
      <c r="ET161" s="112"/>
      <c r="EU161" s="112"/>
      <c r="EV161" s="112"/>
      <c r="EW161" s="112"/>
      <c r="EX161" s="112"/>
      <c r="EY161" s="112"/>
      <c r="EZ161" s="112"/>
      <c r="FA161" s="112"/>
      <c r="FB161" s="112"/>
      <c r="FC161" s="112"/>
      <c r="FD161" s="112"/>
      <c r="FE161" s="112"/>
      <c r="FF161" s="112"/>
      <c r="FG161" s="112"/>
      <c r="FH161" s="112"/>
      <c r="FI161" s="112"/>
      <c r="FJ161" s="112"/>
      <c r="FK161" s="112"/>
      <c r="FL161" s="112"/>
      <c r="FM161" s="112"/>
      <c r="FN161" s="112"/>
      <c r="FO161" s="112"/>
      <c r="FP161" s="112"/>
      <c r="FQ161" s="112"/>
      <c r="FR161" s="112"/>
      <c r="FS161" s="112"/>
      <c r="FT161" s="112"/>
      <c r="FU161" s="112"/>
      <c r="FV161" s="112"/>
      <c r="FW161" s="112"/>
      <c r="FX161" s="112"/>
      <c r="FY161" s="112"/>
      <c r="FZ161" s="112"/>
      <c r="GA161" s="112"/>
      <c r="GB161" s="112"/>
      <c r="GC161" s="112"/>
      <c r="GD161" s="112"/>
      <c r="GE161" s="112"/>
      <c r="GF161" s="112"/>
      <c r="GG161" s="112"/>
      <c r="GH161" s="112"/>
      <c r="GI161" s="112"/>
      <c r="GJ161" s="112"/>
      <c r="GK161" s="112"/>
      <c r="GL161" s="112"/>
      <c r="GM161" s="112"/>
      <c r="GN161" s="112"/>
      <c r="GO161" s="112"/>
      <c r="GP161" s="112"/>
      <c r="GQ161" s="112"/>
      <c r="GR161" s="112"/>
      <c r="GS161" s="112"/>
      <c r="GT161" s="112"/>
      <c r="GU161" s="112"/>
      <c r="GV161" s="112"/>
      <c r="GW161" s="112"/>
      <c r="GX161" s="112"/>
      <c r="GY161" s="112"/>
      <c r="GZ161" s="112"/>
      <c r="HA161" s="112"/>
      <c r="HB161" s="112"/>
      <c r="HC161" s="112"/>
      <c r="HD161" s="112"/>
      <c r="HE161" s="112"/>
      <c r="HF161" s="112"/>
      <c r="HG161" s="112"/>
      <c r="HH161" s="112"/>
      <c r="HI161" s="112"/>
      <c r="HJ161" s="112"/>
      <c r="HK161" s="112"/>
      <c r="HL161" s="112"/>
      <c r="HM161" s="112"/>
      <c r="HN161" s="112"/>
      <c r="HO161" s="112"/>
      <c r="HP161" s="112"/>
      <c r="HQ161" s="112"/>
      <c r="HR161" s="112"/>
      <c r="HS161" s="112"/>
      <c r="HT161" s="112"/>
      <c r="HU161" s="112"/>
      <c r="HV161" s="112"/>
      <c r="HW161" s="112"/>
      <c r="HX161" s="112"/>
      <c r="HY161" s="112"/>
      <c r="HZ161" s="112"/>
      <c r="IA161" s="112"/>
      <c r="IB161" s="112"/>
      <c r="IC161" s="112"/>
      <c r="ID161" s="112"/>
      <c r="IE161" s="112"/>
      <c r="IF161" s="112"/>
      <c r="IG161" s="112"/>
      <c r="IH161" s="112"/>
      <c r="II161" s="112"/>
      <c r="IJ161" s="112"/>
      <c r="IK161" s="112"/>
      <c r="IL161" s="112"/>
      <c r="IM161" s="112"/>
      <c r="IN161" s="112"/>
      <c r="IO161" s="112"/>
      <c r="IP161" s="112"/>
      <c r="IQ161" s="112"/>
      <c r="IR161" s="112"/>
      <c r="IS161" s="112"/>
      <c r="IT161" s="112"/>
      <c r="IU161" s="112"/>
      <c r="IV161" s="112"/>
    </row>
    <row r="162" spans="1:256">
      <c r="A162" s="112"/>
      <c r="B162" s="113">
        <v>44803</v>
      </c>
      <c r="C162" s="114">
        <v>10.3758</v>
      </c>
      <c r="D162" s="114">
        <v>8.8999999999999999E-3</v>
      </c>
      <c r="E162" s="114">
        <v>8.8999999999999999E-3</v>
      </c>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c r="BZ162" s="112"/>
      <c r="CA162" s="112"/>
      <c r="CB162" s="112"/>
      <c r="CC162" s="112"/>
      <c r="CD162" s="112"/>
      <c r="CE162" s="112"/>
      <c r="CF162" s="112"/>
      <c r="CG162" s="112"/>
      <c r="CH162" s="112"/>
      <c r="CI162" s="112"/>
      <c r="CJ162" s="112"/>
      <c r="CK162" s="112"/>
      <c r="CL162" s="112"/>
      <c r="CM162" s="112"/>
      <c r="CN162" s="112"/>
      <c r="CO162" s="112"/>
      <c r="CP162" s="112"/>
      <c r="CQ162" s="112"/>
      <c r="CR162" s="112"/>
      <c r="CS162" s="112"/>
      <c r="CT162" s="112"/>
      <c r="CU162" s="112"/>
      <c r="CV162" s="112"/>
      <c r="CW162" s="112"/>
      <c r="CX162" s="112"/>
      <c r="CY162" s="112"/>
      <c r="CZ162" s="112"/>
      <c r="DA162" s="112"/>
      <c r="DB162" s="112"/>
      <c r="DC162" s="112"/>
      <c r="DD162" s="112"/>
      <c r="DE162" s="112"/>
      <c r="DF162" s="112"/>
      <c r="DG162" s="112"/>
      <c r="DH162" s="112"/>
      <c r="DI162" s="112"/>
      <c r="DJ162" s="112"/>
      <c r="DK162" s="112"/>
      <c r="DL162" s="112"/>
      <c r="DM162" s="112"/>
      <c r="DN162" s="112"/>
      <c r="DO162" s="112"/>
      <c r="DP162" s="112"/>
      <c r="DQ162" s="112"/>
      <c r="DR162" s="112"/>
      <c r="DS162" s="112"/>
      <c r="DT162" s="112"/>
      <c r="DU162" s="112"/>
      <c r="DV162" s="112"/>
      <c r="DW162" s="112"/>
      <c r="DX162" s="112"/>
      <c r="DY162" s="112"/>
      <c r="DZ162" s="112"/>
      <c r="EA162" s="112"/>
      <c r="EB162" s="112"/>
      <c r="EC162" s="112"/>
      <c r="ED162" s="112"/>
      <c r="EE162" s="112"/>
      <c r="EF162" s="112"/>
      <c r="EG162" s="112"/>
      <c r="EH162" s="112"/>
      <c r="EI162" s="112"/>
      <c r="EJ162" s="112"/>
      <c r="EK162" s="112"/>
      <c r="EL162" s="112"/>
      <c r="EM162" s="112"/>
      <c r="EN162" s="112"/>
      <c r="EO162" s="112"/>
      <c r="EP162" s="112"/>
      <c r="EQ162" s="112"/>
      <c r="ER162" s="112"/>
      <c r="ES162" s="112"/>
      <c r="ET162" s="112"/>
      <c r="EU162" s="112"/>
      <c r="EV162" s="112"/>
      <c r="EW162" s="112"/>
      <c r="EX162" s="112"/>
      <c r="EY162" s="112"/>
      <c r="EZ162" s="112"/>
      <c r="FA162" s="112"/>
      <c r="FB162" s="112"/>
      <c r="FC162" s="112"/>
      <c r="FD162" s="112"/>
      <c r="FE162" s="112"/>
      <c r="FF162" s="112"/>
      <c r="FG162" s="112"/>
      <c r="FH162" s="112"/>
      <c r="FI162" s="112"/>
      <c r="FJ162" s="112"/>
      <c r="FK162" s="112"/>
      <c r="FL162" s="112"/>
      <c r="FM162" s="112"/>
      <c r="FN162" s="112"/>
      <c r="FO162" s="112"/>
      <c r="FP162" s="112"/>
      <c r="FQ162" s="112"/>
      <c r="FR162" s="112"/>
      <c r="FS162" s="112"/>
      <c r="FT162" s="112"/>
      <c r="FU162" s="112"/>
      <c r="FV162" s="112"/>
      <c r="FW162" s="112"/>
      <c r="FX162" s="112"/>
      <c r="FY162" s="112"/>
      <c r="FZ162" s="112"/>
      <c r="GA162" s="112"/>
      <c r="GB162" s="112"/>
      <c r="GC162" s="112"/>
      <c r="GD162" s="112"/>
      <c r="GE162" s="112"/>
      <c r="GF162" s="112"/>
      <c r="GG162" s="112"/>
      <c r="GH162" s="112"/>
      <c r="GI162" s="112"/>
      <c r="GJ162" s="112"/>
      <c r="GK162" s="112"/>
      <c r="GL162" s="112"/>
      <c r="GM162" s="112"/>
      <c r="GN162" s="112"/>
      <c r="GO162" s="112"/>
      <c r="GP162" s="112"/>
      <c r="GQ162" s="112"/>
      <c r="GR162" s="112"/>
      <c r="GS162" s="112"/>
      <c r="GT162" s="112"/>
      <c r="GU162" s="112"/>
      <c r="GV162" s="112"/>
      <c r="GW162" s="112"/>
      <c r="GX162" s="112"/>
      <c r="GY162" s="112"/>
      <c r="GZ162" s="112"/>
      <c r="HA162" s="112"/>
      <c r="HB162" s="112"/>
      <c r="HC162" s="112"/>
      <c r="HD162" s="112"/>
      <c r="HE162" s="112"/>
      <c r="HF162" s="112"/>
      <c r="HG162" s="112"/>
      <c r="HH162" s="112"/>
      <c r="HI162" s="112"/>
      <c r="HJ162" s="112"/>
      <c r="HK162" s="112"/>
      <c r="HL162" s="112"/>
      <c r="HM162" s="112"/>
      <c r="HN162" s="112"/>
      <c r="HO162" s="112"/>
      <c r="HP162" s="112"/>
      <c r="HQ162" s="112"/>
      <c r="HR162" s="112"/>
      <c r="HS162" s="112"/>
      <c r="HT162" s="112"/>
      <c r="HU162" s="112"/>
      <c r="HV162" s="112"/>
      <c r="HW162" s="112"/>
      <c r="HX162" s="112"/>
      <c r="HY162" s="112"/>
      <c r="HZ162" s="112"/>
      <c r="IA162" s="112"/>
      <c r="IB162" s="112"/>
      <c r="IC162" s="112"/>
      <c r="ID162" s="112"/>
      <c r="IE162" s="112"/>
      <c r="IF162" s="112"/>
      <c r="IG162" s="112"/>
      <c r="IH162" s="112"/>
      <c r="II162" s="112"/>
      <c r="IJ162" s="112"/>
      <c r="IK162" s="112"/>
      <c r="IL162" s="112"/>
      <c r="IM162" s="112"/>
      <c r="IN162" s="112"/>
      <c r="IO162" s="112"/>
      <c r="IP162" s="112"/>
      <c r="IQ162" s="112"/>
      <c r="IR162" s="112"/>
      <c r="IS162" s="112"/>
      <c r="IT162" s="112"/>
      <c r="IU162" s="112"/>
      <c r="IV162" s="112"/>
    </row>
    <row r="163" spans="1:256">
      <c r="A163" s="112"/>
      <c r="B163" s="113">
        <v>44810</v>
      </c>
      <c r="C163" s="114">
        <v>10.3758</v>
      </c>
      <c r="D163" s="114">
        <v>1.0800000000000001E-2</v>
      </c>
      <c r="E163" s="114">
        <v>1.0800000000000001E-2</v>
      </c>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c r="BZ163" s="112"/>
      <c r="CA163" s="112"/>
      <c r="CB163" s="112"/>
      <c r="CC163" s="112"/>
      <c r="CD163" s="112"/>
      <c r="CE163" s="112"/>
      <c r="CF163" s="112"/>
      <c r="CG163" s="112"/>
      <c r="CH163" s="112"/>
      <c r="CI163" s="112"/>
      <c r="CJ163" s="112"/>
      <c r="CK163" s="112"/>
      <c r="CL163" s="112"/>
      <c r="CM163" s="112"/>
      <c r="CN163" s="112"/>
      <c r="CO163" s="112"/>
      <c r="CP163" s="112"/>
      <c r="CQ163" s="112"/>
      <c r="CR163" s="112"/>
      <c r="CS163" s="112"/>
      <c r="CT163" s="112"/>
      <c r="CU163" s="112"/>
      <c r="CV163" s="112"/>
      <c r="CW163" s="112"/>
      <c r="CX163" s="112"/>
      <c r="CY163" s="112"/>
      <c r="CZ163" s="112"/>
      <c r="DA163" s="112"/>
      <c r="DB163" s="112"/>
      <c r="DC163" s="112"/>
      <c r="DD163" s="112"/>
      <c r="DE163" s="112"/>
      <c r="DF163" s="112"/>
      <c r="DG163" s="112"/>
      <c r="DH163" s="112"/>
      <c r="DI163" s="112"/>
      <c r="DJ163" s="112"/>
      <c r="DK163" s="112"/>
      <c r="DL163" s="112"/>
      <c r="DM163" s="112"/>
      <c r="DN163" s="112"/>
      <c r="DO163" s="112"/>
      <c r="DP163" s="112"/>
      <c r="DQ163" s="112"/>
      <c r="DR163" s="112"/>
      <c r="DS163" s="112"/>
      <c r="DT163" s="112"/>
      <c r="DU163" s="112"/>
      <c r="DV163" s="112"/>
      <c r="DW163" s="112"/>
      <c r="DX163" s="112"/>
      <c r="DY163" s="112"/>
      <c r="DZ163" s="112"/>
      <c r="EA163" s="112"/>
      <c r="EB163" s="112"/>
      <c r="EC163" s="112"/>
      <c r="ED163" s="112"/>
      <c r="EE163" s="112"/>
      <c r="EF163" s="112"/>
      <c r="EG163" s="112"/>
      <c r="EH163" s="112"/>
      <c r="EI163" s="112"/>
      <c r="EJ163" s="112"/>
      <c r="EK163" s="112"/>
      <c r="EL163" s="112"/>
      <c r="EM163" s="112"/>
      <c r="EN163" s="112"/>
      <c r="EO163" s="112"/>
      <c r="EP163" s="112"/>
      <c r="EQ163" s="112"/>
      <c r="ER163" s="112"/>
      <c r="ES163" s="112"/>
      <c r="ET163" s="112"/>
      <c r="EU163" s="112"/>
      <c r="EV163" s="112"/>
      <c r="EW163" s="112"/>
      <c r="EX163" s="112"/>
      <c r="EY163" s="112"/>
      <c r="EZ163" s="112"/>
      <c r="FA163" s="112"/>
      <c r="FB163" s="112"/>
      <c r="FC163" s="112"/>
      <c r="FD163" s="112"/>
      <c r="FE163" s="112"/>
      <c r="FF163" s="112"/>
      <c r="FG163" s="112"/>
      <c r="FH163" s="112"/>
      <c r="FI163" s="112"/>
      <c r="FJ163" s="112"/>
      <c r="FK163" s="112"/>
      <c r="FL163" s="112"/>
      <c r="FM163" s="112"/>
      <c r="FN163" s="112"/>
      <c r="FO163" s="112"/>
      <c r="FP163" s="112"/>
      <c r="FQ163" s="112"/>
      <c r="FR163" s="112"/>
      <c r="FS163" s="112"/>
      <c r="FT163" s="112"/>
      <c r="FU163" s="112"/>
      <c r="FV163" s="112"/>
      <c r="FW163" s="112"/>
      <c r="FX163" s="112"/>
      <c r="FY163" s="112"/>
      <c r="FZ163" s="112"/>
      <c r="GA163" s="112"/>
      <c r="GB163" s="112"/>
      <c r="GC163" s="112"/>
      <c r="GD163" s="112"/>
      <c r="GE163" s="112"/>
      <c r="GF163" s="112"/>
      <c r="GG163" s="112"/>
      <c r="GH163" s="112"/>
      <c r="GI163" s="112"/>
      <c r="GJ163" s="112"/>
      <c r="GK163" s="112"/>
      <c r="GL163" s="112"/>
      <c r="GM163" s="112"/>
      <c r="GN163" s="112"/>
      <c r="GO163" s="112"/>
      <c r="GP163" s="112"/>
      <c r="GQ163" s="112"/>
      <c r="GR163" s="112"/>
      <c r="GS163" s="112"/>
      <c r="GT163" s="112"/>
      <c r="GU163" s="112"/>
      <c r="GV163" s="112"/>
      <c r="GW163" s="112"/>
      <c r="GX163" s="112"/>
      <c r="GY163" s="112"/>
      <c r="GZ163" s="112"/>
      <c r="HA163" s="112"/>
      <c r="HB163" s="112"/>
      <c r="HC163" s="112"/>
      <c r="HD163" s="112"/>
      <c r="HE163" s="112"/>
      <c r="HF163" s="112"/>
      <c r="HG163" s="112"/>
      <c r="HH163" s="112"/>
      <c r="HI163" s="112"/>
      <c r="HJ163" s="112"/>
      <c r="HK163" s="112"/>
      <c r="HL163" s="112"/>
      <c r="HM163" s="112"/>
      <c r="HN163" s="112"/>
      <c r="HO163" s="112"/>
      <c r="HP163" s="112"/>
      <c r="HQ163" s="112"/>
      <c r="HR163" s="112"/>
      <c r="HS163" s="112"/>
      <c r="HT163" s="112"/>
      <c r="HU163" s="112"/>
      <c r="HV163" s="112"/>
      <c r="HW163" s="112"/>
      <c r="HX163" s="112"/>
      <c r="HY163" s="112"/>
      <c r="HZ163" s="112"/>
      <c r="IA163" s="112"/>
      <c r="IB163" s="112"/>
      <c r="IC163" s="112"/>
      <c r="ID163" s="112"/>
      <c r="IE163" s="112"/>
      <c r="IF163" s="112"/>
      <c r="IG163" s="112"/>
      <c r="IH163" s="112"/>
      <c r="II163" s="112"/>
      <c r="IJ163" s="112"/>
      <c r="IK163" s="112"/>
      <c r="IL163" s="112"/>
      <c r="IM163" s="112"/>
      <c r="IN163" s="112"/>
      <c r="IO163" s="112"/>
      <c r="IP163" s="112"/>
      <c r="IQ163" s="112"/>
      <c r="IR163" s="112"/>
      <c r="IS163" s="112"/>
      <c r="IT163" s="112"/>
      <c r="IU163" s="112"/>
      <c r="IV163" s="112"/>
    </row>
    <row r="164" spans="1:256">
      <c r="A164" s="112"/>
      <c r="B164" s="113">
        <v>44817</v>
      </c>
      <c r="C164" s="114">
        <v>10.3758</v>
      </c>
      <c r="D164" s="114">
        <v>8.3000000000000001E-3</v>
      </c>
      <c r="E164" s="114">
        <v>8.3000000000000001E-3</v>
      </c>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12"/>
      <c r="BL164" s="112"/>
      <c r="BM164" s="112"/>
      <c r="BN164" s="112"/>
      <c r="BO164" s="112"/>
      <c r="BP164" s="112"/>
      <c r="BQ164" s="112"/>
      <c r="BR164" s="112"/>
      <c r="BS164" s="112"/>
      <c r="BT164" s="112"/>
      <c r="BU164" s="112"/>
      <c r="BV164" s="112"/>
      <c r="BW164" s="112"/>
      <c r="BX164" s="112"/>
      <c r="BY164" s="112"/>
      <c r="BZ164" s="112"/>
      <c r="CA164" s="112"/>
      <c r="CB164" s="112"/>
      <c r="CC164" s="112"/>
      <c r="CD164" s="112"/>
      <c r="CE164" s="112"/>
      <c r="CF164" s="112"/>
      <c r="CG164" s="112"/>
      <c r="CH164" s="112"/>
      <c r="CI164" s="112"/>
      <c r="CJ164" s="112"/>
      <c r="CK164" s="112"/>
      <c r="CL164" s="112"/>
      <c r="CM164" s="112"/>
      <c r="CN164" s="112"/>
      <c r="CO164" s="112"/>
      <c r="CP164" s="112"/>
      <c r="CQ164" s="112"/>
      <c r="CR164" s="112"/>
      <c r="CS164" s="112"/>
      <c r="CT164" s="112"/>
      <c r="CU164" s="112"/>
      <c r="CV164" s="112"/>
      <c r="CW164" s="112"/>
      <c r="CX164" s="112"/>
      <c r="CY164" s="112"/>
      <c r="CZ164" s="112"/>
      <c r="DA164" s="112"/>
      <c r="DB164" s="112"/>
      <c r="DC164" s="112"/>
      <c r="DD164" s="112"/>
      <c r="DE164" s="112"/>
      <c r="DF164" s="112"/>
      <c r="DG164" s="112"/>
      <c r="DH164" s="112"/>
      <c r="DI164" s="112"/>
      <c r="DJ164" s="112"/>
      <c r="DK164" s="112"/>
      <c r="DL164" s="112"/>
      <c r="DM164" s="112"/>
      <c r="DN164" s="112"/>
      <c r="DO164" s="112"/>
      <c r="DP164" s="112"/>
      <c r="DQ164" s="112"/>
      <c r="DR164" s="112"/>
      <c r="DS164" s="112"/>
      <c r="DT164" s="112"/>
      <c r="DU164" s="112"/>
      <c r="DV164" s="112"/>
      <c r="DW164" s="112"/>
      <c r="DX164" s="112"/>
      <c r="DY164" s="112"/>
      <c r="DZ164" s="112"/>
      <c r="EA164" s="112"/>
      <c r="EB164" s="112"/>
      <c r="EC164" s="112"/>
      <c r="ED164" s="112"/>
      <c r="EE164" s="112"/>
      <c r="EF164" s="112"/>
      <c r="EG164" s="112"/>
      <c r="EH164" s="112"/>
      <c r="EI164" s="112"/>
      <c r="EJ164" s="112"/>
      <c r="EK164" s="112"/>
      <c r="EL164" s="112"/>
      <c r="EM164" s="112"/>
      <c r="EN164" s="112"/>
      <c r="EO164" s="112"/>
      <c r="EP164" s="112"/>
      <c r="EQ164" s="112"/>
      <c r="ER164" s="112"/>
      <c r="ES164" s="112"/>
      <c r="ET164" s="112"/>
      <c r="EU164" s="112"/>
      <c r="EV164" s="112"/>
      <c r="EW164" s="112"/>
      <c r="EX164" s="112"/>
      <c r="EY164" s="112"/>
      <c r="EZ164" s="112"/>
      <c r="FA164" s="112"/>
      <c r="FB164" s="112"/>
      <c r="FC164" s="112"/>
      <c r="FD164" s="112"/>
      <c r="FE164" s="112"/>
      <c r="FF164" s="112"/>
      <c r="FG164" s="112"/>
      <c r="FH164" s="112"/>
      <c r="FI164" s="112"/>
      <c r="FJ164" s="112"/>
      <c r="FK164" s="112"/>
      <c r="FL164" s="112"/>
      <c r="FM164" s="112"/>
      <c r="FN164" s="112"/>
      <c r="FO164" s="112"/>
      <c r="FP164" s="112"/>
      <c r="FQ164" s="112"/>
      <c r="FR164" s="112"/>
      <c r="FS164" s="112"/>
      <c r="FT164" s="112"/>
      <c r="FU164" s="112"/>
      <c r="FV164" s="112"/>
      <c r="FW164" s="112"/>
      <c r="FX164" s="112"/>
      <c r="FY164" s="112"/>
      <c r="FZ164" s="112"/>
      <c r="GA164" s="112"/>
      <c r="GB164" s="112"/>
      <c r="GC164" s="112"/>
      <c r="GD164" s="112"/>
      <c r="GE164" s="112"/>
      <c r="GF164" s="112"/>
      <c r="GG164" s="112"/>
      <c r="GH164" s="112"/>
      <c r="GI164" s="112"/>
      <c r="GJ164" s="112"/>
      <c r="GK164" s="112"/>
      <c r="GL164" s="112"/>
      <c r="GM164" s="112"/>
      <c r="GN164" s="112"/>
      <c r="GO164" s="112"/>
      <c r="GP164" s="112"/>
      <c r="GQ164" s="112"/>
      <c r="GR164" s="112"/>
      <c r="GS164" s="112"/>
      <c r="GT164" s="112"/>
      <c r="GU164" s="112"/>
      <c r="GV164" s="112"/>
      <c r="GW164" s="112"/>
      <c r="GX164" s="112"/>
      <c r="GY164" s="112"/>
      <c r="GZ164" s="112"/>
      <c r="HA164" s="112"/>
      <c r="HB164" s="112"/>
      <c r="HC164" s="112"/>
      <c r="HD164" s="112"/>
      <c r="HE164" s="112"/>
      <c r="HF164" s="112"/>
      <c r="HG164" s="112"/>
      <c r="HH164" s="112"/>
      <c r="HI164" s="112"/>
      <c r="HJ164" s="112"/>
      <c r="HK164" s="112"/>
      <c r="HL164" s="112"/>
      <c r="HM164" s="112"/>
      <c r="HN164" s="112"/>
      <c r="HO164" s="112"/>
      <c r="HP164" s="112"/>
      <c r="HQ164" s="112"/>
      <c r="HR164" s="112"/>
      <c r="HS164" s="112"/>
      <c r="HT164" s="112"/>
      <c r="HU164" s="112"/>
      <c r="HV164" s="112"/>
      <c r="HW164" s="112"/>
      <c r="HX164" s="112"/>
      <c r="HY164" s="112"/>
      <c r="HZ164" s="112"/>
      <c r="IA164" s="112"/>
      <c r="IB164" s="112"/>
      <c r="IC164" s="112"/>
      <c r="ID164" s="112"/>
      <c r="IE164" s="112"/>
      <c r="IF164" s="112"/>
      <c r="IG164" s="112"/>
      <c r="IH164" s="112"/>
      <c r="II164" s="112"/>
      <c r="IJ164" s="112"/>
      <c r="IK164" s="112"/>
      <c r="IL164" s="112"/>
      <c r="IM164" s="112"/>
      <c r="IN164" s="112"/>
      <c r="IO164" s="112"/>
      <c r="IP164" s="112"/>
      <c r="IQ164" s="112"/>
      <c r="IR164" s="112"/>
      <c r="IS164" s="112"/>
      <c r="IT164" s="112"/>
      <c r="IU164" s="112"/>
      <c r="IV164" s="112"/>
    </row>
    <row r="165" spans="1:256">
      <c r="A165" s="112"/>
      <c r="B165" s="113">
        <v>44824</v>
      </c>
      <c r="C165" s="114">
        <v>10.3758</v>
      </c>
      <c r="D165" s="114">
        <v>3.5000000000000001E-3</v>
      </c>
      <c r="E165" s="114">
        <v>3.5000000000000001E-3</v>
      </c>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12"/>
      <c r="BL165" s="112"/>
      <c r="BM165" s="112"/>
      <c r="BN165" s="112"/>
      <c r="BO165" s="112"/>
      <c r="BP165" s="112"/>
      <c r="BQ165" s="112"/>
      <c r="BR165" s="112"/>
      <c r="BS165" s="112"/>
      <c r="BT165" s="112"/>
      <c r="BU165" s="112"/>
      <c r="BV165" s="112"/>
      <c r="BW165" s="112"/>
      <c r="BX165" s="112"/>
      <c r="BY165" s="112"/>
      <c r="BZ165" s="112"/>
      <c r="CA165" s="112"/>
      <c r="CB165" s="112"/>
      <c r="CC165" s="112"/>
      <c r="CD165" s="112"/>
      <c r="CE165" s="112"/>
      <c r="CF165" s="112"/>
      <c r="CG165" s="112"/>
      <c r="CH165" s="112"/>
      <c r="CI165" s="112"/>
      <c r="CJ165" s="112"/>
      <c r="CK165" s="112"/>
      <c r="CL165" s="112"/>
      <c r="CM165" s="112"/>
      <c r="CN165" s="112"/>
      <c r="CO165" s="112"/>
      <c r="CP165" s="112"/>
      <c r="CQ165" s="112"/>
      <c r="CR165" s="112"/>
      <c r="CS165" s="112"/>
      <c r="CT165" s="112"/>
      <c r="CU165" s="112"/>
      <c r="CV165" s="112"/>
      <c r="CW165" s="112"/>
      <c r="CX165" s="112"/>
      <c r="CY165" s="112"/>
      <c r="CZ165" s="112"/>
      <c r="DA165" s="112"/>
      <c r="DB165" s="112"/>
      <c r="DC165" s="112"/>
      <c r="DD165" s="112"/>
      <c r="DE165" s="112"/>
      <c r="DF165" s="112"/>
      <c r="DG165" s="112"/>
      <c r="DH165" s="112"/>
      <c r="DI165" s="112"/>
      <c r="DJ165" s="112"/>
      <c r="DK165" s="112"/>
      <c r="DL165" s="112"/>
      <c r="DM165" s="112"/>
      <c r="DN165" s="112"/>
      <c r="DO165" s="112"/>
      <c r="DP165" s="112"/>
      <c r="DQ165" s="112"/>
      <c r="DR165" s="112"/>
      <c r="DS165" s="112"/>
      <c r="DT165" s="112"/>
      <c r="DU165" s="112"/>
      <c r="DV165" s="112"/>
      <c r="DW165" s="112"/>
      <c r="DX165" s="112"/>
      <c r="DY165" s="112"/>
      <c r="DZ165" s="112"/>
      <c r="EA165" s="112"/>
      <c r="EB165" s="112"/>
      <c r="EC165" s="112"/>
      <c r="ED165" s="112"/>
      <c r="EE165" s="112"/>
      <c r="EF165" s="112"/>
      <c r="EG165" s="112"/>
      <c r="EH165" s="112"/>
      <c r="EI165" s="112"/>
      <c r="EJ165" s="112"/>
      <c r="EK165" s="112"/>
      <c r="EL165" s="112"/>
      <c r="EM165" s="112"/>
      <c r="EN165" s="112"/>
      <c r="EO165" s="112"/>
      <c r="EP165" s="112"/>
      <c r="EQ165" s="112"/>
      <c r="ER165" s="112"/>
      <c r="ES165" s="112"/>
      <c r="ET165" s="112"/>
      <c r="EU165" s="112"/>
      <c r="EV165" s="112"/>
      <c r="EW165" s="112"/>
      <c r="EX165" s="112"/>
      <c r="EY165" s="112"/>
      <c r="EZ165" s="112"/>
      <c r="FA165" s="112"/>
      <c r="FB165" s="112"/>
      <c r="FC165" s="112"/>
      <c r="FD165" s="112"/>
      <c r="FE165" s="112"/>
      <c r="FF165" s="112"/>
      <c r="FG165" s="112"/>
      <c r="FH165" s="112"/>
      <c r="FI165" s="112"/>
      <c r="FJ165" s="112"/>
      <c r="FK165" s="112"/>
      <c r="FL165" s="112"/>
      <c r="FM165" s="112"/>
      <c r="FN165" s="112"/>
      <c r="FO165" s="112"/>
      <c r="FP165" s="112"/>
      <c r="FQ165" s="112"/>
      <c r="FR165" s="112"/>
      <c r="FS165" s="112"/>
      <c r="FT165" s="112"/>
      <c r="FU165" s="112"/>
      <c r="FV165" s="112"/>
      <c r="FW165" s="112"/>
      <c r="FX165" s="112"/>
      <c r="FY165" s="112"/>
      <c r="FZ165" s="112"/>
      <c r="GA165" s="112"/>
      <c r="GB165" s="112"/>
      <c r="GC165" s="112"/>
      <c r="GD165" s="112"/>
      <c r="GE165" s="112"/>
      <c r="GF165" s="112"/>
      <c r="GG165" s="112"/>
      <c r="GH165" s="112"/>
      <c r="GI165" s="112"/>
      <c r="GJ165" s="112"/>
      <c r="GK165" s="112"/>
      <c r="GL165" s="112"/>
      <c r="GM165" s="112"/>
      <c r="GN165" s="112"/>
      <c r="GO165" s="112"/>
      <c r="GP165" s="112"/>
      <c r="GQ165" s="112"/>
      <c r="GR165" s="112"/>
      <c r="GS165" s="112"/>
      <c r="GT165" s="112"/>
      <c r="GU165" s="112"/>
      <c r="GV165" s="112"/>
      <c r="GW165" s="112"/>
      <c r="GX165" s="112"/>
      <c r="GY165" s="112"/>
      <c r="GZ165" s="112"/>
      <c r="HA165" s="112"/>
      <c r="HB165" s="112"/>
      <c r="HC165" s="112"/>
      <c r="HD165" s="112"/>
      <c r="HE165" s="112"/>
      <c r="HF165" s="112"/>
      <c r="HG165" s="112"/>
      <c r="HH165" s="112"/>
      <c r="HI165" s="112"/>
      <c r="HJ165" s="112"/>
      <c r="HK165" s="112"/>
      <c r="HL165" s="112"/>
      <c r="HM165" s="112"/>
      <c r="HN165" s="112"/>
      <c r="HO165" s="112"/>
      <c r="HP165" s="112"/>
      <c r="HQ165" s="112"/>
      <c r="HR165" s="112"/>
      <c r="HS165" s="112"/>
      <c r="HT165" s="112"/>
      <c r="HU165" s="112"/>
      <c r="HV165" s="112"/>
      <c r="HW165" s="112"/>
      <c r="HX165" s="112"/>
      <c r="HY165" s="112"/>
      <c r="HZ165" s="112"/>
      <c r="IA165" s="112"/>
      <c r="IB165" s="112"/>
      <c r="IC165" s="112"/>
      <c r="ID165" s="112"/>
      <c r="IE165" s="112"/>
      <c r="IF165" s="112"/>
      <c r="IG165" s="112"/>
      <c r="IH165" s="112"/>
      <c r="II165" s="112"/>
      <c r="IJ165" s="112"/>
      <c r="IK165" s="112"/>
      <c r="IL165" s="112"/>
      <c r="IM165" s="112"/>
      <c r="IN165" s="112"/>
      <c r="IO165" s="112"/>
      <c r="IP165" s="112"/>
      <c r="IQ165" s="112"/>
      <c r="IR165" s="112"/>
      <c r="IS165" s="112"/>
      <c r="IT165" s="112"/>
      <c r="IU165" s="112"/>
      <c r="IV165" s="112"/>
    </row>
    <row r="166" spans="1:256">
      <c r="A166" s="112"/>
      <c r="B166" s="113">
        <v>44831</v>
      </c>
      <c r="C166" s="114">
        <v>10.3758</v>
      </c>
      <c r="D166" s="114">
        <v>8.9999999999999998E-4</v>
      </c>
      <c r="E166" s="114">
        <v>8.9999999999999998E-4</v>
      </c>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12"/>
      <c r="BL166" s="112"/>
      <c r="BM166" s="112"/>
      <c r="BN166" s="112"/>
      <c r="BO166" s="112"/>
      <c r="BP166" s="112"/>
      <c r="BQ166" s="112"/>
      <c r="BR166" s="112"/>
      <c r="BS166" s="112"/>
      <c r="BT166" s="112"/>
      <c r="BU166" s="112"/>
      <c r="BV166" s="112"/>
      <c r="BW166" s="112"/>
      <c r="BX166" s="112"/>
      <c r="BY166" s="112"/>
      <c r="BZ166" s="112"/>
      <c r="CA166" s="112"/>
      <c r="CB166" s="112"/>
      <c r="CC166" s="112"/>
      <c r="CD166" s="112"/>
      <c r="CE166" s="112"/>
      <c r="CF166" s="112"/>
      <c r="CG166" s="112"/>
      <c r="CH166" s="112"/>
      <c r="CI166" s="112"/>
      <c r="CJ166" s="112"/>
      <c r="CK166" s="112"/>
      <c r="CL166" s="112"/>
      <c r="CM166" s="112"/>
      <c r="CN166" s="112"/>
      <c r="CO166" s="112"/>
      <c r="CP166" s="112"/>
      <c r="CQ166" s="112"/>
      <c r="CR166" s="112"/>
      <c r="CS166" s="112"/>
      <c r="CT166" s="112"/>
      <c r="CU166" s="112"/>
      <c r="CV166" s="112"/>
      <c r="CW166" s="112"/>
      <c r="CX166" s="112"/>
      <c r="CY166" s="112"/>
      <c r="CZ166" s="112"/>
      <c r="DA166" s="112"/>
      <c r="DB166" s="112"/>
      <c r="DC166" s="112"/>
      <c r="DD166" s="112"/>
      <c r="DE166" s="112"/>
      <c r="DF166" s="112"/>
      <c r="DG166" s="112"/>
      <c r="DH166" s="112"/>
      <c r="DI166" s="112"/>
      <c r="DJ166" s="112"/>
      <c r="DK166" s="112"/>
      <c r="DL166" s="112"/>
      <c r="DM166" s="112"/>
      <c r="DN166" s="112"/>
      <c r="DO166" s="112"/>
      <c r="DP166" s="112"/>
      <c r="DQ166" s="112"/>
      <c r="DR166" s="112"/>
      <c r="DS166" s="112"/>
      <c r="DT166" s="112"/>
      <c r="DU166" s="112"/>
      <c r="DV166" s="112"/>
      <c r="DW166" s="112"/>
      <c r="DX166" s="112"/>
      <c r="DY166" s="112"/>
      <c r="DZ166" s="112"/>
      <c r="EA166" s="112"/>
      <c r="EB166" s="112"/>
      <c r="EC166" s="112"/>
      <c r="ED166" s="112"/>
      <c r="EE166" s="112"/>
      <c r="EF166" s="112"/>
      <c r="EG166" s="112"/>
      <c r="EH166" s="112"/>
      <c r="EI166" s="112"/>
      <c r="EJ166" s="112"/>
      <c r="EK166" s="112"/>
      <c r="EL166" s="112"/>
      <c r="EM166" s="112"/>
      <c r="EN166" s="112"/>
      <c r="EO166" s="112"/>
      <c r="EP166" s="112"/>
      <c r="EQ166" s="112"/>
      <c r="ER166" s="112"/>
      <c r="ES166" s="112"/>
      <c r="ET166" s="112"/>
      <c r="EU166" s="112"/>
      <c r="EV166" s="112"/>
      <c r="EW166" s="112"/>
      <c r="EX166" s="112"/>
      <c r="EY166" s="112"/>
      <c r="EZ166" s="112"/>
      <c r="FA166" s="112"/>
      <c r="FB166" s="112"/>
      <c r="FC166" s="112"/>
      <c r="FD166" s="112"/>
      <c r="FE166" s="112"/>
      <c r="FF166" s="112"/>
      <c r="FG166" s="112"/>
      <c r="FH166" s="112"/>
      <c r="FI166" s="112"/>
      <c r="FJ166" s="112"/>
      <c r="FK166" s="112"/>
      <c r="FL166" s="112"/>
      <c r="FM166" s="112"/>
      <c r="FN166" s="112"/>
      <c r="FO166" s="112"/>
      <c r="FP166" s="112"/>
      <c r="FQ166" s="112"/>
      <c r="FR166" s="112"/>
      <c r="FS166" s="112"/>
      <c r="FT166" s="112"/>
      <c r="FU166" s="112"/>
      <c r="FV166" s="112"/>
      <c r="FW166" s="112"/>
      <c r="FX166" s="112"/>
      <c r="FY166" s="112"/>
      <c r="FZ166" s="112"/>
      <c r="GA166" s="112"/>
      <c r="GB166" s="112"/>
      <c r="GC166" s="112"/>
      <c r="GD166" s="112"/>
      <c r="GE166" s="112"/>
      <c r="GF166" s="112"/>
      <c r="GG166" s="112"/>
      <c r="GH166" s="112"/>
      <c r="GI166" s="112"/>
      <c r="GJ166" s="112"/>
      <c r="GK166" s="112"/>
      <c r="GL166" s="112"/>
      <c r="GM166" s="112"/>
      <c r="GN166" s="112"/>
      <c r="GO166" s="112"/>
      <c r="GP166" s="112"/>
      <c r="GQ166" s="112"/>
      <c r="GR166" s="112"/>
      <c r="GS166" s="112"/>
      <c r="GT166" s="112"/>
      <c r="GU166" s="112"/>
      <c r="GV166" s="112"/>
      <c r="GW166" s="112"/>
      <c r="GX166" s="112"/>
      <c r="GY166" s="112"/>
      <c r="GZ166" s="112"/>
      <c r="HA166" s="112"/>
      <c r="HB166" s="112"/>
      <c r="HC166" s="112"/>
      <c r="HD166" s="112"/>
      <c r="HE166" s="112"/>
      <c r="HF166" s="112"/>
      <c r="HG166" s="112"/>
      <c r="HH166" s="112"/>
      <c r="HI166" s="112"/>
      <c r="HJ166" s="112"/>
      <c r="HK166" s="112"/>
      <c r="HL166" s="112"/>
      <c r="HM166" s="112"/>
      <c r="HN166" s="112"/>
      <c r="HO166" s="112"/>
      <c r="HP166" s="112"/>
      <c r="HQ166" s="112"/>
      <c r="HR166" s="112"/>
      <c r="HS166" s="112"/>
      <c r="HT166" s="112"/>
      <c r="HU166" s="112"/>
      <c r="HV166" s="112"/>
      <c r="HW166" s="112"/>
      <c r="HX166" s="112"/>
      <c r="HY166" s="112"/>
      <c r="HZ166" s="112"/>
      <c r="IA166" s="112"/>
      <c r="IB166" s="112"/>
      <c r="IC166" s="112"/>
      <c r="ID166" s="112"/>
      <c r="IE166" s="112"/>
      <c r="IF166" s="112"/>
      <c r="IG166" s="112"/>
      <c r="IH166" s="112"/>
      <c r="II166" s="112"/>
      <c r="IJ166" s="112"/>
      <c r="IK166" s="112"/>
      <c r="IL166" s="112"/>
      <c r="IM166" s="112"/>
      <c r="IN166" s="112"/>
      <c r="IO166" s="112"/>
      <c r="IP166" s="112"/>
      <c r="IQ166" s="112"/>
      <c r="IR166" s="112"/>
      <c r="IS166" s="112"/>
      <c r="IT166" s="112"/>
      <c r="IU166" s="112"/>
      <c r="IV166" s="112"/>
    </row>
    <row r="167" spans="1:256">
      <c r="A167" s="112"/>
      <c r="B167" s="113">
        <v>44838</v>
      </c>
      <c r="C167" s="114">
        <v>10.3758</v>
      </c>
      <c r="D167" s="114">
        <v>1.95E-2</v>
      </c>
      <c r="E167" s="114">
        <v>1.95E-2</v>
      </c>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12"/>
      <c r="BL167" s="112"/>
      <c r="BM167" s="112"/>
      <c r="BN167" s="112"/>
      <c r="BO167" s="112"/>
      <c r="BP167" s="112"/>
      <c r="BQ167" s="112"/>
      <c r="BR167" s="112"/>
      <c r="BS167" s="112"/>
      <c r="BT167" s="112"/>
      <c r="BU167" s="112"/>
      <c r="BV167" s="112"/>
      <c r="BW167" s="112"/>
      <c r="BX167" s="112"/>
      <c r="BY167" s="112"/>
      <c r="BZ167" s="112"/>
      <c r="CA167" s="112"/>
      <c r="CB167" s="112"/>
      <c r="CC167" s="112"/>
      <c r="CD167" s="112"/>
      <c r="CE167" s="112"/>
      <c r="CF167" s="112"/>
      <c r="CG167" s="112"/>
      <c r="CH167" s="112"/>
      <c r="CI167" s="112"/>
      <c r="CJ167" s="112"/>
      <c r="CK167" s="112"/>
      <c r="CL167" s="112"/>
      <c r="CM167" s="112"/>
      <c r="CN167" s="112"/>
      <c r="CO167" s="112"/>
      <c r="CP167" s="112"/>
      <c r="CQ167" s="112"/>
      <c r="CR167" s="112"/>
      <c r="CS167" s="112"/>
      <c r="CT167" s="112"/>
      <c r="CU167" s="112"/>
      <c r="CV167" s="112"/>
      <c r="CW167" s="112"/>
      <c r="CX167" s="112"/>
      <c r="CY167" s="112"/>
      <c r="CZ167" s="112"/>
      <c r="DA167" s="112"/>
      <c r="DB167" s="112"/>
      <c r="DC167" s="112"/>
      <c r="DD167" s="112"/>
      <c r="DE167" s="112"/>
      <c r="DF167" s="112"/>
      <c r="DG167" s="112"/>
      <c r="DH167" s="112"/>
      <c r="DI167" s="112"/>
      <c r="DJ167" s="112"/>
      <c r="DK167" s="112"/>
      <c r="DL167" s="112"/>
      <c r="DM167" s="112"/>
      <c r="DN167" s="112"/>
      <c r="DO167" s="112"/>
      <c r="DP167" s="112"/>
      <c r="DQ167" s="112"/>
      <c r="DR167" s="112"/>
      <c r="DS167" s="112"/>
      <c r="DT167" s="112"/>
      <c r="DU167" s="112"/>
      <c r="DV167" s="112"/>
      <c r="DW167" s="112"/>
      <c r="DX167" s="112"/>
      <c r="DY167" s="112"/>
      <c r="DZ167" s="112"/>
      <c r="EA167" s="112"/>
      <c r="EB167" s="112"/>
      <c r="EC167" s="112"/>
      <c r="ED167" s="112"/>
      <c r="EE167" s="112"/>
      <c r="EF167" s="112"/>
      <c r="EG167" s="112"/>
      <c r="EH167" s="112"/>
      <c r="EI167" s="112"/>
      <c r="EJ167" s="112"/>
      <c r="EK167" s="112"/>
      <c r="EL167" s="112"/>
      <c r="EM167" s="112"/>
      <c r="EN167" s="112"/>
      <c r="EO167" s="112"/>
      <c r="EP167" s="112"/>
      <c r="EQ167" s="112"/>
      <c r="ER167" s="112"/>
      <c r="ES167" s="112"/>
      <c r="ET167" s="112"/>
      <c r="EU167" s="112"/>
      <c r="EV167" s="112"/>
      <c r="EW167" s="112"/>
      <c r="EX167" s="112"/>
      <c r="EY167" s="112"/>
      <c r="EZ167" s="112"/>
      <c r="FA167" s="112"/>
      <c r="FB167" s="112"/>
      <c r="FC167" s="112"/>
      <c r="FD167" s="112"/>
      <c r="FE167" s="112"/>
      <c r="FF167" s="112"/>
      <c r="FG167" s="112"/>
      <c r="FH167" s="112"/>
      <c r="FI167" s="112"/>
      <c r="FJ167" s="112"/>
      <c r="FK167" s="112"/>
      <c r="FL167" s="112"/>
      <c r="FM167" s="112"/>
      <c r="FN167" s="112"/>
      <c r="FO167" s="112"/>
      <c r="FP167" s="112"/>
      <c r="FQ167" s="112"/>
      <c r="FR167" s="112"/>
      <c r="FS167" s="112"/>
      <c r="FT167" s="112"/>
      <c r="FU167" s="112"/>
      <c r="FV167" s="112"/>
      <c r="FW167" s="112"/>
      <c r="FX167" s="112"/>
      <c r="FY167" s="112"/>
      <c r="FZ167" s="112"/>
      <c r="GA167" s="112"/>
      <c r="GB167" s="112"/>
      <c r="GC167" s="112"/>
      <c r="GD167" s="112"/>
      <c r="GE167" s="112"/>
      <c r="GF167" s="112"/>
      <c r="GG167" s="112"/>
      <c r="GH167" s="112"/>
      <c r="GI167" s="112"/>
      <c r="GJ167" s="112"/>
      <c r="GK167" s="112"/>
      <c r="GL167" s="112"/>
      <c r="GM167" s="112"/>
      <c r="GN167" s="112"/>
      <c r="GO167" s="112"/>
      <c r="GP167" s="112"/>
      <c r="GQ167" s="112"/>
      <c r="GR167" s="112"/>
      <c r="GS167" s="112"/>
      <c r="GT167" s="112"/>
      <c r="GU167" s="112"/>
      <c r="GV167" s="112"/>
      <c r="GW167" s="112"/>
      <c r="GX167" s="112"/>
      <c r="GY167" s="112"/>
      <c r="GZ167" s="112"/>
      <c r="HA167" s="112"/>
      <c r="HB167" s="112"/>
      <c r="HC167" s="112"/>
      <c r="HD167" s="112"/>
      <c r="HE167" s="112"/>
      <c r="HF167" s="112"/>
      <c r="HG167" s="112"/>
      <c r="HH167" s="112"/>
      <c r="HI167" s="112"/>
      <c r="HJ167" s="112"/>
      <c r="HK167" s="112"/>
      <c r="HL167" s="112"/>
      <c r="HM167" s="112"/>
      <c r="HN167" s="112"/>
      <c r="HO167" s="112"/>
      <c r="HP167" s="112"/>
      <c r="HQ167" s="112"/>
      <c r="HR167" s="112"/>
      <c r="HS167" s="112"/>
      <c r="HT167" s="112"/>
      <c r="HU167" s="112"/>
      <c r="HV167" s="112"/>
      <c r="HW167" s="112"/>
      <c r="HX167" s="112"/>
      <c r="HY167" s="112"/>
      <c r="HZ167" s="112"/>
      <c r="IA167" s="112"/>
      <c r="IB167" s="112"/>
      <c r="IC167" s="112"/>
      <c r="ID167" s="112"/>
      <c r="IE167" s="112"/>
      <c r="IF167" s="112"/>
      <c r="IG167" s="112"/>
      <c r="IH167" s="112"/>
      <c r="II167" s="112"/>
      <c r="IJ167" s="112"/>
      <c r="IK167" s="112"/>
      <c r="IL167" s="112"/>
      <c r="IM167" s="112"/>
      <c r="IN167" s="112"/>
      <c r="IO167" s="112"/>
      <c r="IP167" s="112"/>
      <c r="IQ167" s="112"/>
      <c r="IR167" s="112"/>
      <c r="IS167" s="112"/>
      <c r="IT167" s="112"/>
      <c r="IU167" s="112"/>
      <c r="IV167" s="112"/>
    </row>
    <row r="168" spans="1:256">
      <c r="A168" s="112"/>
      <c r="B168" s="113">
        <v>44845</v>
      </c>
      <c r="C168" s="114">
        <v>10.3758</v>
      </c>
      <c r="D168" s="114">
        <v>2.5000000000000001E-3</v>
      </c>
      <c r="E168" s="114">
        <v>2.5000000000000001E-3</v>
      </c>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12"/>
      <c r="BY168" s="112"/>
      <c r="BZ168" s="112"/>
      <c r="CA168" s="112"/>
      <c r="CB168" s="112"/>
      <c r="CC168" s="112"/>
      <c r="CD168" s="112"/>
      <c r="CE168" s="112"/>
      <c r="CF168" s="112"/>
      <c r="CG168" s="112"/>
      <c r="CH168" s="112"/>
      <c r="CI168" s="112"/>
      <c r="CJ168" s="112"/>
      <c r="CK168" s="112"/>
      <c r="CL168" s="112"/>
      <c r="CM168" s="112"/>
      <c r="CN168" s="112"/>
      <c r="CO168" s="112"/>
      <c r="CP168" s="112"/>
      <c r="CQ168" s="112"/>
      <c r="CR168" s="112"/>
      <c r="CS168" s="112"/>
      <c r="CT168" s="112"/>
      <c r="CU168" s="112"/>
      <c r="CV168" s="112"/>
      <c r="CW168" s="112"/>
      <c r="CX168" s="112"/>
      <c r="CY168" s="112"/>
      <c r="CZ168" s="112"/>
      <c r="DA168" s="112"/>
      <c r="DB168" s="112"/>
      <c r="DC168" s="112"/>
      <c r="DD168" s="112"/>
      <c r="DE168" s="112"/>
      <c r="DF168" s="112"/>
      <c r="DG168" s="112"/>
      <c r="DH168" s="112"/>
      <c r="DI168" s="112"/>
      <c r="DJ168" s="112"/>
      <c r="DK168" s="112"/>
      <c r="DL168" s="112"/>
      <c r="DM168" s="112"/>
      <c r="DN168" s="112"/>
      <c r="DO168" s="112"/>
      <c r="DP168" s="112"/>
      <c r="DQ168" s="112"/>
      <c r="DR168" s="112"/>
      <c r="DS168" s="112"/>
      <c r="DT168" s="112"/>
      <c r="DU168" s="112"/>
      <c r="DV168" s="112"/>
      <c r="DW168" s="112"/>
      <c r="DX168" s="112"/>
      <c r="DY168" s="112"/>
      <c r="DZ168" s="112"/>
      <c r="EA168" s="112"/>
      <c r="EB168" s="112"/>
      <c r="EC168" s="112"/>
      <c r="ED168" s="112"/>
      <c r="EE168" s="112"/>
      <c r="EF168" s="112"/>
      <c r="EG168" s="112"/>
      <c r="EH168" s="112"/>
      <c r="EI168" s="112"/>
      <c r="EJ168" s="112"/>
      <c r="EK168" s="112"/>
      <c r="EL168" s="112"/>
      <c r="EM168" s="112"/>
      <c r="EN168" s="112"/>
      <c r="EO168" s="112"/>
      <c r="EP168" s="112"/>
      <c r="EQ168" s="112"/>
      <c r="ER168" s="112"/>
      <c r="ES168" s="112"/>
      <c r="ET168" s="112"/>
      <c r="EU168" s="112"/>
      <c r="EV168" s="112"/>
      <c r="EW168" s="112"/>
      <c r="EX168" s="112"/>
      <c r="EY168" s="112"/>
      <c r="EZ168" s="112"/>
      <c r="FA168" s="112"/>
      <c r="FB168" s="112"/>
      <c r="FC168" s="112"/>
      <c r="FD168" s="112"/>
      <c r="FE168" s="112"/>
      <c r="FF168" s="112"/>
      <c r="FG168" s="112"/>
      <c r="FH168" s="112"/>
      <c r="FI168" s="112"/>
      <c r="FJ168" s="112"/>
      <c r="FK168" s="112"/>
      <c r="FL168" s="112"/>
      <c r="FM168" s="112"/>
      <c r="FN168" s="112"/>
      <c r="FO168" s="112"/>
      <c r="FP168" s="112"/>
      <c r="FQ168" s="112"/>
      <c r="FR168" s="112"/>
      <c r="FS168" s="112"/>
      <c r="FT168" s="112"/>
      <c r="FU168" s="112"/>
      <c r="FV168" s="112"/>
      <c r="FW168" s="112"/>
      <c r="FX168" s="112"/>
      <c r="FY168" s="112"/>
      <c r="FZ168" s="112"/>
      <c r="GA168" s="112"/>
      <c r="GB168" s="112"/>
      <c r="GC168" s="112"/>
      <c r="GD168" s="112"/>
      <c r="GE168" s="112"/>
      <c r="GF168" s="112"/>
      <c r="GG168" s="112"/>
      <c r="GH168" s="112"/>
      <c r="GI168" s="112"/>
      <c r="GJ168" s="112"/>
      <c r="GK168" s="112"/>
      <c r="GL168" s="112"/>
      <c r="GM168" s="112"/>
      <c r="GN168" s="112"/>
      <c r="GO168" s="112"/>
      <c r="GP168" s="112"/>
      <c r="GQ168" s="112"/>
      <c r="GR168" s="112"/>
      <c r="GS168" s="112"/>
      <c r="GT168" s="112"/>
      <c r="GU168" s="112"/>
      <c r="GV168" s="112"/>
      <c r="GW168" s="112"/>
      <c r="GX168" s="112"/>
      <c r="GY168" s="112"/>
      <c r="GZ168" s="112"/>
      <c r="HA168" s="112"/>
      <c r="HB168" s="112"/>
      <c r="HC168" s="112"/>
      <c r="HD168" s="112"/>
      <c r="HE168" s="112"/>
      <c r="HF168" s="112"/>
      <c r="HG168" s="112"/>
      <c r="HH168" s="112"/>
      <c r="HI168" s="112"/>
      <c r="HJ168" s="112"/>
      <c r="HK168" s="112"/>
      <c r="HL168" s="112"/>
      <c r="HM168" s="112"/>
      <c r="HN168" s="112"/>
      <c r="HO168" s="112"/>
      <c r="HP168" s="112"/>
      <c r="HQ168" s="112"/>
      <c r="HR168" s="112"/>
      <c r="HS168" s="112"/>
      <c r="HT168" s="112"/>
      <c r="HU168" s="112"/>
      <c r="HV168" s="112"/>
      <c r="HW168" s="112"/>
      <c r="HX168" s="112"/>
      <c r="HY168" s="112"/>
      <c r="HZ168" s="112"/>
      <c r="IA168" s="112"/>
      <c r="IB168" s="112"/>
      <c r="IC168" s="112"/>
      <c r="ID168" s="112"/>
      <c r="IE168" s="112"/>
      <c r="IF168" s="112"/>
      <c r="IG168" s="112"/>
      <c r="IH168" s="112"/>
      <c r="II168" s="112"/>
      <c r="IJ168" s="112"/>
      <c r="IK168" s="112"/>
      <c r="IL168" s="112"/>
      <c r="IM168" s="112"/>
      <c r="IN168" s="112"/>
      <c r="IO168" s="112"/>
      <c r="IP168" s="112"/>
      <c r="IQ168" s="112"/>
      <c r="IR168" s="112"/>
      <c r="IS168" s="112"/>
      <c r="IT168" s="112"/>
      <c r="IU168" s="112"/>
      <c r="IV168" s="112"/>
    </row>
    <row r="169" spans="1:256">
      <c r="A169" s="112"/>
      <c r="B169" s="113">
        <v>44852</v>
      </c>
      <c r="C169" s="114">
        <v>10.3758</v>
      </c>
      <c r="D169" s="114">
        <v>8.6999999999999994E-3</v>
      </c>
      <c r="E169" s="114">
        <v>8.6999999999999994E-3</v>
      </c>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12"/>
      <c r="BY169" s="112"/>
      <c r="BZ169" s="112"/>
      <c r="CA169" s="112"/>
      <c r="CB169" s="112"/>
      <c r="CC169" s="112"/>
      <c r="CD169" s="112"/>
      <c r="CE169" s="112"/>
      <c r="CF169" s="112"/>
      <c r="CG169" s="112"/>
      <c r="CH169" s="112"/>
      <c r="CI169" s="112"/>
      <c r="CJ169" s="112"/>
      <c r="CK169" s="112"/>
      <c r="CL169" s="112"/>
      <c r="CM169" s="112"/>
      <c r="CN169" s="112"/>
      <c r="CO169" s="112"/>
      <c r="CP169" s="112"/>
      <c r="CQ169" s="112"/>
      <c r="CR169" s="112"/>
      <c r="CS169" s="112"/>
      <c r="CT169" s="112"/>
      <c r="CU169" s="112"/>
      <c r="CV169" s="112"/>
      <c r="CW169" s="112"/>
      <c r="CX169" s="112"/>
      <c r="CY169" s="112"/>
      <c r="CZ169" s="112"/>
      <c r="DA169" s="112"/>
      <c r="DB169" s="112"/>
      <c r="DC169" s="112"/>
      <c r="DD169" s="112"/>
      <c r="DE169" s="112"/>
      <c r="DF169" s="112"/>
      <c r="DG169" s="112"/>
      <c r="DH169" s="112"/>
      <c r="DI169" s="112"/>
      <c r="DJ169" s="112"/>
      <c r="DK169" s="112"/>
      <c r="DL169" s="112"/>
      <c r="DM169" s="112"/>
      <c r="DN169" s="112"/>
      <c r="DO169" s="112"/>
      <c r="DP169" s="112"/>
      <c r="DQ169" s="112"/>
      <c r="DR169" s="112"/>
      <c r="DS169" s="112"/>
      <c r="DT169" s="112"/>
      <c r="DU169" s="112"/>
      <c r="DV169" s="112"/>
      <c r="DW169" s="112"/>
      <c r="DX169" s="112"/>
      <c r="DY169" s="112"/>
      <c r="DZ169" s="112"/>
      <c r="EA169" s="112"/>
      <c r="EB169" s="112"/>
      <c r="EC169" s="112"/>
      <c r="ED169" s="112"/>
      <c r="EE169" s="112"/>
      <c r="EF169" s="112"/>
      <c r="EG169" s="112"/>
      <c r="EH169" s="112"/>
      <c r="EI169" s="112"/>
      <c r="EJ169" s="112"/>
      <c r="EK169" s="112"/>
      <c r="EL169" s="112"/>
      <c r="EM169" s="112"/>
      <c r="EN169" s="112"/>
      <c r="EO169" s="112"/>
      <c r="EP169" s="112"/>
      <c r="EQ169" s="112"/>
      <c r="ER169" s="112"/>
      <c r="ES169" s="112"/>
      <c r="ET169" s="112"/>
      <c r="EU169" s="112"/>
      <c r="EV169" s="112"/>
      <c r="EW169" s="112"/>
      <c r="EX169" s="112"/>
      <c r="EY169" s="112"/>
      <c r="EZ169" s="112"/>
      <c r="FA169" s="112"/>
      <c r="FB169" s="112"/>
      <c r="FC169" s="112"/>
      <c r="FD169" s="112"/>
      <c r="FE169" s="112"/>
      <c r="FF169" s="112"/>
      <c r="FG169" s="112"/>
      <c r="FH169" s="112"/>
      <c r="FI169" s="112"/>
      <c r="FJ169" s="112"/>
      <c r="FK169" s="112"/>
      <c r="FL169" s="112"/>
      <c r="FM169" s="112"/>
      <c r="FN169" s="112"/>
      <c r="FO169" s="112"/>
      <c r="FP169" s="112"/>
      <c r="FQ169" s="112"/>
      <c r="FR169" s="112"/>
      <c r="FS169" s="112"/>
      <c r="FT169" s="112"/>
      <c r="FU169" s="112"/>
      <c r="FV169" s="112"/>
      <c r="FW169" s="112"/>
      <c r="FX169" s="112"/>
      <c r="FY169" s="112"/>
      <c r="FZ169" s="112"/>
      <c r="GA169" s="112"/>
      <c r="GB169" s="112"/>
      <c r="GC169" s="112"/>
      <c r="GD169" s="112"/>
      <c r="GE169" s="112"/>
      <c r="GF169" s="112"/>
      <c r="GG169" s="112"/>
      <c r="GH169" s="112"/>
      <c r="GI169" s="112"/>
      <c r="GJ169" s="112"/>
      <c r="GK169" s="112"/>
      <c r="GL169" s="112"/>
      <c r="GM169" s="112"/>
      <c r="GN169" s="112"/>
      <c r="GO169" s="112"/>
      <c r="GP169" s="112"/>
      <c r="GQ169" s="112"/>
      <c r="GR169" s="112"/>
      <c r="GS169" s="112"/>
      <c r="GT169" s="112"/>
      <c r="GU169" s="112"/>
      <c r="GV169" s="112"/>
      <c r="GW169" s="112"/>
      <c r="GX169" s="112"/>
      <c r="GY169" s="112"/>
      <c r="GZ169" s="112"/>
      <c r="HA169" s="112"/>
      <c r="HB169" s="112"/>
      <c r="HC169" s="112"/>
      <c r="HD169" s="112"/>
      <c r="HE169" s="112"/>
      <c r="HF169" s="112"/>
      <c r="HG169" s="112"/>
      <c r="HH169" s="112"/>
      <c r="HI169" s="112"/>
      <c r="HJ169" s="112"/>
      <c r="HK169" s="112"/>
      <c r="HL169" s="112"/>
      <c r="HM169" s="112"/>
      <c r="HN169" s="112"/>
      <c r="HO169" s="112"/>
      <c r="HP169" s="112"/>
      <c r="HQ169" s="112"/>
      <c r="HR169" s="112"/>
      <c r="HS169" s="112"/>
      <c r="HT169" s="112"/>
      <c r="HU169" s="112"/>
      <c r="HV169" s="112"/>
      <c r="HW169" s="112"/>
      <c r="HX169" s="112"/>
      <c r="HY169" s="112"/>
      <c r="HZ169" s="112"/>
      <c r="IA169" s="112"/>
      <c r="IB169" s="112"/>
      <c r="IC169" s="112"/>
      <c r="ID169" s="112"/>
      <c r="IE169" s="112"/>
      <c r="IF169" s="112"/>
      <c r="IG169" s="112"/>
      <c r="IH169" s="112"/>
      <c r="II169" s="112"/>
      <c r="IJ169" s="112"/>
      <c r="IK169" s="112"/>
      <c r="IL169" s="112"/>
      <c r="IM169" s="112"/>
      <c r="IN169" s="112"/>
      <c r="IO169" s="112"/>
      <c r="IP169" s="112"/>
      <c r="IQ169" s="112"/>
      <c r="IR169" s="112"/>
      <c r="IS169" s="112"/>
      <c r="IT169" s="112"/>
      <c r="IU169" s="112"/>
      <c r="IV169" s="112"/>
    </row>
    <row r="170" spans="1:256">
      <c r="A170" s="112"/>
      <c r="B170" s="113">
        <v>44859</v>
      </c>
      <c r="C170" s="114">
        <v>10.3758</v>
      </c>
      <c r="D170" s="114">
        <v>9.7000000000000003E-3</v>
      </c>
      <c r="E170" s="114">
        <v>9.7000000000000003E-3</v>
      </c>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12"/>
      <c r="BY170" s="112"/>
      <c r="BZ170" s="112"/>
      <c r="CA170" s="112"/>
      <c r="CB170" s="112"/>
      <c r="CC170" s="112"/>
      <c r="CD170" s="112"/>
      <c r="CE170" s="112"/>
      <c r="CF170" s="112"/>
      <c r="CG170" s="112"/>
      <c r="CH170" s="112"/>
      <c r="CI170" s="112"/>
      <c r="CJ170" s="112"/>
      <c r="CK170" s="112"/>
      <c r="CL170" s="112"/>
      <c r="CM170" s="112"/>
      <c r="CN170" s="112"/>
      <c r="CO170" s="112"/>
      <c r="CP170" s="112"/>
      <c r="CQ170" s="112"/>
      <c r="CR170" s="112"/>
      <c r="CS170" s="112"/>
      <c r="CT170" s="112"/>
      <c r="CU170" s="112"/>
      <c r="CV170" s="112"/>
      <c r="CW170" s="112"/>
      <c r="CX170" s="112"/>
      <c r="CY170" s="112"/>
      <c r="CZ170" s="112"/>
      <c r="DA170" s="112"/>
      <c r="DB170" s="112"/>
      <c r="DC170" s="112"/>
      <c r="DD170" s="112"/>
      <c r="DE170" s="112"/>
      <c r="DF170" s="112"/>
      <c r="DG170" s="112"/>
      <c r="DH170" s="112"/>
      <c r="DI170" s="112"/>
      <c r="DJ170" s="112"/>
      <c r="DK170" s="112"/>
      <c r="DL170" s="112"/>
      <c r="DM170" s="112"/>
      <c r="DN170" s="112"/>
      <c r="DO170" s="112"/>
      <c r="DP170" s="112"/>
      <c r="DQ170" s="112"/>
      <c r="DR170" s="112"/>
      <c r="DS170" s="112"/>
      <c r="DT170" s="112"/>
      <c r="DU170" s="112"/>
      <c r="DV170" s="112"/>
      <c r="DW170" s="112"/>
      <c r="DX170" s="112"/>
      <c r="DY170" s="112"/>
      <c r="DZ170" s="112"/>
      <c r="EA170" s="112"/>
      <c r="EB170" s="112"/>
      <c r="EC170" s="112"/>
      <c r="ED170" s="112"/>
      <c r="EE170" s="112"/>
      <c r="EF170" s="112"/>
      <c r="EG170" s="112"/>
      <c r="EH170" s="112"/>
      <c r="EI170" s="112"/>
      <c r="EJ170" s="112"/>
      <c r="EK170" s="112"/>
      <c r="EL170" s="112"/>
      <c r="EM170" s="112"/>
      <c r="EN170" s="112"/>
      <c r="EO170" s="112"/>
      <c r="EP170" s="112"/>
      <c r="EQ170" s="112"/>
      <c r="ER170" s="112"/>
      <c r="ES170" s="112"/>
      <c r="ET170" s="112"/>
      <c r="EU170" s="112"/>
      <c r="EV170" s="112"/>
      <c r="EW170" s="112"/>
      <c r="EX170" s="112"/>
      <c r="EY170" s="112"/>
      <c r="EZ170" s="112"/>
      <c r="FA170" s="112"/>
      <c r="FB170" s="112"/>
      <c r="FC170" s="112"/>
      <c r="FD170" s="112"/>
      <c r="FE170" s="112"/>
      <c r="FF170" s="112"/>
      <c r="FG170" s="112"/>
      <c r="FH170" s="112"/>
      <c r="FI170" s="112"/>
      <c r="FJ170" s="112"/>
      <c r="FK170" s="112"/>
      <c r="FL170" s="112"/>
      <c r="FM170" s="112"/>
      <c r="FN170" s="112"/>
      <c r="FO170" s="112"/>
      <c r="FP170" s="112"/>
      <c r="FQ170" s="112"/>
      <c r="FR170" s="112"/>
      <c r="FS170" s="112"/>
      <c r="FT170" s="112"/>
      <c r="FU170" s="112"/>
      <c r="FV170" s="112"/>
      <c r="FW170" s="112"/>
      <c r="FX170" s="112"/>
      <c r="FY170" s="112"/>
      <c r="FZ170" s="112"/>
      <c r="GA170" s="112"/>
      <c r="GB170" s="112"/>
      <c r="GC170" s="112"/>
      <c r="GD170" s="112"/>
      <c r="GE170" s="112"/>
      <c r="GF170" s="112"/>
      <c r="GG170" s="112"/>
      <c r="GH170" s="112"/>
      <c r="GI170" s="112"/>
      <c r="GJ170" s="112"/>
      <c r="GK170" s="112"/>
      <c r="GL170" s="112"/>
      <c r="GM170" s="112"/>
      <c r="GN170" s="112"/>
      <c r="GO170" s="112"/>
      <c r="GP170" s="112"/>
      <c r="GQ170" s="112"/>
      <c r="GR170" s="112"/>
      <c r="GS170" s="112"/>
      <c r="GT170" s="112"/>
      <c r="GU170" s="112"/>
      <c r="GV170" s="112"/>
      <c r="GW170" s="112"/>
      <c r="GX170" s="112"/>
      <c r="GY170" s="112"/>
      <c r="GZ170" s="112"/>
      <c r="HA170" s="112"/>
      <c r="HB170" s="112"/>
      <c r="HC170" s="112"/>
      <c r="HD170" s="112"/>
      <c r="HE170" s="112"/>
      <c r="HF170" s="112"/>
      <c r="HG170" s="112"/>
      <c r="HH170" s="112"/>
      <c r="HI170" s="112"/>
      <c r="HJ170" s="112"/>
      <c r="HK170" s="112"/>
      <c r="HL170" s="112"/>
      <c r="HM170" s="112"/>
      <c r="HN170" s="112"/>
      <c r="HO170" s="112"/>
      <c r="HP170" s="112"/>
      <c r="HQ170" s="112"/>
      <c r="HR170" s="112"/>
      <c r="HS170" s="112"/>
      <c r="HT170" s="112"/>
      <c r="HU170" s="112"/>
      <c r="HV170" s="112"/>
      <c r="HW170" s="112"/>
      <c r="HX170" s="112"/>
      <c r="HY170" s="112"/>
      <c r="HZ170" s="112"/>
      <c r="IA170" s="112"/>
      <c r="IB170" s="112"/>
      <c r="IC170" s="112"/>
      <c r="ID170" s="112"/>
      <c r="IE170" s="112"/>
      <c r="IF170" s="112"/>
      <c r="IG170" s="112"/>
      <c r="IH170" s="112"/>
      <c r="II170" s="112"/>
      <c r="IJ170" s="112"/>
      <c r="IK170" s="112"/>
      <c r="IL170" s="112"/>
      <c r="IM170" s="112"/>
      <c r="IN170" s="112"/>
      <c r="IO170" s="112"/>
      <c r="IP170" s="112"/>
      <c r="IQ170" s="112"/>
      <c r="IR170" s="112"/>
      <c r="IS170" s="112"/>
      <c r="IT170" s="112"/>
      <c r="IU170" s="112"/>
      <c r="IV170" s="112"/>
    </row>
    <row r="171" spans="1:256">
      <c r="B171" s="115"/>
      <c r="C171" s="116"/>
      <c r="D171" s="116"/>
      <c r="E171" s="116"/>
    </row>
    <row r="172" spans="1:256" ht="15.75">
      <c r="B172" s="391" t="s">
        <v>2468</v>
      </c>
      <c r="C172" s="391"/>
      <c r="D172" s="391"/>
      <c r="E172" s="391"/>
    </row>
    <row r="173" spans="1:256" s="108" customFormat="1" ht="38.25">
      <c r="B173" s="109" t="s">
        <v>2442</v>
      </c>
      <c r="C173" s="110" t="s">
        <v>2443</v>
      </c>
      <c r="D173" s="111" t="s">
        <v>2444</v>
      </c>
      <c r="E173" s="111" t="s">
        <v>2445</v>
      </c>
    </row>
    <row r="174" spans="1:256">
      <c r="A174" s="112"/>
      <c r="B174" s="113">
        <v>44705</v>
      </c>
      <c r="C174" s="114">
        <v>10.4023</v>
      </c>
      <c r="D174" s="114">
        <v>3.8E-3</v>
      </c>
      <c r="E174" s="114">
        <v>3.8E-3</v>
      </c>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12"/>
      <c r="BL174" s="112"/>
      <c r="BM174" s="112"/>
      <c r="BN174" s="112"/>
      <c r="BO174" s="112"/>
      <c r="BP174" s="112"/>
      <c r="BQ174" s="112"/>
      <c r="BR174" s="112"/>
      <c r="BS174" s="112"/>
      <c r="BT174" s="112"/>
      <c r="BU174" s="112"/>
      <c r="BV174" s="112"/>
      <c r="BW174" s="112"/>
      <c r="BX174" s="112"/>
      <c r="BY174" s="112"/>
      <c r="BZ174" s="112"/>
      <c r="CA174" s="112"/>
      <c r="CB174" s="112"/>
      <c r="CC174" s="112"/>
      <c r="CD174" s="112"/>
      <c r="CE174" s="112"/>
      <c r="CF174" s="112"/>
      <c r="CG174" s="112"/>
      <c r="CH174" s="112"/>
      <c r="CI174" s="112"/>
      <c r="CJ174" s="112"/>
      <c r="CK174" s="112"/>
      <c r="CL174" s="112"/>
      <c r="CM174" s="112"/>
      <c r="CN174" s="112"/>
      <c r="CO174" s="112"/>
      <c r="CP174" s="112"/>
      <c r="CQ174" s="112"/>
      <c r="CR174" s="112"/>
      <c r="CS174" s="112"/>
      <c r="CT174" s="112"/>
      <c r="CU174" s="112"/>
      <c r="CV174" s="112"/>
      <c r="CW174" s="112"/>
      <c r="CX174" s="112"/>
      <c r="CY174" s="112"/>
      <c r="CZ174" s="112"/>
      <c r="DA174" s="112"/>
      <c r="DB174" s="112"/>
      <c r="DC174" s="112"/>
      <c r="DD174" s="112"/>
      <c r="DE174" s="112"/>
      <c r="DF174" s="112"/>
      <c r="DG174" s="112"/>
      <c r="DH174" s="112"/>
      <c r="DI174" s="112"/>
      <c r="DJ174" s="112"/>
      <c r="DK174" s="112"/>
      <c r="DL174" s="112"/>
      <c r="DM174" s="112"/>
      <c r="DN174" s="112"/>
      <c r="DO174" s="112"/>
      <c r="DP174" s="112"/>
      <c r="DQ174" s="112"/>
      <c r="DR174" s="112"/>
      <c r="DS174" s="112"/>
      <c r="DT174" s="112"/>
      <c r="DU174" s="112"/>
      <c r="DV174" s="112"/>
      <c r="DW174" s="112"/>
      <c r="DX174" s="112"/>
      <c r="DY174" s="112"/>
      <c r="DZ174" s="112"/>
      <c r="EA174" s="112"/>
      <c r="EB174" s="112"/>
      <c r="EC174" s="112"/>
      <c r="ED174" s="112"/>
      <c r="EE174" s="112"/>
      <c r="EF174" s="112"/>
      <c r="EG174" s="112"/>
      <c r="EH174" s="112"/>
      <c r="EI174" s="112"/>
      <c r="EJ174" s="112"/>
      <c r="EK174" s="112"/>
      <c r="EL174" s="112"/>
      <c r="EM174" s="112"/>
      <c r="EN174" s="112"/>
      <c r="EO174" s="112"/>
      <c r="EP174" s="112"/>
      <c r="EQ174" s="112"/>
      <c r="ER174" s="112"/>
      <c r="ES174" s="112"/>
      <c r="ET174" s="112"/>
      <c r="EU174" s="112"/>
      <c r="EV174" s="112"/>
      <c r="EW174" s="112"/>
      <c r="EX174" s="112"/>
      <c r="EY174" s="112"/>
      <c r="EZ174" s="112"/>
      <c r="FA174" s="112"/>
      <c r="FB174" s="112"/>
      <c r="FC174" s="112"/>
      <c r="FD174" s="112"/>
      <c r="FE174" s="112"/>
      <c r="FF174" s="112"/>
      <c r="FG174" s="112"/>
      <c r="FH174" s="112"/>
      <c r="FI174" s="112"/>
      <c r="FJ174" s="112"/>
      <c r="FK174" s="112"/>
      <c r="FL174" s="112"/>
      <c r="FM174" s="112"/>
      <c r="FN174" s="112"/>
      <c r="FO174" s="112"/>
      <c r="FP174" s="112"/>
      <c r="FQ174" s="112"/>
      <c r="FR174" s="112"/>
      <c r="FS174" s="112"/>
      <c r="FT174" s="112"/>
      <c r="FU174" s="112"/>
      <c r="FV174" s="112"/>
      <c r="FW174" s="112"/>
      <c r="FX174" s="112"/>
      <c r="FY174" s="112"/>
      <c r="FZ174" s="112"/>
      <c r="GA174" s="112"/>
      <c r="GB174" s="112"/>
      <c r="GC174" s="112"/>
      <c r="GD174" s="112"/>
      <c r="GE174" s="112"/>
      <c r="GF174" s="112"/>
      <c r="GG174" s="112"/>
      <c r="GH174" s="112"/>
      <c r="GI174" s="112"/>
      <c r="GJ174" s="112"/>
      <c r="GK174" s="112"/>
      <c r="GL174" s="112"/>
      <c r="GM174" s="112"/>
      <c r="GN174" s="112"/>
      <c r="GO174" s="112"/>
      <c r="GP174" s="112"/>
      <c r="GQ174" s="112"/>
      <c r="GR174" s="112"/>
      <c r="GS174" s="112"/>
      <c r="GT174" s="112"/>
      <c r="GU174" s="112"/>
      <c r="GV174" s="112"/>
      <c r="GW174" s="112"/>
      <c r="GX174" s="112"/>
      <c r="GY174" s="112"/>
      <c r="GZ174" s="112"/>
      <c r="HA174" s="112"/>
      <c r="HB174" s="112"/>
      <c r="HC174" s="112"/>
      <c r="HD174" s="112"/>
      <c r="HE174" s="112"/>
      <c r="HF174" s="112"/>
      <c r="HG174" s="112"/>
      <c r="HH174" s="112"/>
      <c r="HI174" s="112"/>
      <c r="HJ174" s="112"/>
      <c r="HK174" s="112"/>
      <c r="HL174" s="112"/>
      <c r="HM174" s="112"/>
      <c r="HN174" s="112"/>
      <c r="HO174" s="112"/>
      <c r="HP174" s="112"/>
      <c r="HQ174" s="112"/>
      <c r="HR174" s="112"/>
      <c r="HS174" s="112"/>
      <c r="HT174" s="112"/>
      <c r="HU174" s="112"/>
      <c r="HV174" s="112"/>
      <c r="HW174" s="112"/>
      <c r="HX174" s="112"/>
      <c r="HY174" s="112"/>
      <c r="HZ174" s="112"/>
      <c r="IA174" s="112"/>
      <c r="IB174" s="112"/>
      <c r="IC174" s="112"/>
      <c r="ID174" s="112"/>
      <c r="IE174" s="112"/>
      <c r="IF174" s="112"/>
      <c r="IG174" s="112"/>
      <c r="IH174" s="112"/>
      <c r="II174" s="112"/>
      <c r="IJ174" s="112"/>
      <c r="IK174" s="112"/>
      <c r="IL174" s="112"/>
      <c r="IM174" s="112"/>
      <c r="IN174" s="112"/>
      <c r="IO174" s="112"/>
      <c r="IP174" s="112"/>
      <c r="IQ174" s="112"/>
      <c r="IR174" s="112"/>
      <c r="IS174" s="112"/>
      <c r="IT174" s="112"/>
      <c r="IU174" s="112"/>
      <c r="IV174" s="112"/>
    </row>
    <row r="175" spans="1:256">
      <c r="A175" s="112"/>
      <c r="B175" s="113">
        <v>44712</v>
      </c>
      <c r="C175" s="114">
        <v>10.4023</v>
      </c>
      <c r="D175" s="114">
        <v>1.04E-2</v>
      </c>
      <c r="E175" s="114">
        <v>1.04E-2</v>
      </c>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12"/>
      <c r="BL175" s="112"/>
      <c r="BM175" s="112"/>
      <c r="BN175" s="112"/>
      <c r="BO175" s="112"/>
      <c r="BP175" s="112"/>
      <c r="BQ175" s="112"/>
      <c r="BR175" s="112"/>
      <c r="BS175" s="112"/>
      <c r="BT175" s="112"/>
      <c r="BU175" s="112"/>
      <c r="BV175" s="112"/>
      <c r="BW175" s="112"/>
      <c r="BX175" s="112"/>
      <c r="BY175" s="112"/>
      <c r="BZ175" s="112"/>
      <c r="CA175" s="112"/>
      <c r="CB175" s="112"/>
      <c r="CC175" s="112"/>
      <c r="CD175" s="112"/>
      <c r="CE175" s="112"/>
      <c r="CF175" s="112"/>
      <c r="CG175" s="112"/>
      <c r="CH175" s="112"/>
      <c r="CI175" s="112"/>
      <c r="CJ175" s="112"/>
      <c r="CK175" s="112"/>
      <c r="CL175" s="112"/>
      <c r="CM175" s="112"/>
      <c r="CN175" s="112"/>
      <c r="CO175" s="112"/>
      <c r="CP175" s="112"/>
      <c r="CQ175" s="112"/>
      <c r="CR175" s="112"/>
      <c r="CS175" s="112"/>
      <c r="CT175" s="112"/>
      <c r="CU175" s="112"/>
      <c r="CV175" s="112"/>
      <c r="CW175" s="112"/>
      <c r="CX175" s="112"/>
      <c r="CY175" s="112"/>
      <c r="CZ175" s="112"/>
      <c r="DA175" s="112"/>
      <c r="DB175" s="112"/>
      <c r="DC175" s="112"/>
      <c r="DD175" s="112"/>
      <c r="DE175" s="112"/>
      <c r="DF175" s="112"/>
      <c r="DG175" s="112"/>
      <c r="DH175" s="112"/>
      <c r="DI175" s="112"/>
      <c r="DJ175" s="112"/>
      <c r="DK175" s="112"/>
      <c r="DL175" s="112"/>
      <c r="DM175" s="112"/>
      <c r="DN175" s="112"/>
      <c r="DO175" s="112"/>
      <c r="DP175" s="112"/>
      <c r="DQ175" s="112"/>
      <c r="DR175" s="112"/>
      <c r="DS175" s="112"/>
      <c r="DT175" s="112"/>
      <c r="DU175" s="112"/>
      <c r="DV175" s="112"/>
      <c r="DW175" s="112"/>
      <c r="DX175" s="112"/>
      <c r="DY175" s="112"/>
      <c r="DZ175" s="112"/>
      <c r="EA175" s="112"/>
      <c r="EB175" s="112"/>
      <c r="EC175" s="112"/>
      <c r="ED175" s="112"/>
      <c r="EE175" s="112"/>
      <c r="EF175" s="112"/>
      <c r="EG175" s="112"/>
      <c r="EH175" s="112"/>
      <c r="EI175" s="112"/>
      <c r="EJ175" s="112"/>
      <c r="EK175" s="112"/>
      <c r="EL175" s="112"/>
      <c r="EM175" s="112"/>
      <c r="EN175" s="112"/>
      <c r="EO175" s="112"/>
      <c r="EP175" s="112"/>
      <c r="EQ175" s="112"/>
      <c r="ER175" s="112"/>
      <c r="ES175" s="112"/>
      <c r="ET175" s="112"/>
      <c r="EU175" s="112"/>
      <c r="EV175" s="112"/>
      <c r="EW175" s="112"/>
      <c r="EX175" s="112"/>
      <c r="EY175" s="112"/>
      <c r="EZ175" s="112"/>
      <c r="FA175" s="112"/>
      <c r="FB175" s="112"/>
      <c r="FC175" s="112"/>
      <c r="FD175" s="112"/>
      <c r="FE175" s="112"/>
      <c r="FF175" s="112"/>
      <c r="FG175" s="112"/>
      <c r="FH175" s="112"/>
      <c r="FI175" s="112"/>
      <c r="FJ175" s="112"/>
      <c r="FK175" s="112"/>
      <c r="FL175" s="112"/>
      <c r="FM175" s="112"/>
      <c r="FN175" s="112"/>
      <c r="FO175" s="112"/>
      <c r="FP175" s="112"/>
      <c r="FQ175" s="112"/>
      <c r="FR175" s="112"/>
      <c r="FS175" s="112"/>
      <c r="FT175" s="112"/>
      <c r="FU175" s="112"/>
      <c r="FV175" s="112"/>
      <c r="FW175" s="112"/>
      <c r="FX175" s="112"/>
      <c r="FY175" s="112"/>
      <c r="FZ175" s="112"/>
      <c r="GA175" s="112"/>
      <c r="GB175" s="112"/>
      <c r="GC175" s="112"/>
      <c r="GD175" s="112"/>
      <c r="GE175" s="112"/>
      <c r="GF175" s="112"/>
      <c r="GG175" s="112"/>
      <c r="GH175" s="112"/>
      <c r="GI175" s="112"/>
      <c r="GJ175" s="112"/>
      <c r="GK175" s="112"/>
      <c r="GL175" s="112"/>
      <c r="GM175" s="112"/>
      <c r="GN175" s="112"/>
      <c r="GO175" s="112"/>
      <c r="GP175" s="112"/>
      <c r="GQ175" s="112"/>
      <c r="GR175" s="112"/>
      <c r="GS175" s="112"/>
      <c r="GT175" s="112"/>
      <c r="GU175" s="112"/>
      <c r="GV175" s="112"/>
      <c r="GW175" s="112"/>
      <c r="GX175" s="112"/>
      <c r="GY175" s="112"/>
      <c r="GZ175" s="112"/>
      <c r="HA175" s="112"/>
      <c r="HB175" s="112"/>
      <c r="HC175" s="112"/>
      <c r="HD175" s="112"/>
      <c r="HE175" s="112"/>
      <c r="HF175" s="112"/>
      <c r="HG175" s="112"/>
      <c r="HH175" s="112"/>
      <c r="HI175" s="112"/>
      <c r="HJ175" s="112"/>
      <c r="HK175" s="112"/>
      <c r="HL175" s="112"/>
      <c r="HM175" s="112"/>
      <c r="HN175" s="112"/>
      <c r="HO175" s="112"/>
      <c r="HP175" s="112"/>
      <c r="HQ175" s="112"/>
      <c r="HR175" s="112"/>
      <c r="HS175" s="112"/>
      <c r="HT175" s="112"/>
      <c r="HU175" s="112"/>
      <c r="HV175" s="112"/>
      <c r="HW175" s="112"/>
      <c r="HX175" s="112"/>
      <c r="HY175" s="112"/>
      <c r="HZ175" s="112"/>
      <c r="IA175" s="112"/>
      <c r="IB175" s="112"/>
      <c r="IC175" s="112"/>
      <c r="ID175" s="112"/>
      <c r="IE175" s="112"/>
      <c r="IF175" s="112"/>
      <c r="IG175" s="112"/>
      <c r="IH175" s="112"/>
      <c r="II175" s="112"/>
      <c r="IJ175" s="112"/>
      <c r="IK175" s="112"/>
      <c r="IL175" s="112"/>
      <c r="IM175" s="112"/>
      <c r="IN175" s="112"/>
      <c r="IO175" s="112"/>
      <c r="IP175" s="112"/>
      <c r="IQ175" s="112"/>
      <c r="IR175" s="112"/>
      <c r="IS175" s="112"/>
      <c r="IT175" s="112"/>
      <c r="IU175" s="112"/>
      <c r="IV175" s="112"/>
    </row>
    <row r="176" spans="1:256">
      <c r="A176" s="112"/>
      <c r="B176" s="113">
        <v>44719</v>
      </c>
      <c r="C176" s="114">
        <v>10.4023</v>
      </c>
      <c r="D176" s="114">
        <v>4.3E-3</v>
      </c>
      <c r="E176" s="114">
        <v>4.3E-3</v>
      </c>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12"/>
      <c r="BL176" s="112"/>
      <c r="BM176" s="112"/>
      <c r="BN176" s="112"/>
      <c r="BO176" s="112"/>
      <c r="BP176" s="112"/>
      <c r="BQ176" s="112"/>
      <c r="BR176" s="112"/>
      <c r="BS176" s="112"/>
      <c r="BT176" s="112"/>
      <c r="BU176" s="112"/>
      <c r="BV176" s="112"/>
      <c r="BW176" s="112"/>
      <c r="BX176" s="112"/>
      <c r="BY176" s="112"/>
      <c r="BZ176" s="112"/>
      <c r="CA176" s="112"/>
      <c r="CB176" s="112"/>
      <c r="CC176" s="112"/>
      <c r="CD176" s="112"/>
      <c r="CE176" s="112"/>
      <c r="CF176" s="112"/>
      <c r="CG176" s="112"/>
      <c r="CH176" s="112"/>
      <c r="CI176" s="112"/>
      <c r="CJ176" s="112"/>
      <c r="CK176" s="112"/>
      <c r="CL176" s="112"/>
      <c r="CM176" s="112"/>
      <c r="CN176" s="112"/>
      <c r="CO176" s="112"/>
      <c r="CP176" s="112"/>
      <c r="CQ176" s="112"/>
      <c r="CR176" s="112"/>
      <c r="CS176" s="112"/>
      <c r="CT176" s="112"/>
      <c r="CU176" s="112"/>
      <c r="CV176" s="112"/>
      <c r="CW176" s="112"/>
      <c r="CX176" s="112"/>
      <c r="CY176" s="112"/>
      <c r="CZ176" s="112"/>
      <c r="DA176" s="112"/>
      <c r="DB176" s="112"/>
      <c r="DC176" s="112"/>
      <c r="DD176" s="112"/>
      <c r="DE176" s="112"/>
      <c r="DF176" s="112"/>
      <c r="DG176" s="112"/>
      <c r="DH176" s="112"/>
      <c r="DI176" s="112"/>
      <c r="DJ176" s="112"/>
      <c r="DK176" s="112"/>
      <c r="DL176" s="112"/>
      <c r="DM176" s="112"/>
      <c r="DN176" s="112"/>
      <c r="DO176" s="112"/>
      <c r="DP176" s="112"/>
      <c r="DQ176" s="112"/>
      <c r="DR176" s="112"/>
      <c r="DS176" s="112"/>
      <c r="DT176" s="112"/>
      <c r="DU176" s="112"/>
      <c r="DV176" s="112"/>
      <c r="DW176" s="112"/>
      <c r="DX176" s="112"/>
      <c r="DY176" s="112"/>
      <c r="DZ176" s="112"/>
      <c r="EA176" s="112"/>
      <c r="EB176" s="112"/>
      <c r="EC176" s="112"/>
      <c r="ED176" s="112"/>
      <c r="EE176" s="112"/>
      <c r="EF176" s="112"/>
      <c r="EG176" s="112"/>
      <c r="EH176" s="112"/>
      <c r="EI176" s="112"/>
      <c r="EJ176" s="112"/>
      <c r="EK176" s="112"/>
      <c r="EL176" s="112"/>
      <c r="EM176" s="112"/>
      <c r="EN176" s="112"/>
      <c r="EO176" s="112"/>
      <c r="EP176" s="112"/>
      <c r="EQ176" s="112"/>
      <c r="ER176" s="112"/>
      <c r="ES176" s="112"/>
      <c r="ET176" s="112"/>
      <c r="EU176" s="112"/>
      <c r="EV176" s="112"/>
      <c r="EW176" s="112"/>
      <c r="EX176" s="112"/>
      <c r="EY176" s="112"/>
      <c r="EZ176" s="112"/>
      <c r="FA176" s="112"/>
      <c r="FB176" s="112"/>
      <c r="FC176" s="112"/>
      <c r="FD176" s="112"/>
      <c r="FE176" s="112"/>
      <c r="FF176" s="112"/>
      <c r="FG176" s="112"/>
      <c r="FH176" s="112"/>
      <c r="FI176" s="112"/>
      <c r="FJ176" s="112"/>
      <c r="FK176" s="112"/>
      <c r="FL176" s="112"/>
      <c r="FM176" s="112"/>
      <c r="FN176" s="112"/>
      <c r="FO176" s="112"/>
      <c r="FP176" s="112"/>
      <c r="FQ176" s="112"/>
      <c r="FR176" s="112"/>
      <c r="FS176" s="112"/>
      <c r="FT176" s="112"/>
      <c r="FU176" s="112"/>
      <c r="FV176" s="112"/>
      <c r="FW176" s="112"/>
      <c r="FX176" s="112"/>
      <c r="FY176" s="112"/>
      <c r="FZ176" s="112"/>
      <c r="GA176" s="112"/>
      <c r="GB176" s="112"/>
      <c r="GC176" s="112"/>
      <c r="GD176" s="112"/>
      <c r="GE176" s="112"/>
      <c r="GF176" s="112"/>
      <c r="GG176" s="112"/>
      <c r="GH176" s="112"/>
      <c r="GI176" s="112"/>
      <c r="GJ176" s="112"/>
      <c r="GK176" s="112"/>
      <c r="GL176" s="112"/>
      <c r="GM176" s="112"/>
      <c r="GN176" s="112"/>
      <c r="GO176" s="112"/>
      <c r="GP176" s="112"/>
      <c r="GQ176" s="112"/>
      <c r="GR176" s="112"/>
      <c r="GS176" s="112"/>
      <c r="GT176" s="112"/>
      <c r="GU176" s="112"/>
      <c r="GV176" s="112"/>
      <c r="GW176" s="112"/>
      <c r="GX176" s="112"/>
      <c r="GY176" s="112"/>
      <c r="GZ176" s="112"/>
      <c r="HA176" s="112"/>
      <c r="HB176" s="112"/>
      <c r="HC176" s="112"/>
      <c r="HD176" s="112"/>
      <c r="HE176" s="112"/>
      <c r="HF176" s="112"/>
      <c r="HG176" s="112"/>
      <c r="HH176" s="112"/>
      <c r="HI176" s="112"/>
      <c r="HJ176" s="112"/>
      <c r="HK176" s="112"/>
      <c r="HL176" s="112"/>
      <c r="HM176" s="112"/>
      <c r="HN176" s="112"/>
      <c r="HO176" s="112"/>
      <c r="HP176" s="112"/>
      <c r="HQ176" s="112"/>
      <c r="HR176" s="112"/>
      <c r="HS176" s="112"/>
      <c r="HT176" s="112"/>
      <c r="HU176" s="112"/>
      <c r="HV176" s="112"/>
      <c r="HW176" s="112"/>
      <c r="HX176" s="112"/>
      <c r="HY176" s="112"/>
      <c r="HZ176" s="112"/>
      <c r="IA176" s="112"/>
      <c r="IB176" s="112"/>
      <c r="IC176" s="112"/>
      <c r="ID176" s="112"/>
      <c r="IE176" s="112"/>
      <c r="IF176" s="112"/>
      <c r="IG176" s="112"/>
      <c r="IH176" s="112"/>
      <c r="II176" s="112"/>
      <c r="IJ176" s="112"/>
      <c r="IK176" s="112"/>
      <c r="IL176" s="112"/>
      <c r="IM176" s="112"/>
      <c r="IN176" s="112"/>
      <c r="IO176" s="112"/>
      <c r="IP176" s="112"/>
      <c r="IQ176" s="112"/>
      <c r="IR176" s="112"/>
      <c r="IS176" s="112"/>
      <c r="IT176" s="112"/>
      <c r="IU176" s="112"/>
      <c r="IV176" s="112"/>
    </row>
    <row r="177" spans="1:256">
      <c r="A177" s="112"/>
      <c r="B177" s="113">
        <v>44726</v>
      </c>
      <c r="C177" s="114">
        <v>10.4023</v>
      </c>
      <c r="D177" s="114">
        <v>1.4999999999999999E-2</v>
      </c>
      <c r="E177" s="114">
        <v>1.4999999999999999E-2</v>
      </c>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c r="BZ177" s="112"/>
      <c r="CA177" s="112"/>
      <c r="CB177" s="112"/>
      <c r="CC177" s="112"/>
      <c r="CD177" s="112"/>
      <c r="CE177" s="112"/>
      <c r="CF177" s="112"/>
      <c r="CG177" s="112"/>
      <c r="CH177" s="112"/>
      <c r="CI177" s="112"/>
      <c r="CJ177" s="112"/>
      <c r="CK177" s="112"/>
      <c r="CL177" s="112"/>
      <c r="CM177" s="112"/>
      <c r="CN177" s="112"/>
      <c r="CO177" s="112"/>
      <c r="CP177" s="112"/>
      <c r="CQ177" s="112"/>
      <c r="CR177" s="112"/>
      <c r="CS177" s="112"/>
      <c r="CT177" s="112"/>
      <c r="CU177" s="112"/>
      <c r="CV177" s="112"/>
      <c r="CW177" s="112"/>
      <c r="CX177" s="112"/>
      <c r="CY177" s="112"/>
      <c r="CZ177" s="112"/>
      <c r="DA177" s="112"/>
      <c r="DB177" s="112"/>
      <c r="DC177" s="112"/>
      <c r="DD177" s="112"/>
      <c r="DE177" s="112"/>
      <c r="DF177" s="112"/>
      <c r="DG177" s="112"/>
      <c r="DH177" s="112"/>
      <c r="DI177" s="112"/>
      <c r="DJ177" s="112"/>
      <c r="DK177" s="112"/>
      <c r="DL177" s="112"/>
      <c r="DM177" s="112"/>
      <c r="DN177" s="112"/>
      <c r="DO177" s="112"/>
      <c r="DP177" s="112"/>
      <c r="DQ177" s="112"/>
      <c r="DR177" s="112"/>
      <c r="DS177" s="112"/>
      <c r="DT177" s="112"/>
      <c r="DU177" s="112"/>
      <c r="DV177" s="112"/>
      <c r="DW177" s="112"/>
      <c r="DX177" s="112"/>
      <c r="DY177" s="112"/>
      <c r="DZ177" s="112"/>
      <c r="EA177" s="112"/>
      <c r="EB177" s="112"/>
      <c r="EC177" s="112"/>
      <c r="ED177" s="112"/>
      <c r="EE177" s="112"/>
      <c r="EF177" s="112"/>
      <c r="EG177" s="112"/>
      <c r="EH177" s="112"/>
      <c r="EI177" s="112"/>
      <c r="EJ177" s="112"/>
      <c r="EK177" s="112"/>
      <c r="EL177" s="112"/>
      <c r="EM177" s="112"/>
      <c r="EN177" s="112"/>
      <c r="EO177" s="112"/>
      <c r="EP177" s="112"/>
      <c r="EQ177" s="112"/>
      <c r="ER177" s="112"/>
      <c r="ES177" s="112"/>
      <c r="ET177" s="112"/>
      <c r="EU177" s="112"/>
      <c r="EV177" s="112"/>
      <c r="EW177" s="112"/>
      <c r="EX177" s="112"/>
      <c r="EY177" s="112"/>
      <c r="EZ177" s="112"/>
      <c r="FA177" s="112"/>
      <c r="FB177" s="112"/>
      <c r="FC177" s="112"/>
      <c r="FD177" s="112"/>
      <c r="FE177" s="112"/>
      <c r="FF177" s="112"/>
      <c r="FG177" s="112"/>
      <c r="FH177" s="112"/>
      <c r="FI177" s="112"/>
      <c r="FJ177" s="112"/>
      <c r="FK177" s="112"/>
      <c r="FL177" s="112"/>
      <c r="FM177" s="112"/>
      <c r="FN177" s="112"/>
      <c r="FO177" s="112"/>
      <c r="FP177" s="112"/>
      <c r="FQ177" s="112"/>
      <c r="FR177" s="112"/>
      <c r="FS177" s="112"/>
      <c r="FT177" s="112"/>
      <c r="FU177" s="112"/>
      <c r="FV177" s="112"/>
      <c r="FW177" s="112"/>
      <c r="FX177" s="112"/>
      <c r="FY177" s="112"/>
      <c r="FZ177" s="112"/>
      <c r="GA177" s="112"/>
      <c r="GB177" s="112"/>
      <c r="GC177" s="112"/>
      <c r="GD177" s="112"/>
      <c r="GE177" s="112"/>
      <c r="GF177" s="112"/>
      <c r="GG177" s="112"/>
      <c r="GH177" s="112"/>
      <c r="GI177" s="112"/>
      <c r="GJ177" s="112"/>
      <c r="GK177" s="112"/>
      <c r="GL177" s="112"/>
      <c r="GM177" s="112"/>
      <c r="GN177" s="112"/>
      <c r="GO177" s="112"/>
      <c r="GP177" s="112"/>
      <c r="GQ177" s="112"/>
      <c r="GR177" s="112"/>
      <c r="GS177" s="112"/>
      <c r="GT177" s="112"/>
      <c r="GU177" s="112"/>
      <c r="GV177" s="112"/>
      <c r="GW177" s="112"/>
      <c r="GX177" s="112"/>
      <c r="GY177" s="112"/>
      <c r="GZ177" s="112"/>
      <c r="HA177" s="112"/>
      <c r="HB177" s="112"/>
      <c r="HC177" s="112"/>
      <c r="HD177" s="112"/>
      <c r="HE177" s="112"/>
      <c r="HF177" s="112"/>
      <c r="HG177" s="112"/>
      <c r="HH177" s="112"/>
      <c r="HI177" s="112"/>
      <c r="HJ177" s="112"/>
      <c r="HK177" s="112"/>
      <c r="HL177" s="112"/>
      <c r="HM177" s="112"/>
      <c r="HN177" s="112"/>
      <c r="HO177" s="112"/>
      <c r="HP177" s="112"/>
      <c r="HQ177" s="112"/>
      <c r="HR177" s="112"/>
      <c r="HS177" s="112"/>
      <c r="HT177" s="112"/>
      <c r="HU177" s="112"/>
      <c r="HV177" s="112"/>
      <c r="HW177" s="112"/>
      <c r="HX177" s="112"/>
      <c r="HY177" s="112"/>
      <c r="HZ177" s="112"/>
      <c r="IA177" s="112"/>
      <c r="IB177" s="112"/>
      <c r="IC177" s="112"/>
      <c r="ID177" s="112"/>
      <c r="IE177" s="112"/>
      <c r="IF177" s="112"/>
      <c r="IG177" s="112"/>
      <c r="IH177" s="112"/>
      <c r="II177" s="112"/>
      <c r="IJ177" s="112"/>
      <c r="IK177" s="112"/>
      <c r="IL177" s="112"/>
      <c r="IM177" s="112"/>
      <c r="IN177" s="112"/>
      <c r="IO177" s="112"/>
      <c r="IP177" s="112"/>
      <c r="IQ177" s="112"/>
      <c r="IR177" s="112"/>
      <c r="IS177" s="112"/>
      <c r="IT177" s="112"/>
      <c r="IU177" s="112"/>
      <c r="IV177" s="112"/>
    </row>
    <row r="178" spans="1:256">
      <c r="A178" s="112"/>
      <c r="B178" s="113">
        <v>44733</v>
      </c>
      <c r="C178" s="114">
        <v>10.4023</v>
      </c>
      <c r="D178" s="114">
        <v>7.4999999999999997E-3</v>
      </c>
      <c r="E178" s="114">
        <v>7.4999999999999997E-3</v>
      </c>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12"/>
      <c r="BL178" s="112"/>
      <c r="BM178" s="112"/>
      <c r="BN178" s="112"/>
      <c r="BO178" s="112"/>
      <c r="BP178" s="112"/>
      <c r="BQ178" s="112"/>
      <c r="BR178" s="112"/>
      <c r="BS178" s="112"/>
      <c r="BT178" s="112"/>
      <c r="BU178" s="112"/>
      <c r="BV178" s="112"/>
      <c r="BW178" s="112"/>
      <c r="BX178" s="112"/>
      <c r="BY178" s="112"/>
      <c r="BZ178" s="112"/>
      <c r="CA178" s="112"/>
      <c r="CB178" s="112"/>
      <c r="CC178" s="112"/>
      <c r="CD178" s="112"/>
      <c r="CE178" s="112"/>
      <c r="CF178" s="112"/>
      <c r="CG178" s="112"/>
      <c r="CH178" s="112"/>
      <c r="CI178" s="112"/>
      <c r="CJ178" s="112"/>
      <c r="CK178" s="112"/>
      <c r="CL178" s="112"/>
      <c r="CM178" s="112"/>
      <c r="CN178" s="112"/>
      <c r="CO178" s="112"/>
      <c r="CP178" s="112"/>
      <c r="CQ178" s="112"/>
      <c r="CR178" s="112"/>
      <c r="CS178" s="112"/>
      <c r="CT178" s="112"/>
      <c r="CU178" s="112"/>
      <c r="CV178" s="112"/>
      <c r="CW178" s="112"/>
      <c r="CX178" s="112"/>
      <c r="CY178" s="112"/>
      <c r="CZ178" s="112"/>
      <c r="DA178" s="112"/>
      <c r="DB178" s="112"/>
      <c r="DC178" s="112"/>
      <c r="DD178" s="112"/>
      <c r="DE178" s="112"/>
      <c r="DF178" s="112"/>
      <c r="DG178" s="112"/>
      <c r="DH178" s="112"/>
      <c r="DI178" s="112"/>
      <c r="DJ178" s="112"/>
      <c r="DK178" s="112"/>
      <c r="DL178" s="112"/>
      <c r="DM178" s="112"/>
      <c r="DN178" s="112"/>
      <c r="DO178" s="112"/>
      <c r="DP178" s="112"/>
      <c r="DQ178" s="112"/>
      <c r="DR178" s="112"/>
      <c r="DS178" s="112"/>
      <c r="DT178" s="112"/>
      <c r="DU178" s="112"/>
      <c r="DV178" s="112"/>
      <c r="DW178" s="112"/>
      <c r="DX178" s="112"/>
      <c r="DY178" s="112"/>
      <c r="DZ178" s="112"/>
      <c r="EA178" s="112"/>
      <c r="EB178" s="112"/>
      <c r="EC178" s="112"/>
      <c r="ED178" s="112"/>
      <c r="EE178" s="112"/>
      <c r="EF178" s="112"/>
      <c r="EG178" s="112"/>
      <c r="EH178" s="112"/>
      <c r="EI178" s="112"/>
      <c r="EJ178" s="112"/>
      <c r="EK178" s="112"/>
      <c r="EL178" s="112"/>
      <c r="EM178" s="112"/>
      <c r="EN178" s="112"/>
      <c r="EO178" s="112"/>
      <c r="EP178" s="112"/>
      <c r="EQ178" s="112"/>
      <c r="ER178" s="112"/>
      <c r="ES178" s="112"/>
      <c r="ET178" s="112"/>
      <c r="EU178" s="112"/>
      <c r="EV178" s="112"/>
      <c r="EW178" s="112"/>
      <c r="EX178" s="112"/>
      <c r="EY178" s="112"/>
      <c r="EZ178" s="112"/>
      <c r="FA178" s="112"/>
      <c r="FB178" s="112"/>
      <c r="FC178" s="112"/>
      <c r="FD178" s="112"/>
      <c r="FE178" s="112"/>
      <c r="FF178" s="112"/>
      <c r="FG178" s="112"/>
      <c r="FH178" s="112"/>
      <c r="FI178" s="112"/>
      <c r="FJ178" s="112"/>
      <c r="FK178" s="112"/>
      <c r="FL178" s="112"/>
      <c r="FM178" s="112"/>
      <c r="FN178" s="112"/>
      <c r="FO178" s="112"/>
      <c r="FP178" s="112"/>
      <c r="FQ178" s="112"/>
      <c r="FR178" s="112"/>
      <c r="FS178" s="112"/>
      <c r="FT178" s="112"/>
      <c r="FU178" s="112"/>
      <c r="FV178" s="112"/>
      <c r="FW178" s="112"/>
      <c r="FX178" s="112"/>
      <c r="FY178" s="112"/>
      <c r="FZ178" s="112"/>
      <c r="GA178" s="112"/>
      <c r="GB178" s="112"/>
      <c r="GC178" s="112"/>
      <c r="GD178" s="112"/>
      <c r="GE178" s="112"/>
      <c r="GF178" s="112"/>
      <c r="GG178" s="112"/>
      <c r="GH178" s="112"/>
      <c r="GI178" s="112"/>
      <c r="GJ178" s="112"/>
      <c r="GK178" s="112"/>
      <c r="GL178" s="112"/>
      <c r="GM178" s="112"/>
      <c r="GN178" s="112"/>
      <c r="GO178" s="112"/>
      <c r="GP178" s="112"/>
      <c r="GQ178" s="112"/>
      <c r="GR178" s="112"/>
      <c r="GS178" s="112"/>
      <c r="GT178" s="112"/>
      <c r="GU178" s="112"/>
      <c r="GV178" s="112"/>
      <c r="GW178" s="112"/>
      <c r="GX178" s="112"/>
      <c r="GY178" s="112"/>
      <c r="GZ178" s="112"/>
      <c r="HA178" s="112"/>
      <c r="HB178" s="112"/>
      <c r="HC178" s="112"/>
      <c r="HD178" s="112"/>
      <c r="HE178" s="112"/>
      <c r="HF178" s="112"/>
      <c r="HG178" s="112"/>
      <c r="HH178" s="112"/>
      <c r="HI178" s="112"/>
      <c r="HJ178" s="112"/>
      <c r="HK178" s="112"/>
      <c r="HL178" s="112"/>
      <c r="HM178" s="112"/>
      <c r="HN178" s="112"/>
      <c r="HO178" s="112"/>
      <c r="HP178" s="112"/>
      <c r="HQ178" s="112"/>
      <c r="HR178" s="112"/>
      <c r="HS178" s="112"/>
      <c r="HT178" s="112"/>
      <c r="HU178" s="112"/>
      <c r="HV178" s="112"/>
      <c r="HW178" s="112"/>
      <c r="HX178" s="112"/>
      <c r="HY178" s="112"/>
      <c r="HZ178" s="112"/>
      <c r="IA178" s="112"/>
      <c r="IB178" s="112"/>
      <c r="IC178" s="112"/>
      <c r="ID178" s="112"/>
      <c r="IE178" s="112"/>
      <c r="IF178" s="112"/>
      <c r="IG178" s="112"/>
      <c r="IH178" s="112"/>
      <c r="II178" s="112"/>
      <c r="IJ178" s="112"/>
      <c r="IK178" s="112"/>
      <c r="IL178" s="112"/>
      <c r="IM178" s="112"/>
      <c r="IN178" s="112"/>
      <c r="IO178" s="112"/>
      <c r="IP178" s="112"/>
      <c r="IQ178" s="112"/>
      <c r="IR178" s="112"/>
      <c r="IS178" s="112"/>
      <c r="IT178" s="112"/>
      <c r="IU178" s="112"/>
      <c r="IV178" s="112"/>
    </row>
    <row r="179" spans="1:256">
      <c r="A179" s="112"/>
      <c r="B179" s="113">
        <v>44740</v>
      </c>
      <c r="C179" s="114">
        <v>10.4023</v>
      </c>
      <c r="D179" s="114">
        <v>1.18E-2</v>
      </c>
      <c r="E179" s="114">
        <v>1.18E-2</v>
      </c>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c r="BP179" s="112"/>
      <c r="BQ179" s="112"/>
      <c r="BR179" s="112"/>
      <c r="BS179" s="112"/>
      <c r="BT179" s="112"/>
      <c r="BU179" s="112"/>
      <c r="BV179" s="112"/>
      <c r="BW179" s="112"/>
      <c r="BX179" s="112"/>
      <c r="BY179" s="112"/>
      <c r="BZ179" s="112"/>
      <c r="CA179" s="112"/>
      <c r="CB179" s="112"/>
      <c r="CC179" s="112"/>
      <c r="CD179" s="112"/>
      <c r="CE179" s="112"/>
      <c r="CF179" s="112"/>
      <c r="CG179" s="112"/>
      <c r="CH179" s="112"/>
      <c r="CI179" s="112"/>
      <c r="CJ179" s="112"/>
      <c r="CK179" s="112"/>
      <c r="CL179" s="112"/>
      <c r="CM179" s="112"/>
      <c r="CN179" s="112"/>
      <c r="CO179" s="112"/>
      <c r="CP179" s="112"/>
      <c r="CQ179" s="112"/>
      <c r="CR179" s="112"/>
      <c r="CS179" s="112"/>
      <c r="CT179" s="112"/>
      <c r="CU179" s="112"/>
      <c r="CV179" s="112"/>
      <c r="CW179" s="112"/>
      <c r="CX179" s="112"/>
      <c r="CY179" s="112"/>
      <c r="CZ179" s="112"/>
      <c r="DA179" s="112"/>
      <c r="DB179" s="112"/>
      <c r="DC179" s="112"/>
      <c r="DD179" s="112"/>
      <c r="DE179" s="112"/>
      <c r="DF179" s="112"/>
      <c r="DG179" s="112"/>
      <c r="DH179" s="112"/>
      <c r="DI179" s="112"/>
      <c r="DJ179" s="112"/>
      <c r="DK179" s="112"/>
      <c r="DL179" s="112"/>
      <c r="DM179" s="112"/>
      <c r="DN179" s="112"/>
      <c r="DO179" s="112"/>
      <c r="DP179" s="112"/>
      <c r="DQ179" s="112"/>
      <c r="DR179" s="112"/>
      <c r="DS179" s="112"/>
      <c r="DT179" s="112"/>
      <c r="DU179" s="112"/>
      <c r="DV179" s="112"/>
      <c r="DW179" s="112"/>
      <c r="DX179" s="112"/>
      <c r="DY179" s="112"/>
      <c r="DZ179" s="112"/>
      <c r="EA179" s="112"/>
      <c r="EB179" s="112"/>
      <c r="EC179" s="112"/>
      <c r="ED179" s="112"/>
      <c r="EE179" s="112"/>
      <c r="EF179" s="112"/>
      <c r="EG179" s="112"/>
      <c r="EH179" s="112"/>
      <c r="EI179" s="112"/>
      <c r="EJ179" s="112"/>
      <c r="EK179" s="112"/>
      <c r="EL179" s="112"/>
      <c r="EM179" s="112"/>
      <c r="EN179" s="112"/>
      <c r="EO179" s="112"/>
      <c r="EP179" s="112"/>
      <c r="EQ179" s="112"/>
      <c r="ER179" s="112"/>
      <c r="ES179" s="112"/>
      <c r="ET179" s="112"/>
      <c r="EU179" s="112"/>
      <c r="EV179" s="112"/>
      <c r="EW179" s="112"/>
      <c r="EX179" s="112"/>
      <c r="EY179" s="112"/>
      <c r="EZ179" s="112"/>
      <c r="FA179" s="112"/>
      <c r="FB179" s="112"/>
      <c r="FC179" s="112"/>
      <c r="FD179" s="112"/>
      <c r="FE179" s="112"/>
      <c r="FF179" s="112"/>
      <c r="FG179" s="112"/>
      <c r="FH179" s="112"/>
      <c r="FI179" s="112"/>
      <c r="FJ179" s="112"/>
      <c r="FK179" s="112"/>
      <c r="FL179" s="112"/>
      <c r="FM179" s="112"/>
      <c r="FN179" s="112"/>
      <c r="FO179" s="112"/>
      <c r="FP179" s="112"/>
      <c r="FQ179" s="112"/>
      <c r="FR179" s="112"/>
      <c r="FS179" s="112"/>
      <c r="FT179" s="112"/>
      <c r="FU179" s="112"/>
      <c r="FV179" s="112"/>
      <c r="FW179" s="112"/>
      <c r="FX179" s="112"/>
      <c r="FY179" s="112"/>
      <c r="FZ179" s="112"/>
      <c r="GA179" s="112"/>
      <c r="GB179" s="112"/>
      <c r="GC179" s="112"/>
      <c r="GD179" s="112"/>
      <c r="GE179" s="112"/>
      <c r="GF179" s="112"/>
      <c r="GG179" s="112"/>
      <c r="GH179" s="112"/>
      <c r="GI179" s="112"/>
      <c r="GJ179" s="112"/>
      <c r="GK179" s="112"/>
      <c r="GL179" s="112"/>
      <c r="GM179" s="112"/>
      <c r="GN179" s="112"/>
      <c r="GO179" s="112"/>
      <c r="GP179" s="112"/>
      <c r="GQ179" s="112"/>
      <c r="GR179" s="112"/>
      <c r="GS179" s="112"/>
      <c r="GT179" s="112"/>
      <c r="GU179" s="112"/>
      <c r="GV179" s="112"/>
      <c r="GW179" s="112"/>
      <c r="GX179" s="112"/>
      <c r="GY179" s="112"/>
      <c r="GZ179" s="112"/>
      <c r="HA179" s="112"/>
      <c r="HB179" s="112"/>
      <c r="HC179" s="112"/>
      <c r="HD179" s="112"/>
      <c r="HE179" s="112"/>
      <c r="HF179" s="112"/>
      <c r="HG179" s="112"/>
      <c r="HH179" s="112"/>
      <c r="HI179" s="112"/>
      <c r="HJ179" s="112"/>
      <c r="HK179" s="112"/>
      <c r="HL179" s="112"/>
      <c r="HM179" s="112"/>
      <c r="HN179" s="112"/>
      <c r="HO179" s="112"/>
      <c r="HP179" s="112"/>
      <c r="HQ179" s="112"/>
      <c r="HR179" s="112"/>
      <c r="HS179" s="112"/>
      <c r="HT179" s="112"/>
      <c r="HU179" s="112"/>
      <c r="HV179" s="112"/>
      <c r="HW179" s="112"/>
      <c r="HX179" s="112"/>
      <c r="HY179" s="112"/>
      <c r="HZ179" s="112"/>
      <c r="IA179" s="112"/>
      <c r="IB179" s="112"/>
      <c r="IC179" s="112"/>
      <c r="ID179" s="112"/>
      <c r="IE179" s="112"/>
      <c r="IF179" s="112"/>
      <c r="IG179" s="112"/>
      <c r="IH179" s="112"/>
      <c r="II179" s="112"/>
      <c r="IJ179" s="112"/>
      <c r="IK179" s="112"/>
      <c r="IL179" s="112"/>
      <c r="IM179" s="112"/>
      <c r="IN179" s="112"/>
      <c r="IO179" s="112"/>
      <c r="IP179" s="112"/>
      <c r="IQ179" s="112"/>
      <c r="IR179" s="112"/>
      <c r="IS179" s="112"/>
      <c r="IT179" s="112"/>
      <c r="IU179" s="112"/>
      <c r="IV179" s="112"/>
    </row>
    <row r="180" spans="1:256">
      <c r="A180" s="112"/>
      <c r="B180" s="113">
        <v>44747</v>
      </c>
      <c r="C180" s="114">
        <v>10.4023</v>
      </c>
      <c r="D180" s="114">
        <v>1.6299999999999999E-2</v>
      </c>
      <c r="E180" s="114">
        <v>1.6299999999999999E-2</v>
      </c>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12"/>
      <c r="BL180" s="112"/>
      <c r="BM180" s="112"/>
      <c r="BN180" s="112"/>
      <c r="BO180" s="112"/>
      <c r="BP180" s="112"/>
      <c r="BQ180" s="112"/>
      <c r="BR180" s="112"/>
      <c r="BS180" s="112"/>
      <c r="BT180" s="112"/>
      <c r="BU180" s="112"/>
      <c r="BV180" s="112"/>
      <c r="BW180" s="112"/>
      <c r="BX180" s="112"/>
      <c r="BY180" s="112"/>
      <c r="BZ180" s="112"/>
      <c r="CA180" s="112"/>
      <c r="CB180" s="112"/>
      <c r="CC180" s="112"/>
      <c r="CD180" s="112"/>
      <c r="CE180" s="112"/>
      <c r="CF180" s="112"/>
      <c r="CG180" s="112"/>
      <c r="CH180" s="112"/>
      <c r="CI180" s="112"/>
      <c r="CJ180" s="112"/>
      <c r="CK180" s="112"/>
      <c r="CL180" s="112"/>
      <c r="CM180" s="112"/>
      <c r="CN180" s="112"/>
      <c r="CO180" s="112"/>
      <c r="CP180" s="112"/>
      <c r="CQ180" s="112"/>
      <c r="CR180" s="112"/>
      <c r="CS180" s="112"/>
      <c r="CT180" s="112"/>
      <c r="CU180" s="112"/>
      <c r="CV180" s="112"/>
      <c r="CW180" s="112"/>
      <c r="CX180" s="112"/>
      <c r="CY180" s="112"/>
      <c r="CZ180" s="112"/>
      <c r="DA180" s="112"/>
      <c r="DB180" s="112"/>
      <c r="DC180" s="112"/>
      <c r="DD180" s="112"/>
      <c r="DE180" s="112"/>
      <c r="DF180" s="112"/>
      <c r="DG180" s="112"/>
      <c r="DH180" s="112"/>
      <c r="DI180" s="112"/>
      <c r="DJ180" s="112"/>
      <c r="DK180" s="112"/>
      <c r="DL180" s="112"/>
      <c r="DM180" s="112"/>
      <c r="DN180" s="112"/>
      <c r="DO180" s="112"/>
      <c r="DP180" s="112"/>
      <c r="DQ180" s="112"/>
      <c r="DR180" s="112"/>
      <c r="DS180" s="112"/>
      <c r="DT180" s="112"/>
      <c r="DU180" s="112"/>
      <c r="DV180" s="112"/>
      <c r="DW180" s="112"/>
      <c r="DX180" s="112"/>
      <c r="DY180" s="112"/>
      <c r="DZ180" s="112"/>
      <c r="EA180" s="112"/>
      <c r="EB180" s="112"/>
      <c r="EC180" s="112"/>
      <c r="ED180" s="112"/>
      <c r="EE180" s="112"/>
      <c r="EF180" s="112"/>
      <c r="EG180" s="112"/>
      <c r="EH180" s="112"/>
      <c r="EI180" s="112"/>
      <c r="EJ180" s="112"/>
      <c r="EK180" s="112"/>
      <c r="EL180" s="112"/>
      <c r="EM180" s="112"/>
      <c r="EN180" s="112"/>
      <c r="EO180" s="112"/>
      <c r="EP180" s="112"/>
      <c r="EQ180" s="112"/>
      <c r="ER180" s="112"/>
      <c r="ES180" s="112"/>
      <c r="ET180" s="112"/>
      <c r="EU180" s="112"/>
      <c r="EV180" s="112"/>
      <c r="EW180" s="112"/>
      <c r="EX180" s="112"/>
      <c r="EY180" s="112"/>
      <c r="EZ180" s="112"/>
      <c r="FA180" s="112"/>
      <c r="FB180" s="112"/>
      <c r="FC180" s="112"/>
      <c r="FD180" s="112"/>
      <c r="FE180" s="112"/>
      <c r="FF180" s="112"/>
      <c r="FG180" s="112"/>
      <c r="FH180" s="112"/>
      <c r="FI180" s="112"/>
      <c r="FJ180" s="112"/>
      <c r="FK180" s="112"/>
      <c r="FL180" s="112"/>
      <c r="FM180" s="112"/>
      <c r="FN180" s="112"/>
      <c r="FO180" s="112"/>
      <c r="FP180" s="112"/>
      <c r="FQ180" s="112"/>
      <c r="FR180" s="112"/>
      <c r="FS180" s="112"/>
      <c r="FT180" s="112"/>
      <c r="FU180" s="112"/>
      <c r="FV180" s="112"/>
      <c r="FW180" s="112"/>
      <c r="FX180" s="112"/>
      <c r="FY180" s="112"/>
      <c r="FZ180" s="112"/>
      <c r="GA180" s="112"/>
      <c r="GB180" s="112"/>
      <c r="GC180" s="112"/>
      <c r="GD180" s="112"/>
      <c r="GE180" s="112"/>
      <c r="GF180" s="112"/>
      <c r="GG180" s="112"/>
      <c r="GH180" s="112"/>
      <c r="GI180" s="112"/>
      <c r="GJ180" s="112"/>
      <c r="GK180" s="112"/>
      <c r="GL180" s="112"/>
      <c r="GM180" s="112"/>
      <c r="GN180" s="112"/>
      <c r="GO180" s="112"/>
      <c r="GP180" s="112"/>
      <c r="GQ180" s="112"/>
      <c r="GR180" s="112"/>
      <c r="GS180" s="112"/>
      <c r="GT180" s="112"/>
      <c r="GU180" s="112"/>
      <c r="GV180" s="112"/>
      <c r="GW180" s="112"/>
      <c r="GX180" s="112"/>
      <c r="GY180" s="112"/>
      <c r="GZ180" s="112"/>
      <c r="HA180" s="112"/>
      <c r="HB180" s="112"/>
      <c r="HC180" s="112"/>
      <c r="HD180" s="112"/>
      <c r="HE180" s="112"/>
      <c r="HF180" s="112"/>
      <c r="HG180" s="112"/>
      <c r="HH180" s="112"/>
      <c r="HI180" s="112"/>
      <c r="HJ180" s="112"/>
      <c r="HK180" s="112"/>
      <c r="HL180" s="112"/>
      <c r="HM180" s="112"/>
      <c r="HN180" s="112"/>
      <c r="HO180" s="112"/>
      <c r="HP180" s="112"/>
      <c r="HQ180" s="112"/>
      <c r="HR180" s="112"/>
      <c r="HS180" s="112"/>
      <c r="HT180" s="112"/>
      <c r="HU180" s="112"/>
      <c r="HV180" s="112"/>
      <c r="HW180" s="112"/>
      <c r="HX180" s="112"/>
      <c r="HY180" s="112"/>
      <c r="HZ180" s="112"/>
      <c r="IA180" s="112"/>
      <c r="IB180" s="112"/>
      <c r="IC180" s="112"/>
      <c r="ID180" s="112"/>
      <c r="IE180" s="112"/>
      <c r="IF180" s="112"/>
      <c r="IG180" s="112"/>
      <c r="IH180" s="112"/>
      <c r="II180" s="112"/>
      <c r="IJ180" s="112"/>
      <c r="IK180" s="112"/>
      <c r="IL180" s="112"/>
      <c r="IM180" s="112"/>
      <c r="IN180" s="112"/>
      <c r="IO180" s="112"/>
      <c r="IP180" s="112"/>
      <c r="IQ180" s="112"/>
      <c r="IR180" s="112"/>
      <c r="IS180" s="112"/>
      <c r="IT180" s="112"/>
      <c r="IU180" s="112"/>
      <c r="IV180" s="112"/>
    </row>
    <row r="181" spans="1:256">
      <c r="A181" s="112"/>
      <c r="B181" s="113">
        <v>44754</v>
      </c>
      <c r="C181" s="114">
        <v>10.4023</v>
      </c>
      <c r="D181" s="114">
        <v>1.0800000000000001E-2</v>
      </c>
      <c r="E181" s="114">
        <v>1.0800000000000001E-2</v>
      </c>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12"/>
      <c r="BL181" s="112"/>
      <c r="BM181" s="112"/>
      <c r="BN181" s="112"/>
      <c r="BO181" s="112"/>
      <c r="BP181" s="112"/>
      <c r="BQ181" s="112"/>
      <c r="BR181" s="112"/>
      <c r="BS181" s="112"/>
      <c r="BT181" s="112"/>
      <c r="BU181" s="112"/>
      <c r="BV181" s="112"/>
      <c r="BW181" s="112"/>
      <c r="BX181" s="112"/>
      <c r="BY181" s="112"/>
      <c r="BZ181" s="112"/>
      <c r="CA181" s="112"/>
      <c r="CB181" s="112"/>
      <c r="CC181" s="112"/>
      <c r="CD181" s="112"/>
      <c r="CE181" s="112"/>
      <c r="CF181" s="112"/>
      <c r="CG181" s="112"/>
      <c r="CH181" s="112"/>
      <c r="CI181" s="112"/>
      <c r="CJ181" s="112"/>
      <c r="CK181" s="112"/>
      <c r="CL181" s="112"/>
      <c r="CM181" s="112"/>
      <c r="CN181" s="112"/>
      <c r="CO181" s="112"/>
      <c r="CP181" s="112"/>
      <c r="CQ181" s="112"/>
      <c r="CR181" s="112"/>
      <c r="CS181" s="112"/>
      <c r="CT181" s="112"/>
      <c r="CU181" s="112"/>
      <c r="CV181" s="112"/>
      <c r="CW181" s="112"/>
      <c r="CX181" s="112"/>
      <c r="CY181" s="112"/>
      <c r="CZ181" s="112"/>
      <c r="DA181" s="112"/>
      <c r="DB181" s="112"/>
      <c r="DC181" s="112"/>
      <c r="DD181" s="112"/>
      <c r="DE181" s="112"/>
      <c r="DF181" s="112"/>
      <c r="DG181" s="112"/>
      <c r="DH181" s="112"/>
      <c r="DI181" s="112"/>
      <c r="DJ181" s="112"/>
      <c r="DK181" s="112"/>
      <c r="DL181" s="112"/>
      <c r="DM181" s="112"/>
      <c r="DN181" s="112"/>
      <c r="DO181" s="112"/>
      <c r="DP181" s="112"/>
      <c r="DQ181" s="112"/>
      <c r="DR181" s="112"/>
      <c r="DS181" s="112"/>
      <c r="DT181" s="112"/>
      <c r="DU181" s="112"/>
      <c r="DV181" s="112"/>
      <c r="DW181" s="112"/>
      <c r="DX181" s="112"/>
      <c r="DY181" s="112"/>
      <c r="DZ181" s="112"/>
      <c r="EA181" s="112"/>
      <c r="EB181" s="112"/>
      <c r="EC181" s="112"/>
      <c r="ED181" s="112"/>
      <c r="EE181" s="112"/>
      <c r="EF181" s="112"/>
      <c r="EG181" s="112"/>
      <c r="EH181" s="112"/>
      <c r="EI181" s="112"/>
      <c r="EJ181" s="112"/>
      <c r="EK181" s="112"/>
      <c r="EL181" s="112"/>
      <c r="EM181" s="112"/>
      <c r="EN181" s="112"/>
      <c r="EO181" s="112"/>
      <c r="EP181" s="112"/>
      <c r="EQ181" s="112"/>
      <c r="ER181" s="112"/>
      <c r="ES181" s="112"/>
      <c r="ET181" s="112"/>
      <c r="EU181" s="112"/>
      <c r="EV181" s="112"/>
      <c r="EW181" s="112"/>
      <c r="EX181" s="112"/>
      <c r="EY181" s="112"/>
      <c r="EZ181" s="112"/>
      <c r="FA181" s="112"/>
      <c r="FB181" s="112"/>
      <c r="FC181" s="112"/>
      <c r="FD181" s="112"/>
      <c r="FE181" s="112"/>
      <c r="FF181" s="112"/>
      <c r="FG181" s="112"/>
      <c r="FH181" s="112"/>
      <c r="FI181" s="112"/>
      <c r="FJ181" s="112"/>
      <c r="FK181" s="112"/>
      <c r="FL181" s="112"/>
      <c r="FM181" s="112"/>
      <c r="FN181" s="112"/>
      <c r="FO181" s="112"/>
      <c r="FP181" s="112"/>
      <c r="FQ181" s="112"/>
      <c r="FR181" s="112"/>
      <c r="FS181" s="112"/>
      <c r="FT181" s="112"/>
      <c r="FU181" s="112"/>
      <c r="FV181" s="112"/>
      <c r="FW181" s="112"/>
      <c r="FX181" s="112"/>
      <c r="FY181" s="112"/>
      <c r="FZ181" s="112"/>
      <c r="GA181" s="112"/>
      <c r="GB181" s="112"/>
      <c r="GC181" s="112"/>
      <c r="GD181" s="112"/>
      <c r="GE181" s="112"/>
      <c r="GF181" s="112"/>
      <c r="GG181" s="112"/>
      <c r="GH181" s="112"/>
      <c r="GI181" s="112"/>
      <c r="GJ181" s="112"/>
      <c r="GK181" s="112"/>
      <c r="GL181" s="112"/>
      <c r="GM181" s="112"/>
      <c r="GN181" s="112"/>
      <c r="GO181" s="112"/>
      <c r="GP181" s="112"/>
      <c r="GQ181" s="112"/>
      <c r="GR181" s="112"/>
      <c r="GS181" s="112"/>
      <c r="GT181" s="112"/>
      <c r="GU181" s="112"/>
      <c r="GV181" s="112"/>
      <c r="GW181" s="112"/>
      <c r="GX181" s="112"/>
      <c r="GY181" s="112"/>
      <c r="GZ181" s="112"/>
      <c r="HA181" s="112"/>
      <c r="HB181" s="112"/>
      <c r="HC181" s="112"/>
      <c r="HD181" s="112"/>
      <c r="HE181" s="112"/>
      <c r="HF181" s="112"/>
      <c r="HG181" s="112"/>
      <c r="HH181" s="112"/>
      <c r="HI181" s="112"/>
      <c r="HJ181" s="112"/>
      <c r="HK181" s="112"/>
      <c r="HL181" s="112"/>
      <c r="HM181" s="112"/>
      <c r="HN181" s="112"/>
      <c r="HO181" s="112"/>
      <c r="HP181" s="112"/>
      <c r="HQ181" s="112"/>
      <c r="HR181" s="112"/>
      <c r="HS181" s="112"/>
      <c r="HT181" s="112"/>
      <c r="HU181" s="112"/>
      <c r="HV181" s="112"/>
      <c r="HW181" s="112"/>
      <c r="HX181" s="112"/>
      <c r="HY181" s="112"/>
      <c r="HZ181" s="112"/>
      <c r="IA181" s="112"/>
      <c r="IB181" s="112"/>
      <c r="IC181" s="112"/>
      <c r="ID181" s="112"/>
      <c r="IE181" s="112"/>
      <c r="IF181" s="112"/>
      <c r="IG181" s="112"/>
      <c r="IH181" s="112"/>
      <c r="II181" s="112"/>
      <c r="IJ181" s="112"/>
      <c r="IK181" s="112"/>
      <c r="IL181" s="112"/>
      <c r="IM181" s="112"/>
      <c r="IN181" s="112"/>
      <c r="IO181" s="112"/>
      <c r="IP181" s="112"/>
      <c r="IQ181" s="112"/>
      <c r="IR181" s="112"/>
      <c r="IS181" s="112"/>
      <c r="IT181" s="112"/>
      <c r="IU181" s="112"/>
      <c r="IV181" s="112"/>
    </row>
    <row r="182" spans="1:256">
      <c r="A182" s="112"/>
      <c r="B182" s="113">
        <v>44761</v>
      </c>
      <c r="C182" s="114">
        <v>10.4023</v>
      </c>
      <c r="D182" s="114">
        <v>8.6999999999999994E-3</v>
      </c>
      <c r="E182" s="114">
        <v>8.6999999999999994E-3</v>
      </c>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2"/>
      <c r="BO182" s="112"/>
      <c r="BP182" s="112"/>
      <c r="BQ182" s="112"/>
      <c r="BR182" s="112"/>
      <c r="BS182" s="112"/>
      <c r="BT182" s="112"/>
      <c r="BU182" s="112"/>
      <c r="BV182" s="112"/>
      <c r="BW182" s="112"/>
      <c r="BX182" s="112"/>
      <c r="BY182" s="112"/>
      <c r="BZ182" s="112"/>
      <c r="CA182" s="112"/>
      <c r="CB182" s="112"/>
      <c r="CC182" s="112"/>
      <c r="CD182" s="112"/>
      <c r="CE182" s="112"/>
      <c r="CF182" s="112"/>
      <c r="CG182" s="112"/>
      <c r="CH182" s="112"/>
      <c r="CI182" s="112"/>
      <c r="CJ182" s="112"/>
      <c r="CK182" s="112"/>
      <c r="CL182" s="112"/>
      <c r="CM182" s="112"/>
      <c r="CN182" s="112"/>
      <c r="CO182" s="112"/>
      <c r="CP182" s="112"/>
      <c r="CQ182" s="112"/>
      <c r="CR182" s="112"/>
      <c r="CS182" s="112"/>
      <c r="CT182" s="112"/>
      <c r="CU182" s="112"/>
      <c r="CV182" s="112"/>
      <c r="CW182" s="112"/>
      <c r="CX182" s="112"/>
      <c r="CY182" s="112"/>
      <c r="CZ182" s="112"/>
      <c r="DA182" s="112"/>
      <c r="DB182" s="112"/>
      <c r="DC182" s="112"/>
      <c r="DD182" s="112"/>
      <c r="DE182" s="112"/>
      <c r="DF182" s="112"/>
      <c r="DG182" s="112"/>
      <c r="DH182" s="112"/>
      <c r="DI182" s="112"/>
      <c r="DJ182" s="112"/>
      <c r="DK182" s="112"/>
      <c r="DL182" s="112"/>
      <c r="DM182" s="112"/>
      <c r="DN182" s="112"/>
      <c r="DO182" s="112"/>
      <c r="DP182" s="112"/>
      <c r="DQ182" s="112"/>
      <c r="DR182" s="112"/>
      <c r="DS182" s="112"/>
      <c r="DT182" s="112"/>
      <c r="DU182" s="112"/>
      <c r="DV182" s="112"/>
      <c r="DW182" s="112"/>
      <c r="DX182" s="112"/>
      <c r="DY182" s="112"/>
      <c r="DZ182" s="112"/>
      <c r="EA182" s="112"/>
      <c r="EB182" s="112"/>
      <c r="EC182" s="112"/>
      <c r="ED182" s="112"/>
      <c r="EE182" s="112"/>
      <c r="EF182" s="112"/>
      <c r="EG182" s="112"/>
      <c r="EH182" s="112"/>
      <c r="EI182" s="112"/>
      <c r="EJ182" s="112"/>
      <c r="EK182" s="112"/>
      <c r="EL182" s="112"/>
      <c r="EM182" s="112"/>
      <c r="EN182" s="112"/>
      <c r="EO182" s="112"/>
      <c r="EP182" s="112"/>
      <c r="EQ182" s="112"/>
      <c r="ER182" s="112"/>
      <c r="ES182" s="112"/>
      <c r="ET182" s="112"/>
      <c r="EU182" s="112"/>
      <c r="EV182" s="112"/>
      <c r="EW182" s="112"/>
      <c r="EX182" s="112"/>
      <c r="EY182" s="112"/>
      <c r="EZ182" s="112"/>
      <c r="FA182" s="112"/>
      <c r="FB182" s="112"/>
      <c r="FC182" s="112"/>
      <c r="FD182" s="112"/>
      <c r="FE182" s="112"/>
      <c r="FF182" s="112"/>
      <c r="FG182" s="112"/>
      <c r="FH182" s="112"/>
      <c r="FI182" s="112"/>
      <c r="FJ182" s="112"/>
      <c r="FK182" s="112"/>
      <c r="FL182" s="112"/>
      <c r="FM182" s="112"/>
      <c r="FN182" s="112"/>
      <c r="FO182" s="112"/>
      <c r="FP182" s="112"/>
      <c r="FQ182" s="112"/>
      <c r="FR182" s="112"/>
      <c r="FS182" s="112"/>
      <c r="FT182" s="112"/>
      <c r="FU182" s="112"/>
      <c r="FV182" s="112"/>
      <c r="FW182" s="112"/>
      <c r="FX182" s="112"/>
      <c r="FY182" s="112"/>
      <c r="FZ182" s="112"/>
      <c r="GA182" s="112"/>
      <c r="GB182" s="112"/>
      <c r="GC182" s="112"/>
      <c r="GD182" s="112"/>
      <c r="GE182" s="112"/>
      <c r="GF182" s="112"/>
      <c r="GG182" s="112"/>
      <c r="GH182" s="112"/>
      <c r="GI182" s="112"/>
      <c r="GJ182" s="112"/>
      <c r="GK182" s="112"/>
      <c r="GL182" s="112"/>
      <c r="GM182" s="112"/>
      <c r="GN182" s="112"/>
      <c r="GO182" s="112"/>
      <c r="GP182" s="112"/>
      <c r="GQ182" s="112"/>
      <c r="GR182" s="112"/>
      <c r="GS182" s="112"/>
      <c r="GT182" s="112"/>
      <c r="GU182" s="112"/>
      <c r="GV182" s="112"/>
      <c r="GW182" s="112"/>
      <c r="GX182" s="112"/>
      <c r="GY182" s="112"/>
      <c r="GZ182" s="112"/>
      <c r="HA182" s="112"/>
      <c r="HB182" s="112"/>
      <c r="HC182" s="112"/>
      <c r="HD182" s="112"/>
      <c r="HE182" s="112"/>
      <c r="HF182" s="112"/>
      <c r="HG182" s="112"/>
      <c r="HH182" s="112"/>
      <c r="HI182" s="112"/>
      <c r="HJ182" s="112"/>
      <c r="HK182" s="112"/>
      <c r="HL182" s="112"/>
      <c r="HM182" s="112"/>
      <c r="HN182" s="112"/>
      <c r="HO182" s="112"/>
      <c r="HP182" s="112"/>
      <c r="HQ182" s="112"/>
      <c r="HR182" s="112"/>
      <c r="HS182" s="112"/>
      <c r="HT182" s="112"/>
      <c r="HU182" s="112"/>
      <c r="HV182" s="112"/>
      <c r="HW182" s="112"/>
      <c r="HX182" s="112"/>
      <c r="HY182" s="112"/>
      <c r="HZ182" s="112"/>
      <c r="IA182" s="112"/>
      <c r="IB182" s="112"/>
      <c r="IC182" s="112"/>
      <c r="ID182" s="112"/>
      <c r="IE182" s="112"/>
      <c r="IF182" s="112"/>
      <c r="IG182" s="112"/>
      <c r="IH182" s="112"/>
      <c r="II182" s="112"/>
      <c r="IJ182" s="112"/>
      <c r="IK182" s="112"/>
      <c r="IL182" s="112"/>
      <c r="IM182" s="112"/>
      <c r="IN182" s="112"/>
      <c r="IO182" s="112"/>
      <c r="IP182" s="112"/>
      <c r="IQ182" s="112"/>
      <c r="IR182" s="112"/>
      <c r="IS182" s="112"/>
      <c r="IT182" s="112"/>
      <c r="IU182" s="112"/>
      <c r="IV182" s="112"/>
    </row>
    <row r="183" spans="1:256">
      <c r="A183" s="112"/>
      <c r="B183" s="113">
        <v>44768</v>
      </c>
      <c r="C183" s="114">
        <v>10.4023</v>
      </c>
      <c r="D183" s="114">
        <v>6.7000000000000002E-3</v>
      </c>
      <c r="E183" s="114">
        <v>6.7000000000000002E-3</v>
      </c>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12"/>
      <c r="BY183" s="112"/>
      <c r="BZ183" s="112"/>
      <c r="CA183" s="112"/>
      <c r="CB183" s="112"/>
      <c r="CC183" s="112"/>
      <c r="CD183" s="112"/>
      <c r="CE183" s="112"/>
      <c r="CF183" s="112"/>
      <c r="CG183" s="112"/>
      <c r="CH183" s="112"/>
      <c r="CI183" s="112"/>
      <c r="CJ183" s="112"/>
      <c r="CK183" s="112"/>
      <c r="CL183" s="112"/>
      <c r="CM183" s="112"/>
      <c r="CN183" s="112"/>
      <c r="CO183" s="112"/>
      <c r="CP183" s="112"/>
      <c r="CQ183" s="112"/>
      <c r="CR183" s="112"/>
      <c r="CS183" s="112"/>
      <c r="CT183" s="112"/>
      <c r="CU183" s="112"/>
      <c r="CV183" s="112"/>
      <c r="CW183" s="112"/>
      <c r="CX183" s="112"/>
      <c r="CY183" s="112"/>
      <c r="CZ183" s="112"/>
      <c r="DA183" s="112"/>
      <c r="DB183" s="112"/>
      <c r="DC183" s="112"/>
      <c r="DD183" s="112"/>
      <c r="DE183" s="112"/>
      <c r="DF183" s="112"/>
      <c r="DG183" s="112"/>
      <c r="DH183" s="112"/>
      <c r="DI183" s="112"/>
      <c r="DJ183" s="112"/>
      <c r="DK183" s="112"/>
      <c r="DL183" s="112"/>
      <c r="DM183" s="112"/>
      <c r="DN183" s="112"/>
      <c r="DO183" s="112"/>
      <c r="DP183" s="112"/>
      <c r="DQ183" s="112"/>
      <c r="DR183" s="112"/>
      <c r="DS183" s="112"/>
      <c r="DT183" s="112"/>
      <c r="DU183" s="112"/>
      <c r="DV183" s="112"/>
      <c r="DW183" s="112"/>
      <c r="DX183" s="112"/>
      <c r="DY183" s="112"/>
      <c r="DZ183" s="112"/>
      <c r="EA183" s="112"/>
      <c r="EB183" s="112"/>
      <c r="EC183" s="112"/>
      <c r="ED183" s="112"/>
      <c r="EE183" s="112"/>
      <c r="EF183" s="112"/>
      <c r="EG183" s="112"/>
      <c r="EH183" s="112"/>
      <c r="EI183" s="112"/>
      <c r="EJ183" s="112"/>
      <c r="EK183" s="112"/>
      <c r="EL183" s="112"/>
      <c r="EM183" s="112"/>
      <c r="EN183" s="112"/>
      <c r="EO183" s="112"/>
      <c r="EP183" s="112"/>
      <c r="EQ183" s="112"/>
      <c r="ER183" s="112"/>
      <c r="ES183" s="112"/>
      <c r="ET183" s="112"/>
      <c r="EU183" s="112"/>
      <c r="EV183" s="112"/>
      <c r="EW183" s="112"/>
      <c r="EX183" s="112"/>
      <c r="EY183" s="112"/>
      <c r="EZ183" s="112"/>
      <c r="FA183" s="112"/>
      <c r="FB183" s="112"/>
      <c r="FC183" s="112"/>
      <c r="FD183" s="112"/>
      <c r="FE183" s="112"/>
      <c r="FF183" s="112"/>
      <c r="FG183" s="112"/>
      <c r="FH183" s="112"/>
      <c r="FI183" s="112"/>
      <c r="FJ183" s="112"/>
      <c r="FK183" s="112"/>
      <c r="FL183" s="112"/>
      <c r="FM183" s="112"/>
      <c r="FN183" s="112"/>
      <c r="FO183" s="112"/>
      <c r="FP183" s="112"/>
      <c r="FQ183" s="112"/>
      <c r="FR183" s="112"/>
      <c r="FS183" s="112"/>
      <c r="FT183" s="112"/>
      <c r="FU183" s="112"/>
      <c r="FV183" s="112"/>
      <c r="FW183" s="112"/>
      <c r="FX183" s="112"/>
      <c r="FY183" s="112"/>
      <c r="FZ183" s="112"/>
      <c r="GA183" s="112"/>
      <c r="GB183" s="112"/>
      <c r="GC183" s="112"/>
      <c r="GD183" s="112"/>
      <c r="GE183" s="112"/>
      <c r="GF183" s="112"/>
      <c r="GG183" s="112"/>
      <c r="GH183" s="112"/>
      <c r="GI183" s="112"/>
      <c r="GJ183" s="112"/>
      <c r="GK183" s="112"/>
      <c r="GL183" s="112"/>
      <c r="GM183" s="112"/>
      <c r="GN183" s="112"/>
      <c r="GO183" s="112"/>
      <c r="GP183" s="112"/>
      <c r="GQ183" s="112"/>
      <c r="GR183" s="112"/>
      <c r="GS183" s="112"/>
      <c r="GT183" s="112"/>
      <c r="GU183" s="112"/>
      <c r="GV183" s="112"/>
      <c r="GW183" s="112"/>
      <c r="GX183" s="112"/>
      <c r="GY183" s="112"/>
      <c r="GZ183" s="112"/>
      <c r="HA183" s="112"/>
      <c r="HB183" s="112"/>
      <c r="HC183" s="112"/>
      <c r="HD183" s="112"/>
      <c r="HE183" s="112"/>
      <c r="HF183" s="112"/>
      <c r="HG183" s="112"/>
      <c r="HH183" s="112"/>
      <c r="HI183" s="112"/>
      <c r="HJ183" s="112"/>
      <c r="HK183" s="112"/>
      <c r="HL183" s="112"/>
      <c r="HM183" s="112"/>
      <c r="HN183" s="112"/>
      <c r="HO183" s="112"/>
      <c r="HP183" s="112"/>
      <c r="HQ183" s="112"/>
      <c r="HR183" s="112"/>
      <c r="HS183" s="112"/>
      <c r="HT183" s="112"/>
      <c r="HU183" s="112"/>
      <c r="HV183" s="112"/>
      <c r="HW183" s="112"/>
      <c r="HX183" s="112"/>
      <c r="HY183" s="112"/>
      <c r="HZ183" s="112"/>
      <c r="IA183" s="112"/>
      <c r="IB183" s="112"/>
      <c r="IC183" s="112"/>
      <c r="ID183" s="112"/>
      <c r="IE183" s="112"/>
      <c r="IF183" s="112"/>
      <c r="IG183" s="112"/>
      <c r="IH183" s="112"/>
      <c r="II183" s="112"/>
      <c r="IJ183" s="112"/>
      <c r="IK183" s="112"/>
      <c r="IL183" s="112"/>
      <c r="IM183" s="112"/>
      <c r="IN183" s="112"/>
      <c r="IO183" s="112"/>
      <c r="IP183" s="112"/>
      <c r="IQ183" s="112"/>
      <c r="IR183" s="112"/>
      <c r="IS183" s="112"/>
      <c r="IT183" s="112"/>
      <c r="IU183" s="112"/>
      <c r="IV183" s="112"/>
    </row>
    <row r="184" spans="1:256">
      <c r="A184" s="112"/>
      <c r="B184" s="113">
        <v>44775</v>
      </c>
      <c r="C184" s="114">
        <v>10.4023</v>
      </c>
      <c r="D184" s="114">
        <v>1.4500000000000001E-2</v>
      </c>
      <c r="E184" s="114">
        <v>1.4500000000000001E-2</v>
      </c>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2"/>
      <c r="BT184" s="112"/>
      <c r="BU184" s="112"/>
      <c r="BV184" s="112"/>
      <c r="BW184" s="112"/>
      <c r="BX184" s="112"/>
      <c r="BY184" s="112"/>
      <c r="BZ184" s="112"/>
      <c r="CA184" s="112"/>
      <c r="CB184" s="112"/>
      <c r="CC184" s="112"/>
      <c r="CD184" s="112"/>
      <c r="CE184" s="112"/>
      <c r="CF184" s="112"/>
      <c r="CG184" s="112"/>
      <c r="CH184" s="112"/>
      <c r="CI184" s="112"/>
      <c r="CJ184" s="112"/>
      <c r="CK184" s="112"/>
      <c r="CL184" s="112"/>
      <c r="CM184" s="112"/>
      <c r="CN184" s="112"/>
      <c r="CO184" s="112"/>
      <c r="CP184" s="112"/>
      <c r="CQ184" s="112"/>
      <c r="CR184" s="112"/>
      <c r="CS184" s="112"/>
      <c r="CT184" s="112"/>
      <c r="CU184" s="112"/>
      <c r="CV184" s="112"/>
      <c r="CW184" s="112"/>
      <c r="CX184" s="112"/>
      <c r="CY184" s="112"/>
      <c r="CZ184" s="112"/>
      <c r="DA184" s="112"/>
      <c r="DB184" s="112"/>
      <c r="DC184" s="112"/>
      <c r="DD184" s="112"/>
      <c r="DE184" s="112"/>
      <c r="DF184" s="112"/>
      <c r="DG184" s="112"/>
      <c r="DH184" s="112"/>
      <c r="DI184" s="112"/>
      <c r="DJ184" s="112"/>
      <c r="DK184" s="112"/>
      <c r="DL184" s="112"/>
      <c r="DM184" s="112"/>
      <c r="DN184" s="112"/>
      <c r="DO184" s="112"/>
      <c r="DP184" s="112"/>
      <c r="DQ184" s="112"/>
      <c r="DR184" s="112"/>
      <c r="DS184" s="112"/>
      <c r="DT184" s="112"/>
      <c r="DU184" s="112"/>
      <c r="DV184" s="112"/>
      <c r="DW184" s="112"/>
      <c r="DX184" s="112"/>
      <c r="DY184" s="112"/>
      <c r="DZ184" s="112"/>
      <c r="EA184" s="112"/>
      <c r="EB184" s="112"/>
      <c r="EC184" s="112"/>
      <c r="ED184" s="112"/>
      <c r="EE184" s="112"/>
      <c r="EF184" s="112"/>
      <c r="EG184" s="112"/>
      <c r="EH184" s="112"/>
      <c r="EI184" s="112"/>
      <c r="EJ184" s="112"/>
      <c r="EK184" s="112"/>
      <c r="EL184" s="112"/>
      <c r="EM184" s="112"/>
      <c r="EN184" s="112"/>
      <c r="EO184" s="112"/>
      <c r="EP184" s="112"/>
      <c r="EQ184" s="112"/>
      <c r="ER184" s="112"/>
      <c r="ES184" s="112"/>
      <c r="ET184" s="112"/>
      <c r="EU184" s="112"/>
      <c r="EV184" s="112"/>
      <c r="EW184" s="112"/>
      <c r="EX184" s="112"/>
      <c r="EY184" s="112"/>
      <c r="EZ184" s="112"/>
      <c r="FA184" s="112"/>
      <c r="FB184" s="112"/>
      <c r="FC184" s="112"/>
      <c r="FD184" s="112"/>
      <c r="FE184" s="112"/>
      <c r="FF184" s="112"/>
      <c r="FG184" s="112"/>
      <c r="FH184" s="112"/>
      <c r="FI184" s="112"/>
      <c r="FJ184" s="112"/>
      <c r="FK184" s="112"/>
      <c r="FL184" s="112"/>
      <c r="FM184" s="112"/>
      <c r="FN184" s="112"/>
      <c r="FO184" s="112"/>
      <c r="FP184" s="112"/>
      <c r="FQ184" s="112"/>
      <c r="FR184" s="112"/>
      <c r="FS184" s="112"/>
      <c r="FT184" s="112"/>
      <c r="FU184" s="112"/>
      <c r="FV184" s="112"/>
      <c r="FW184" s="112"/>
      <c r="FX184" s="112"/>
      <c r="FY184" s="112"/>
      <c r="FZ184" s="112"/>
      <c r="GA184" s="112"/>
      <c r="GB184" s="112"/>
      <c r="GC184" s="112"/>
      <c r="GD184" s="112"/>
      <c r="GE184" s="112"/>
      <c r="GF184" s="112"/>
      <c r="GG184" s="112"/>
      <c r="GH184" s="112"/>
      <c r="GI184" s="112"/>
      <c r="GJ184" s="112"/>
      <c r="GK184" s="112"/>
      <c r="GL184" s="112"/>
      <c r="GM184" s="112"/>
      <c r="GN184" s="112"/>
      <c r="GO184" s="112"/>
      <c r="GP184" s="112"/>
      <c r="GQ184" s="112"/>
      <c r="GR184" s="112"/>
      <c r="GS184" s="112"/>
      <c r="GT184" s="112"/>
      <c r="GU184" s="112"/>
      <c r="GV184" s="112"/>
      <c r="GW184" s="112"/>
      <c r="GX184" s="112"/>
      <c r="GY184" s="112"/>
      <c r="GZ184" s="112"/>
      <c r="HA184" s="112"/>
      <c r="HB184" s="112"/>
      <c r="HC184" s="112"/>
      <c r="HD184" s="112"/>
      <c r="HE184" s="112"/>
      <c r="HF184" s="112"/>
      <c r="HG184" s="112"/>
      <c r="HH184" s="112"/>
      <c r="HI184" s="112"/>
      <c r="HJ184" s="112"/>
      <c r="HK184" s="112"/>
      <c r="HL184" s="112"/>
      <c r="HM184" s="112"/>
      <c r="HN184" s="112"/>
      <c r="HO184" s="112"/>
      <c r="HP184" s="112"/>
      <c r="HQ184" s="112"/>
      <c r="HR184" s="112"/>
      <c r="HS184" s="112"/>
      <c r="HT184" s="112"/>
      <c r="HU184" s="112"/>
      <c r="HV184" s="112"/>
      <c r="HW184" s="112"/>
      <c r="HX184" s="112"/>
      <c r="HY184" s="112"/>
      <c r="HZ184" s="112"/>
      <c r="IA184" s="112"/>
      <c r="IB184" s="112"/>
      <c r="IC184" s="112"/>
      <c r="ID184" s="112"/>
      <c r="IE184" s="112"/>
      <c r="IF184" s="112"/>
      <c r="IG184" s="112"/>
      <c r="IH184" s="112"/>
      <c r="II184" s="112"/>
      <c r="IJ184" s="112"/>
      <c r="IK184" s="112"/>
      <c r="IL184" s="112"/>
      <c r="IM184" s="112"/>
      <c r="IN184" s="112"/>
      <c r="IO184" s="112"/>
      <c r="IP184" s="112"/>
      <c r="IQ184" s="112"/>
      <c r="IR184" s="112"/>
      <c r="IS184" s="112"/>
      <c r="IT184" s="112"/>
      <c r="IU184" s="112"/>
      <c r="IV184" s="112"/>
    </row>
    <row r="185" spans="1:256">
      <c r="A185" s="112"/>
      <c r="B185" s="113">
        <v>44783</v>
      </c>
      <c r="C185" s="114">
        <v>10.4023</v>
      </c>
      <c r="D185" s="114">
        <v>9.9000000000000008E-3</v>
      </c>
      <c r="E185" s="114">
        <v>9.9000000000000008E-3</v>
      </c>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2"/>
      <c r="BT185" s="112"/>
      <c r="BU185" s="112"/>
      <c r="BV185" s="112"/>
      <c r="BW185" s="112"/>
      <c r="BX185" s="112"/>
      <c r="BY185" s="112"/>
      <c r="BZ185" s="112"/>
      <c r="CA185" s="112"/>
      <c r="CB185" s="112"/>
      <c r="CC185" s="112"/>
      <c r="CD185" s="112"/>
      <c r="CE185" s="112"/>
      <c r="CF185" s="112"/>
      <c r="CG185" s="112"/>
      <c r="CH185" s="112"/>
      <c r="CI185" s="112"/>
      <c r="CJ185" s="112"/>
      <c r="CK185" s="112"/>
      <c r="CL185" s="112"/>
      <c r="CM185" s="112"/>
      <c r="CN185" s="112"/>
      <c r="CO185" s="112"/>
      <c r="CP185" s="112"/>
      <c r="CQ185" s="112"/>
      <c r="CR185" s="112"/>
      <c r="CS185" s="112"/>
      <c r="CT185" s="112"/>
      <c r="CU185" s="112"/>
      <c r="CV185" s="112"/>
      <c r="CW185" s="112"/>
      <c r="CX185" s="112"/>
      <c r="CY185" s="112"/>
      <c r="CZ185" s="112"/>
      <c r="DA185" s="112"/>
      <c r="DB185" s="112"/>
      <c r="DC185" s="112"/>
      <c r="DD185" s="112"/>
      <c r="DE185" s="112"/>
      <c r="DF185" s="112"/>
      <c r="DG185" s="112"/>
      <c r="DH185" s="112"/>
      <c r="DI185" s="112"/>
      <c r="DJ185" s="112"/>
      <c r="DK185" s="112"/>
      <c r="DL185" s="112"/>
      <c r="DM185" s="112"/>
      <c r="DN185" s="112"/>
      <c r="DO185" s="112"/>
      <c r="DP185" s="112"/>
      <c r="DQ185" s="112"/>
      <c r="DR185" s="112"/>
      <c r="DS185" s="112"/>
      <c r="DT185" s="112"/>
      <c r="DU185" s="112"/>
      <c r="DV185" s="112"/>
      <c r="DW185" s="112"/>
      <c r="DX185" s="112"/>
      <c r="DY185" s="112"/>
      <c r="DZ185" s="112"/>
      <c r="EA185" s="112"/>
      <c r="EB185" s="112"/>
      <c r="EC185" s="112"/>
      <c r="ED185" s="112"/>
      <c r="EE185" s="112"/>
      <c r="EF185" s="112"/>
      <c r="EG185" s="112"/>
      <c r="EH185" s="112"/>
      <c r="EI185" s="112"/>
      <c r="EJ185" s="112"/>
      <c r="EK185" s="112"/>
      <c r="EL185" s="112"/>
      <c r="EM185" s="112"/>
      <c r="EN185" s="112"/>
      <c r="EO185" s="112"/>
      <c r="EP185" s="112"/>
      <c r="EQ185" s="112"/>
      <c r="ER185" s="112"/>
      <c r="ES185" s="112"/>
      <c r="ET185" s="112"/>
      <c r="EU185" s="112"/>
      <c r="EV185" s="112"/>
      <c r="EW185" s="112"/>
      <c r="EX185" s="112"/>
      <c r="EY185" s="112"/>
      <c r="EZ185" s="112"/>
      <c r="FA185" s="112"/>
      <c r="FB185" s="112"/>
      <c r="FC185" s="112"/>
      <c r="FD185" s="112"/>
      <c r="FE185" s="112"/>
      <c r="FF185" s="112"/>
      <c r="FG185" s="112"/>
      <c r="FH185" s="112"/>
      <c r="FI185" s="112"/>
      <c r="FJ185" s="112"/>
      <c r="FK185" s="112"/>
      <c r="FL185" s="112"/>
      <c r="FM185" s="112"/>
      <c r="FN185" s="112"/>
      <c r="FO185" s="112"/>
      <c r="FP185" s="112"/>
      <c r="FQ185" s="112"/>
      <c r="FR185" s="112"/>
      <c r="FS185" s="112"/>
      <c r="FT185" s="112"/>
      <c r="FU185" s="112"/>
      <c r="FV185" s="112"/>
      <c r="FW185" s="112"/>
      <c r="FX185" s="112"/>
      <c r="FY185" s="112"/>
      <c r="FZ185" s="112"/>
      <c r="GA185" s="112"/>
      <c r="GB185" s="112"/>
      <c r="GC185" s="112"/>
      <c r="GD185" s="112"/>
      <c r="GE185" s="112"/>
      <c r="GF185" s="112"/>
      <c r="GG185" s="112"/>
      <c r="GH185" s="112"/>
      <c r="GI185" s="112"/>
      <c r="GJ185" s="112"/>
      <c r="GK185" s="112"/>
      <c r="GL185" s="112"/>
      <c r="GM185" s="112"/>
      <c r="GN185" s="112"/>
      <c r="GO185" s="112"/>
      <c r="GP185" s="112"/>
      <c r="GQ185" s="112"/>
      <c r="GR185" s="112"/>
      <c r="GS185" s="112"/>
      <c r="GT185" s="112"/>
      <c r="GU185" s="112"/>
      <c r="GV185" s="112"/>
      <c r="GW185" s="112"/>
      <c r="GX185" s="112"/>
      <c r="GY185" s="112"/>
      <c r="GZ185" s="112"/>
      <c r="HA185" s="112"/>
      <c r="HB185" s="112"/>
      <c r="HC185" s="112"/>
      <c r="HD185" s="112"/>
      <c r="HE185" s="112"/>
      <c r="HF185" s="112"/>
      <c r="HG185" s="112"/>
      <c r="HH185" s="112"/>
      <c r="HI185" s="112"/>
      <c r="HJ185" s="112"/>
      <c r="HK185" s="112"/>
      <c r="HL185" s="112"/>
      <c r="HM185" s="112"/>
      <c r="HN185" s="112"/>
      <c r="HO185" s="112"/>
      <c r="HP185" s="112"/>
      <c r="HQ185" s="112"/>
      <c r="HR185" s="112"/>
      <c r="HS185" s="112"/>
      <c r="HT185" s="112"/>
      <c r="HU185" s="112"/>
      <c r="HV185" s="112"/>
      <c r="HW185" s="112"/>
      <c r="HX185" s="112"/>
      <c r="HY185" s="112"/>
      <c r="HZ185" s="112"/>
      <c r="IA185" s="112"/>
      <c r="IB185" s="112"/>
      <c r="IC185" s="112"/>
      <c r="ID185" s="112"/>
      <c r="IE185" s="112"/>
      <c r="IF185" s="112"/>
      <c r="IG185" s="112"/>
      <c r="IH185" s="112"/>
      <c r="II185" s="112"/>
      <c r="IJ185" s="112"/>
      <c r="IK185" s="112"/>
      <c r="IL185" s="112"/>
      <c r="IM185" s="112"/>
      <c r="IN185" s="112"/>
      <c r="IO185" s="112"/>
      <c r="IP185" s="112"/>
      <c r="IQ185" s="112"/>
      <c r="IR185" s="112"/>
      <c r="IS185" s="112"/>
      <c r="IT185" s="112"/>
      <c r="IU185" s="112"/>
      <c r="IV185" s="112"/>
    </row>
    <row r="186" spans="1:256">
      <c r="A186" s="112"/>
      <c r="B186" s="113">
        <v>44790</v>
      </c>
      <c r="C186" s="114">
        <v>10.4023</v>
      </c>
      <c r="D186" s="114">
        <v>1.21E-2</v>
      </c>
      <c r="E186" s="114">
        <v>1.21E-2</v>
      </c>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2"/>
      <c r="BT186" s="112"/>
      <c r="BU186" s="112"/>
      <c r="BV186" s="112"/>
      <c r="BW186" s="112"/>
      <c r="BX186" s="112"/>
      <c r="BY186" s="112"/>
      <c r="BZ186" s="112"/>
      <c r="CA186" s="112"/>
      <c r="CB186" s="112"/>
      <c r="CC186" s="112"/>
      <c r="CD186" s="112"/>
      <c r="CE186" s="112"/>
      <c r="CF186" s="112"/>
      <c r="CG186" s="112"/>
      <c r="CH186" s="112"/>
      <c r="CI186" s="112"/>
      <c r="CJ186" s="112"/>
      <c r="CK186" s="112"/>
      <c r="CL186" s="112"/>
      <c r="CM186" s="112"/>
      <c r="CN186" s="112"/>
      <c r="CO186" s="112"/>
      <c r="CP186" s="112"/>
      <c r="CQ186" s="112"/>
      <c r="CR186" s="112"/>
      <c r="CS186" s="112"/>
      <c r="CT186" s="112"/>
      <c r="CU186" s="112"/>
      <c r="CV186" s="112"/>
      <c r="CW186" s="112"/>
      <c r="CX186" s="112"/>
      <c r="CY186" s="112"/>
      <c r="CZ186" s="112"/>
      <c r="DA186" s="112"/>
      <c r="DB186" s="112"/>
      <c r="DC186" s="112"/>
      <c r="DD186" s="112"/>
      <c r="DE186" s="112"/>
      <c r="DF186" s="112"/>
      <c r="DG186" s="112"/>
      <c r="DH186" s="112"/>
      <c r="DI186" s="112"/>
      <c r="DJ186" s="112"/>
      <c r="DK186" s="112"/>
      <c r="DL186" s="112"/>
      <c r="DM186" s="112"/>
      <c r="DN186" s="112"/>
      <c r="DO186" s="112"/>
      <c r="DP186" s="112"/>
      <c r="DQ186" s="112"/>
      <c r="DR186" s="112"/>
      <c r="DS186" s="112"/>
      <c r="DT186" s="112"/>
      <c r="DU186" s="112"/>
      <c r="DV186" s="112"/>
      <c r="DW186" s="112"/>
      <c r="DX186" s="112"/>
      <c r="DY186" s="112"/>
      <c r="DZ186" s="112"/>
      <c r="EA186" s="112"/>
      <c r="EB186" s="112"/>
      <c r="EC186" s="112"/>
      <c r="ED186" s="112"/>
      <c r="EE186" s="112"/>
      <c r="EF186" s="112"/>
      <c r="EG186" s="112"/>
      <c r="EH186" s="112"/>
      <c r="EI186" s="112"/>
      <c r="EJ186" s="112"/>
      <c r="EK186" s="112"/>
      <c r="EL186" s="112"/>
      <c r="EM186" s="112"/>
      <c r="EN186" s="112"/>
      <c r="EO186" s="112"/>
      <c r="EP186" s="112"/>
      <c r="EQ186" s="112"/>
      <c r="ER186" s="112"/>
      <c r="ES186" s="112"/>
      <c r="ET186" s="112"/>
      <c r="EU186" s="112"/>
      <c r="EV186" s="112"/>
      <c r="EW186" s="112"/>
      <c r="EX186" s="112"/>
      <c r="EY186" s="112"/>
      <c r="EZ186" s="112"/>
      <c r="FA186" s="112"/>
      <c r="FB186" s="112"/>
      <c r="FC186" s="112"/>
      <c r="FD186" s="112"/>
      <c r="FE186" s="112"/>
      <c r="FF186" s="112"/>
      <c r="FG186" s="112"/>
      <c r="FH186" s="112"/>
      <c r="FI186" s="112"/>
      <c r="FJ186" s="112"/>
      <c r="FK186" s="112"/>
      <c r="FL186" s="112"/>
      <c r="FM186" s="112"/>
      <c r="FN186" s="112"/>
      <c r="FO186" s="112"/>
      <c r="FP186" s="112"/>
      <c r="FQ186" s="112"/>
      <c r="FR186" s="112"/>
      <c r="FS186" s="112"/>
      <c r="FT186" s="112"/>
      <c r="FU186" s="112"/>
      <c r="FV186" s="112"/>
      <c r="FW186" s="112"/>
      <c r="FX186" s="112"/>
      <c r="FY186" s="112"/>
      <c r="FZ186" s="112"/>
      <c r="GA186" s="112"/>
      <c r="GB186" s="112"/>
      <c r="GC186" s="112"/>
      <c r="GD186" s="112"/>
      <c r="GE186" s="112"/>
      <c r="GF186" s="112"/>
      <c r="GG186" s="112"/>
      <c r="GH186" s="112"/>
      <c r="GI186" s="112"/>
      <c r="GJ186" s="112"/>
      <c r="GK186" s="112"/>
      <c r="GL186" s="112"/>
      <c r="GM186" s="112"/>
      <c r="GN186" s="112"/>
      <c r="GO186" s="112"/>
      <c r="GP186" s="112"/>
      <c r="GQ186" s="112"/>
      <c r="GR186" s="112"/>
      <c r="GS186" s="112"/>
      <c r="GT186" s="112"/>
      <c r="GU186" s="112"/>
      <c r="GV186" s="112"/>
      <c r="GW186" s="112"/>
      <c r="GX186" s="112"/>
      <c r="GY186" s="112"/>
      <c r="GZ186" s="112"/>
      <c r="HA186" s="112"/>
      <c r="HB186" s="112"/>
      <c r="HC186" s="112"/>
      <c r="HD186" s="112"/>
      <c r="HE186" s="112"/>
      <c r="HF186" s="112"/>
      <c r="HG186" s="112"/>
      <c r="HH186" s="112"/>
      <c r="HI186" s="112"/>
      <c r="HJ186" s="112"/>
      <c r="HK186" s="112"/>
      <c r="HL186" s="112"/>
      <c r="HM186" s="112"/>
      <c r="HN186" s="112"/>
      <c r="HO186" s="112"/>
      <c r="HP186" s="112"/>
      <c r="HQ186" s="112"/>
      <c r="HR186" s="112"/>
      <c r="HS186" s="112"/>
      <c r="HT186" s="112"/>
      <c r="HU186" s="112"/>
      <c r="HV186" s="112"/>
      <c r="HW186" s="112"/>
      <c r="HX186" s="112"/>
      <c r="HY186" s="112"/>
      <c r="HZ186" s="112"/>
      <c r="IA186" s="112"/>
      <c r="IB186" s="112"/>
      <c r="IC186" s="112"/>
      <c r="ID186" s="112"/>
      <c r="IE186" s="112"/>
      <c r="IF186" s="112"/>
      <c r="IG186" s="112"/>
      <c r="IH186" s="112"/>
      <c r="II186" s="112"/>
      <c r="IJ186" s="112"/>
      <c r="IK186" s="112"/>
      <c r="IL186" s="112"/>
      <c r="IM186" s="112"/>
      <c r="IN186" s="112"/>
      <c r="IO186" s="112"/>
      <c r="IP186" s="112"/>
      <c r="IQ186" s="112"/>
      <c r="IR186" s="112"/>
      <c r="IS186" s="112"/>
      <c r="IT186" s="112"/>
      <c r="IU186" s="112"/>
      <c r="IV186" s="112"/>
    </row>
    <row r="187" spans="1:256">
      <c r="A187" s="112"/>
      <c r="B187" s="113">
        <v>44796</v>
      </c>
      <c r="C187" s="114">
        <v>10.4023</v>
      </c>
      <c r="D187" s="114">
        <v>9.7000000000000003E-3</v>
      </c>
      <c r="E187" s="114">
        <v>9.7000000000000003E-3</v>
      </c>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c r="BZ187" s="112"/>
      <c r="CA187" s="112"/>
      <c r="CB187" s="112"/>
      <c r="CC187" s="112"/>
      <c r="CD187" s="112"/>
      <c r="CE187" s="112"/>
      <c r="CF187" s="112"/>
      <c r="CG187" s="112"/>
      <c r="CH187" s="112"/>
      <c r="CI187" s="112"/>
      <c r="CJ187" s="112"/>
      <c r="CK187" s="112"/>
      <c r="CL187" s="112"/>
      <c r="CM187" s="112"/>
      <c r="CN187" s="112"/>
      <c r="CO187" s="112"/>
      <c r="CP187" s="112"/>
      <c r="CQ187" s="112"/>
      <c r="CR187" s="112"/>
      <c r="CS187" s="112"/>
      <c r="CT187" s="112"/>
      <c r="CU187" s="112"/>
      <c r="CV187" s="112"/>
      <c r="CW187" s="112"/>
      <c r="CX187" s="112"/>
      <c r="CY187" s="112"/>
      <c r="CZ187" s="112"/>
      <c r="DA187" s="112"/>
      <c r="DB187" s="112"/>
      <c r="DC187" s="112"/>
      <c r="DD187" s="112"/>
      <c r="DE187" s="112"/>
      <c r="DF187" s="112"/>
      <c r="DG187" s="112"/>
      <c r="DH187" s="112"/>
      <c r="DI187" s="112"/>
      <c r="DJ187" s="112"/>
      <c r="DK187" s="112"/>
      <c r="DL187" s="112"/>
      <c r="DM187" s="112"/>
      <c r="DN187" s="112"/>
      <c r="DO187" s="112"/>
      <c r="DP187" s="112"/>
      <c r="DQ187" s="112"/>
      <c r="DR187" s="112"/>
      <c r="DS187" s="112"/>
      <c r="DT187" s="112"/>
      <c r="DU187" s="112"/>
      <c r="DV187" s="112"/>
      <c r="DW187" s="112"/>
      <c r="DX187" s="112"/>
      <c r="DY187" s="112"/>
      <c r="DZ187" s="112"/>
      <c r="EA187" s="112"/>
      <c r="EB187" s="112"/>
      <c r="EC187" s="112"/>
      <c r="ED187" s="112"/>
      <c r="EE187" s="112"/>
      <c r="EF187" s="112"/>
      <c r="EG187" s="112"/>
      <c r="EH187" s="112"/>
      <c r="EI187" s="112"/>
      <c r="EJ187" s="112"/>
      <c r="EK187" s="112"/>
      <c r="EL187" s="112"/>
      <c r="EM187" s="112"/>
      <c r="EN187" s="112"/>
      <c r="EO187" s="112"/>
      <c r="EP187" s="112"/>
      <c r="EQ187" s="112"/>
      <c r="ER187" s="112"/>
      <c r="ES187" s="112"/>
      <c r="ET187" s="112"/>
      <c r="EU187" s="112"/>
      <c r="EV187" s="112"/>
      <c r="EW187" s="112"/>
      <c r="EX187" s="112"/>
      <c r="EY187" s="112"/>
      <c r="EZ187" s="112"/>
      <c r="FA187" s="112"/>
      <c r="FB187" s="112"/>
      <c r="FC187" s="112"/>
      <c r="FD187" s="112"/>
      <c r="FE187" s="112"/>
      <c r="FF187" s="112"/>
      <c r="FG187" s="112"/>
      <c r="FH187" s="112"/>
      <c r="FI187" s="112"/>
      <c r="FJ187" s="112"/>
      <c r="FK187" s="112"/>
      <c r="FL187" s="112"/>
      <c r="FM187" s="112"/>
      <c r="FN187" s="112"/>
      <c r="FO187" s="112"/>
      <c r="FP187" s="112"/>
      <c r="FQ187" s="112"/>
      <c r="FR187" s="112"/>
      <c r="FS187" s="112"/>
      <c r="FT187" s="112"/>
      <c r="FU187" s="112"/>
      <c r="FV187" s="112"/>
      <c r="FW187" s="112"/>
      <c r="FX187" s="112"/>
      <c r="FY187" s="112"/>
      <c r="FZ187" s="112"/>
      <c r="GA187" s="112"/>
      <c r="GB187" s="112"/>
      <c r="GC187" s="112"/>
      <c r="GD187" s="112"/>
      <c r="GE187" s="112"/>
      <c r="GF187" s="112"/>
      <c r="GG187" s="112"/>
      <c r="GH187" s="112"/>
      <c r="GI187" s="112"/>
      <c r="GJ187" s="112"/>
      <c r="GK187" s="112"/>
      <c r="GL187" s="112"/>
      <c r="GM187" s="112"/>
      <c r="GN187" s="112"/>
      <c r="GO187" s="112"/>
      <c r="GP187" s="112"/>
      <c r="GQ187" s="112"/>
      <c r="GR187" s="112"/>
      <c r="GS187" s="112"/>
      <c r="GT187" s="112"/>
      <c r="GU187" s="112"/>
      <c r="GV187" s="112"/>
      <c r="GW187" s="112"/>
      <c r="GX187" s="112"/>
      <c r="GY187" s="112"/>
      <c r="GZ187" s="112"/>
      <c r="HA187" s="112"/>
      <c r="HB187" s="112"/>
      <c r="HC187" s="112"/>
      <c r="HD187" s="112"/>
      <c r="HE187" s="112"/>
      <c r="HF187" s="112"/>
      <c r="HG187" s="112"/>
      <c r="HH187" s="112"/>
      <c r="HI187" s="112"/>
      <c r="HJ187" s="112"/>
      <c r="HK187" s="112"/>
      <c r="HL187" s="112"/>
      <c r="HM187" s="112"/>
      <c r="HN187" s="112"/>
      <c r="HO187" s="112"/>
      <c r="HP187" s="112"/>
      <c r="HQ187" s="112"/>
      <c r="HR187" s="112"/>
      <c r="HS187" s="112"/>
      <c r="HT187" s="112"/>
      <c r="HU187" s="112"/>
      <c r="HV187" s="112"/>
      <c r="HW187" s="112"/>
      <c r="HX187" s="112"/>
      <c r="HY187" s="112"/>
      <c r="HZ187" s="112"/>
      <c r="IA187" s="112"/>
      <c r="IB187" s="112"/>
      <c r="IC187" s="112"/>
      <c r="ID187" s="112"/>
      <c r="IE187" s="112"/>
      <c r="IF187" s="112"/>
      <c r="IG187" s="112"/>
      <c r="IH187" s="112"/>
      <c r="II187" s="112"/>
      <c r="IJ187" s="112"/>
      <c r="IK187" s="112"/>
      <c r="IL187" s="112"/>
      <c r="IM187" s="112"/>
      <c r="IN187" s="112"/>
      <c r="IO187" s="112"/>
      <c r="IP187" s="112"/>
      <c r="IQ187" s="112"/>
      <c r="IR187" s="112"/>
      <c r="IS187" s="112"/>
      <c r="IT187" s="112"/>
      <c r="IU187" s="112"/>
      <c r="IV187" s="112"/>
    </row>
    <row r="188" spans="1:256">
      <c r="A188" s="112"/>
      <c r="B188" s="113">
        <v>44803</v>
      </c>
      <c r="C188" s="114">
        <v>10.4023</v>
      </c>
      <c r="D188" s="114">
        <v>1.0500000000000001E-2</v>
      </c>
      <c r="E188" s="114">
        <v>1.0500000000000001E-2</v>
      </c>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c r="BZ188" s="112"/>
      <c r="CA188" s="112"/>
      <c r="CB188" s="112"/>
      <c r="CC188" s="112"/>
      <c r="CD188" s="112"/>
      <c r="CE188" s="112"/>
      <c r="CF188" s="112"/>
      <c r="CG188" s="112"/>
      <c r="CH188" s="112"/>
      <c r="CI188" s="112"/>
      <c r="CJ188" s="112"/>
      <c r="CK188" s="112"/>
      <c r="CL188" s="112"/>
      <c r="CM188" s="112"/>
      <c r="CN188" s="112"/>
      <c r="CO188" s="112"/>
      <c r="CP188" s="112"/>
      <c r="CQ188" s="112"/>
      <c r="CR188" s="112"/>
      <c r="CS188" s="112"/>
      <c r="CT188" s="112"/>
      <c r="CU188" s="112"/>
      <c r="CV188" s="112"/>
      <c r="CW188" s="112"/>
      <c r="CX188" s="112"/>
      <c r="CY188" s="112"/>
      <c r="CZ188" s="112"/>
      <c r="DA188" s="112"/>
      <c r="DB188" s="112"/>
      <c r="DC188" s="112"/>
      <c r="DD188" s="112"/>
      <c r="DE188" s="112"/>
      <c r="DF188" s="112"/>
      <c r="DG188" s="112"/>
      <c r="DH188" s="112"/>
      <c r="DI188" s="112"/>
      <c r="DJ188" s="112"/>
      <c r="DK188" s="112"/>
      <c r="DL188" s="112"/>
      <c r="DM188" s="112"/>
      <c r="DN188" s="112"/>
      <c r="DO188" s="112"/>
      <c r="DP188" s="112"/>
      <c r="DQ188" s="112"/>
      <c r="DR188" s="112"/>
      <c r="DS188" s="112"/>
      <c r="DT188" s="112"/>
      <c r="DU188" s="112"/>
      <c r="DV188" s="112"/>
      <c r="DW188" s="112"/>
      <c r="DX188" s="112"/>
      <c r="DY188" s="112"/>
      <c r="DZ188" s="112"/>
      <c r="EA188" s="112"/>
      <c r="EB188" s="112"/>
      <c r="EC188" s="112"/>
      <c r="ED188" s="112"/>
      <c r="EE188" s="112"/>
      <c r="EF188" s="112"/>
      <c r="EG188" s="112"/>
      <c r="EH188" s="112"/>
      <c r="EI188" s="112"/>
      <c r="EJ188" s="112"/>
      <c r="EK188" s="112"/>
      <c r="EL188" s="112"/>
      <c r="EM188" s="112"/>
      <c r="EN188" s="112"/>
      <c r="EO188" s="112"/>
      <c r="EP188" s="112"/>
      <c r="EQ188" s="112"/>
      <c r="ER188" s="112"/>
      <c r="ES188" s="112"/>
      <c r="ET188" s="112"/>
      <c r="EU188" s="112"/>
      <c r="EV188" s="112"/>
      <c r="EW188" s="112"/>
      <c r="EX188" s="112"/>
      <c r="EY188" s="112"/>
      <c r="EZ188" s="112"/>
      <c r="FA188" s="112"/>
      <c r="FB188" s="112"/>
      <c r="FC188" s="112"/>
      <c r="FD188" s="112"/>
      <c r="FE188" s="112"/>
      <c r="FF188" s="112"/>
      <c r="FG188" s="112"/>
      <c r="FH188" s="112"/>
      <c r="FI188" s="112"/>
      <c r="FJ188" s="112"/>
      <c r="FK188" s="112"/>
      <c r="FL188" s="112"/>
      <c r="FM188" s="112"/>
      <c r="FN188" s="112"/>
      <c r="FO188" s="112"/>
      <c r="FP188" s="112"/>
      <c r="FQ188" s="112"/>
      <c r="FR188" s="112"/>
      <c r="FS188" s="112"/>
      <c r="FT188" s="112"/>
      <c r="FU188" s="112"/>
      <c r="FV188" s="112"/>
      <c r="FW188" s="112"/>
      <c r="FX188" s="112"/>
      <c r="FY188" s="112"/>
      <c r="FZ188" s="112"/>
      <c r="GA188" s="112"/>
      <c r="GB188" s="112"/>
      <c r="GC188" s="112"/>
      <c r="GD188" s="112"/>
      <c r="GE188" s="112"/>
      <c r="GF188" s="112"/>
      <c r="GG188" s="112"/>
      <c r="GH188" s="112"/>
      <c r="GI188" s="112"/>
      <c r="GJ188" s="112"/>
      <c r="GK188" s="112"/>
      <c r="GL188" s="112"/>
      <c r="GM188" s="112"/>
      <c r="GN188" s="112"/>
      <c r="GO188" s="112"/>
      <c r="GP188" s="112"/>
      <c r="GQ188" s="112"/>
      <c r="GR188" s="112"/>
      <c r="GS188" s="112"/>
      <c r="GT188" s="112"/>
      <c r="GU188" s="112"/>
      <c r="GV188" s="112"/>
      <c r="GW188" s="112"/>
      <c r="GX188" s="112"/>
      <c r="GY188" s="112"/>
      <c r="GZ188" s="112"/>
      <c r="HA188" s="112"/>
      <c r="HB188" s="112"/>
      <c r="HC188" s="112"/>
      <c r="HD188" s="112"/>
      <c r="HE188" s="112"/>
      <c r="HF188" s="112"/>
      <c r="HG188" s="112"/>
      <c r="HH188" s="112"/>
      <c r="HI188" s="112"/>
      <c r="HJ188" s="112"/>
      <c r="HK188" s="112"/>
      <c r="HL188" s="112"/>
      <c r="HM188" s="112"/>
      <c r="HN188" s="112"/>
      <c r="HO188" s="112"/>
      <c r="HP188" s="112"/>
      <c r="HQ188" s="112"/>
      <c r="HR188" s="112"/>
      <c r="HS188" s="112"/>
      <c r="HT188" s="112"/>
      <c r="HU188" s="112"/>
      <c r="HV188" s="112"/>
      <c r="HW188" s="112"/>
      <c r="HX188" s="112"/>
      <c r="HY188" s="112"/>
      <c r="HZ188" s="112"/>
      <c r="IA188" s="112"/>
      <c r="IB188" s="112"/>
      <c r="IC188" s="112"/>
      <c r="ID188" s="112"/>
      <c r="IE188" s="112"/>
      <c r="IF188" s="112"/>
      <c r="IG188" s="112"/>
      <c r="IH188" s="112"/>
      <c r="II188" s="112"/>
      <c r="IJ188" s="112"/>
      <c r="IK188" s="112"/>
      <c r="IL188" s="112"/>
      <c r="IM188" s="112"/>
      <c r="IN188" s="112"/>
      <c r="IO188" s="112"/>
      <c r="IP188" s="112"/>
      <c r="IQ188" s="112"/>
      <c r="IR188" s="112"/>
      <c r="IS188" s="112"/>
      <c r="IT188" s="112"/>
      <c r="IU188" s="112"/>
      <c r="IV188" s="112"/>
    </row>
    <row r="189" spans="1:256">
      <c r="A189" s="112"/>
      <c r="B189" s="113">
        <v>44810</v>
      </c>
      <c r="C189" s="114">
        <v>10.4023</v>
      </c>
      <c r="D189" s="114">
        <v>1.24E-2</v>
      </c>
      <c r="E189" s="114">
        <v>1.24E-2</v>
      </c>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c r="BZ189" s="112"/>
      <c r="CA189" s="112"/>
      <c r="CB189" s="112"/>
      <c r="CC189" s="112"/>
      <c r="CD189" s="112"/>
      <c r="CE189" s="112"/>
      <c r="CF189" s="112"/>
      <c r="CG189" s="112"/>
      <c r="CH189" s="112"/>
      <c r="CI189" s="112"/>
      <c r="CJ189" s="112"/>
      <c r="CK189" s="112"/>
      <c r="CL189" s="112"/>
      <c r="CM189" s="112"/>
      <c r="CN189" s="112"/>
      <c r="CO189" s="112"/>
      <c r="CP189" s="112"/>
      <c r="CQ189" s="112"/>
      <c r="CR189" s="112"/>
      <c r="CS189" s="112"/>
      <c r="CT189" s="112"/>
      <c r="CU189" s="112"/>
      <c r="CV189" s="112"/>
      <c r="CW189" s="112"/>
      <c r="CX189" s="112"/>
      <c r="CY189" s="112"/>
      <c r="CZ189" s="112"/>
      <c r="DA189" s="112"/>
      <c r="DB189" s="112"/>
      <c r="DC189" s="112"/>
      <c r="DD189" s="112"/>
      <c r="DE189" s="112"/>
      <c r="DF189" s="112"/>
      <c r="DG189" s="112"/>
      <c r="DH189" s="112"/>
      <c r="DI189" s="112"/>
      <c r="DJ189" s="112"/>
      <c r="DK189" s="112"/>
      <c r="DL189" s="112"/>
      <c r="DM189" s="112"/>
      <c r="DN189" s="112"/>
      <c r="DO189" s="112"/>
      <c r="DP189" s="112"/>
      <c r="DQ189" s="112"/>
      <c r="DR189" s="112"/>
      <c r="DS189" s="112"/>
      <c r="DT189" s="112"/>
      <c r="DU189" s="112"/>
      <c r="DV189" s="112"/>
      <c r="DW189" s="112"/>
      <c r="DX189" s="112"/>
      <c r="DY189" s="112"/>
      <c r="DZ189" s="112"/>
      <c r="EA189" s="112"/>
      <c r="EB189" s="112"/>
      <c r="EC189" s="112"/>
      <c r="ED189" s="112"/>
      <c r="EE189" s="112"/>
      <c r="EF189" s="112"/>
      <c r="EG189" s="112"/>
      <c r="EH189" s="112"/>
      <c r="EI189" s="112"/>
      <c r="EJ189" s="112"/>
      <c r="EK189" s="112"/>
      <c r="EL189" s="112"/>
      <c r="EM189" s="112"/>
      <c r="EN189" s="112"/>
      <c r="EO189" s="112"/>
      <c r="EP189" s="112"/>
      <c r="EQ189" s="112"/>
      <c r="ER189" s="112"/>
      <c r="ES189" s="112"/>
      <c r="ET189" s="112"/>
      <c r="EU189" s="112"/>
      <c r="EV189" s="112"/>
      <c r="EW189" s="112"/>
      <c r="EX189" s="112"/>
      <c r="EY189" s="112"/>
      <c r="EZ189" s="112"/>
      <c r="FA189" s="112"/>
      <c r="FB189" s="112"/>
      <c r="FC189" s="112"/>
      <c r="FD189" s="112"/>
      <c r="FE189" s="112"/>
      <c r="FF189" s="112"/>
      <c r="FG189" s="112"/>
      <c r="FH189" s="112"/>
      <c r="FI189" s="112"/>
      <c r="FJ189" s="112"/>
      <c r="FK189" s="112"/>
      <c r="FL189" s="112"/>
      <c r="FM189" s="112"/>
      <c r="FN189" s="112"/>
      <c r="FO189" s="112"/>
      <c r="FP189" s="112"/>
      <c r="FQ189" s="112"/>
      <c r="FR189" s="112"/>
      <c r="FS189" s="112"/>
      <c r="FT189" s="112"/>
      <c r="FU189" s="112"/>
      <c r="FV189" s="112"/>
      <c r="FW189" s="112"/>
      <c r="FX189" s="112"/>
      <c r="FY189" s="112"/>
      <c r="FZ189" s="112"/>
      <c r="GA189" s="112"/>
      <c r="GB189" s="112"/>
      <c r="GC189" s="112"/>
      <c r="GD189" s="112"/>
      <c r="GE189" s="112"/>
      <c r="GF189" s="112"/>
      <c r="GG189" s="112"/>
      <c r="GH189" s="112"/>
      <c r="GI189" s="112"/>
      <c r="GJ189" s="112"/>
      <c r="GK189" s="112"/>
      <c r="GL189" s="112"/>
      <c r="GM189" s="112"/>
      <c r="GN189" s="112"/>
      <c r="GO189" s="112"/>
      <c r="GP189" s="112"/>
      <c r="GQ189" s="112"/>
      <c r="GR189" s="112"/>
      <c r="GS189" s="112"/>
      <c r="GT189" s="112"/>
      <c r="GU189" s="112"/>
      <c r="GV189" s="112"/>
      <c r="GW189" s="112"/>
      <c r="GX189" s="112"/>
      <c r="GY189" s="112"/>
      <c r="GZ189" s="112"/>
      <c r="HA189" s="112"/>
      <c r="HB189" s="112"/>
      <c r="HC189" s="112"/>
      <c r="HD189" s="112"/>
      <c r="HE189" s="112"/>
      <c r="HF189" s="112"/>
      <c r="HG189" s="112"/>
      <c r="HH189" s="112"/>
      <c r="HI189" s="112"/>
      <c r="HJ189" s="112"/>
      <c r="HK189" s="112"/>
      <c r="HL189" s="112"/>
      <c r="HM189" s="112"/>
      <c r="HN189" s="112"/>
      <c r="HO189" s="112"/>
      <c r="HP189" s="112"/>
      <c r="HQ189" s="112"/>
      <c r="HR189" s="112"/>
      <c r="HS189" s="112"/>
      <c r="HT189" s="112"/>
      <c r="HU189" s="112"/>
      <c r="HV189" s="112"/>
      <c r="HW189" s="112"/>
      <c r="HX189" s="112"/>
      <c r="HY189" s="112"/>
      <c r="HZ189" s="112"/>
      <c r="IA189" s="112"/>
      <c r="IB189" s="112"/>
      <c r="IC189" s="112"/>
      <c r="ID189" s="112"/>
      <c r="IE189" s="112"/>
      <c r="IF189" s="112"/>
      <c r="IG189" s="112"/>
      <c r="IH189" s="112"/>
      <c r="II189" s="112"/>
      <c r="IJ189" s="112"/>
      <c r="IK189" s="112"/>
      <c r="IL189" s="112"/>
      <c r="IM189" s="112"/>
      <c r="IN189" s="112"/>
      <c r="IO189" s="112"/>
      <c r="IP189" s="112"/>
      <c r="IQ189" s="112"/>
      <c r="IR189" s="112"/>
      <c r="IS189" s="112"/>
      <c r="IT189" s="112"/>
      <c r="IU189" s="112"/>
      <c r="IV189" s="112"/>
    </row>
    <row r="190" spans="1:256">
      <c r="A190" s="112"/>
      <c r="B190" s="113">
        <v>44817</v>
      </c>
      <c r="C190" s="114">
        <v>10.4023</v>
      </c>
      <c r="D190" s="114">
        <v>9.7999999999999997E-3</v>
      </c>
      <c r="E190" s="114">
        <v>9.7999999999999997E-3</v>
      </c>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c r="BZ190" s="112"/>
      <c r="CA190" s="112"/>
      <c r="CB190" s="112"/>
      <c r="CC190" s="112"/>
      <c r="CD190" s="112"/>
      <c r="CE190" s="112"/>
      <c r="CF190" s="112"/>
      <c r="CG190" s="112"/>
      <c r="CH190" s="112"/>
      <c r="CI190" s="112"/>
      <c r="CJ190" s="112"/>
      <c r="CK190" s="112"/>
      <c r="CL190" s="112"/>
      <c r="CM190" s="112"/>
      <c r="CN190" s="112"/>
      <c r="CO190" s="112"/>
      <c r="CP190" s="112"/>
      <c r="CQ190" s="112"/>
      <c r="CR190" s="112"/>
      <c r="CS190" s="112"/>
      <c r="CT190" s="112"/>
      <c r="CU190" s="112"/>
      <c r="CV190" s="112"/>
      <c r="CW190" s="112"/>
      <c r="CX190" s="112"/>
      <c r="CY190" s="112"/>
      <c r="CZ190" s="112"/>
      <c r="DA190" s="112"/>
      <c r="DB190" s="112"/>
      <c r="DC190" s="112"/>
      <c r="DD190" s="112"/>
      <c r="DE190" s="112"/>
      <c r="DF190" s="112"/>
      <c r="DG190" s="112"/>
      <c r="DH190" s="112"/>
      <c r="DI190" s="112"/>
      <c r="DJ190" s="112"/>
      <c r="DK190" s="112"/>
      <c r="DL190" s="112"/>
      <c r="DM190" s="112"/>
      <c r="DN190" s="112"/>
      <c r="DO190" s="112"/>
      <c r="DP190" s="112"/>
      <c r="DQ190" s="112"/>
      <c r="DR190" s="112"/>
      <c r="DS190" s="112"/>
      <c r="DT190" s="112"/>
      <c r="DU190" s="112"/>
      <c r="DV190" s="112"/>
      <c r="DW190" s="112"/>
      <c r="DX190" s="112"/>
      <c r="DY190" s="112"/>
      <c r="DZ190" s="112"/>
      <c r="EA190" s="112"/>
      <c r="EB190" s="112"/>
      <c r="EC190" s="112"/>
      <c r="ED190" s="112"/>
      <c r="EE190" s="112"/>
      <c r="EF190" s="112"/>
      <c r="EG190" s="112"/>
      <c r="EH190" s="112"/>
      <c r="EI190" s="112"/>
      <c r="EJ190" s="112"/>
      <c r="EK190" s="112"/>
      <c r="EL190" s="112"/>
      <c r="EM190" s="112"/>
      <c r="EN190" s="112"/>
      <c r="EO190" s="112"/>
      <c r="EP190" s="112"/>
      <c r="EQ190" s="112"/>
      <c r="ER190" s="112"/>
      <c r="ES190" s="112"/>
      <c r="ET190" s="112"/>
      <c r="EU190" s="112"/>
      <c r="EV190" s="112"/>
      <c r="EW190" s="112"/>
      <c r="EX190" s="112"/>
      <c r="EY190" s="112"/>
      <c r="EZ190" s="112"/>
      <c r="FA190" s="112"/>
      <c r="FB190" s="112"/>
      <c r="FC190" s="112"/>
      <c r="FD190" s="112"/>
      <c r="FE190" s="112"/>
      <c r="FF190" s="112"/>
      <c r="FG190" s="112"/>
      <c r="FH190" s="112"/>
      <c r="FI190" s="112"/>
      <c r="FJ190" s="112"/>
      <c r="FK190" s="112"/>
      <c r="FL190" s="112"/>
      <c r="FM190" s="112"/>
      <c r="FN190" s="112"/>
      <c r="FO190" s="112"/>
      <c r="FP190" s="112"/>
      <c r="FQ190" s="112"/>
      <c r="FR190" s="112"/>
      <c r="FS190" s="112"/>
      <c r="FT190" s="112"/>
      <c r="FU190" s="112"/>
      <c r="FV190" s="112"/>
      <c r="FW190" s="112"/>
      <c r="FX190" s="112"/>
      <c r="FY190" s="112"/>
      <c r="FZ190" s="112"/>
      <c r="GA190" s="112"/>
      <c r="GB190" s="112"/>
      <c r="GC190" s="112"/>
      <c r="GD190" s="112"/>
      <c r="GE190" s="112"/>
      <c r="GF190" s="112"/>
      <c r="GG190" s="112"/>
      <c r="GH190" s="112"/>
      <c r="GI190" s="112"/>
      <c r="GJ190" s="112"/>
      <c r="GK190" s="112"/>
      <c r="GL190" s="112"/>
      <c r="GM190" s="112"/>
      <c r="GN190" s="112"/>
      <c r="GO190" s="112"/>
      <c r="GP190" s="112"/>
      <c r="GQ190" s="112"/>
      <c r="GR190" s="112"/>
      <c r="GS190" s="112"/>
      <c r="GT190" s="112"/>
      <c r="GU190" s="112"/>
      <c r="GV190" s="112"/>
      <c r="GW190" s="112"/>
      <c r="GX190" s="112"/>
      <c r="GY190" s="112"/>
      <c r="GZ190" s="112"/>
      <c r="HA190" s="112"/>
      <c r="HB190" s="112"/>
      <c r="HC190" s="112"/>
      <c r="HD190" s="112"/>
      <c r="HE190" s="112"/>
      <c r="HF190" s="112"/>
      <c r="HG190" s="112"/>
      <c r="HH190" s="112"/>
      <c r="HI190" s="112"/>
      <c r="HJ190" s="112"/>
      <c r="HK190" s="112"/>
      <c r="HL190" s="112"/>
      <c r="HM190" s="112"/>
      <c r="HN190" s="112"/>
      <c r="HO190" s="112"/>
      <c r="HP190" s="112"/>
      <c r="HQ190" s="112"/>
      <c r="HR190" s="112"/>
      <c r="HS190" s="112"/>
      <c r="HT190" s="112"/>
      <c r="HU190" s="112"/>
      <c r="HV190" s="112"/>
      <c r="HW190" s="112"/>
      <c r="HX190" s="112"/>
      <c r="HY190" s="112"/>
      <c r="HZ190" s="112"/>
      <c r="IA190" s="112"/>
      <c r="IB190" s="112"/>
      <c r="IC190" s="112"/>
      <c r="ID190" s="112"/>
      <c r="IE190" s="112"/>
      <c r="IF190" s="112"/>
      <c r="IG190" s="112"/>
      <c r="IH190" s="112"/>
      <c r="II190" s="112"/>
      <c r="IJ190" s="112"/>
      <c r="IK190" s="112"/>
      <c r="IL190" s="112"/>
      <c r="IM190" s="112"/>
      <c r="IN190" s="112"/>
      <c r="IO190" s="112"/>
      <c r="IP190" s="112"/>
      <c r="IQ190" s="112"/>
      <c r="IR190" s="112"/>
      <c r="IS190" s="112"/>
      <c r="IT190" s="112"/>
      <c r="IU190" s="112"/>
      <c r="IV190" s="112"/>
    </row>
    <row r="191" spans="1:256">
      <c r="A191" s="112"/>
      <c r="B191" s="113">
        <v>44824</v>
      </c>
      <c r="C191" s="114">
        <v>10.4023</v>
      </c>
      <c r="D191" s="114">
        <v>5.0000000000000001E-3</v>
      </c>
      <c r="E191" s="114">
        <v>5.0000000000000001E-3</v>
      </c>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c r="BZ191" s="112"/>
      <c r="CA191" s="112"/>
      <c r="CB191" s="112"/>
      <c r="CC191" s="112"/>
      <c r="CD191" s="112"/>
      <c r="CE191" s="112"/>
      <c r="CF191" s="112"/>
      <c r="CG191" s="112"/>
      <c r="CH191" s="112"/>
      <c r="CI191" s="112"/>
      <c r="CJ191" s="112"/>
      <c r="CK191" s="112"/>
      <c r="CL191" s="112"/>
      <c r="CM191" s="112"/>
      <c r="CN191" s="112"/>
      <c r="CO191" s="112"/>
      <c r="CP191" s="112"/>
      <c r="CQ191" s="112"/>
      <c r="CR191" s="112"/>
      <c r="CS191" s="112"/>
      <c r="CT191" s="112"/>
      <c r="CU191" s="112"/>
      <c r="CV191" s="112"/>
      <c r="CW191" s="112"/>
      <c r="CX191" s="112"/>
      <c r="CY191" s="112"/>
      <c r="CZ191" s="112"/>
      <c r="DA191" s="112"/>
      <c r="DB191" s="112"/>
      <c r="DC191" s="112"/>
      <c r="DD191" s="112"/>
      <c r="DE191" s="112"/>
      <c r="DF191" s="112"/>
      <c r="DG191" s="112"/>
      <c r="DH191" s="112"/>
      <c r="DI191" s="112"/>
      <c r="DJ191" s="112"/>
      <c r="DK191" s="112"/>
      <c r="DL191" s="112"/>
      <c r="DM191" s="112"/>
      <c r="DN191" s="112"/>
      <c r="DO191" s="112"/>
      <c r="DP191" s="112"/>
      <c r="DQ191" s="112"/>
      <c r="DR191" s="112"/>
      <c r="DS191" s="112"/>
      <c r="DT191" s="112"/>
      <c r="DU191" s="112"/>
      <c r="DV191" s="112"/>
      <c r="DW191" s="112"/>
      <c r="DX191" s="112"/>
      <c r="DY191" s="112"/>
      <c r="DZ191" s="112"/>
      <c r="EA191" s="112"/>
      <c r="EB191" s="112"/>
      <c r="EC191" s="112"/>
      <c r="ED191" s="112"/>
      <c r="EE191" s="112"/>
      <c r="EF191" s="112"/>
      <c r="EG191" s="112"/>
      <c r="EH191" s="112"/>
      <c r="EI191" s="112"/>
      <c r="EJ191" s="112"/>
      <c r="EK191" s="112"/>
      <c r="EL191" s="112"/>
      <c r="EM191" s="112"/>
      <c r="EN191" s="112"/>
      <c r="EO191" s="112"/>
      <c r="EP191" s="112"/>
      <c r="EQ191" s="112"/>
      <c r="ER191" s="112"/>
      <c r="ES191" s="112"/>
      <c r="ET191" s="112"/>
      <c r="EU191" s="112"/>
      <c r="EV191" s="112"/>
      <c r="EW191" s="112"/>
      <c r="EX191" s="112"/>
      <c r="EY191" s="112"/>
      <c r="EZ191" s="112"/>
      <c r="FA191" s="112"/>
      <c r="FB191" s="112"/>
      <c r="FC191" s="112"/>
      <c r="FD191" s="112"/>
      <c r="FE191" s="112"/>
      <c r="FF191" s="112"/>
      <c r="FG191" s="112"/>
      <c r="FH191" s="112"/>
      <c r="FI191" s="112"/>
      <c r="FJ191" s="112"/>
      <c r="FK191" s="112"/>
      <c r="FL191" s="112"/>
      <c r="FM191" s="112"/>
      <c r="FN191" s="112"/>
      <c r="FO191" s="112"/>
      <c r="FP191" s="112"/>
      <c r="FQ191" s="112"/>
      <c r="FR191" s="112"/>
      <c r="FS191" s="112"/>
      <c r="FT191" s="112"/>
      <c r="FU191" s="112"/>
      <c r="FV191" s="112"/>
      <c r="FW191" s="112"/>
      <c r="FX191" s="112"/>
      <c r="FY191" s="112"/>
      <c r="FZ191" s="112"/>
      <c r="GA191" s="112"/>
      <c r="GB191" s="112"/>
      <c r="GC191" s="112"/>
      <c r="GD191" s="112"/>
      <c r="GE191" s="112"/>
      <c r="GF191" s="112"/>
      <c r="GG191" s="112"/>
      <c r="GH191" s="112"/>
      <c r="GI191" s="112"/>
      <c r="GJ191" s="112"/>
      <c r="GK191" s="112"/>
      <c r="GL191" s="112"/>
      <c r="GM191" s="112"/>
      <c r="GN191" s="112"/>
      <c r="GO191" s="112"/>
      <c r="GP191" s="112"/>
      <c r="GQ191" s="112"/>
      <c r="GR191" s="112"/>
      <c r="GS191" s="112"/>
      <c r="GT191" s="112"/>
      <c r="GU191" s="112"/>
      <c r="GV191" s="112"/>
      <c r="GW191" s="112"/>
      <c r="GX191" s="112"/>
      <c r="GY191" s="112"/>
      <c r="GZ191" s="112"/>
      <c r="HA191" s="112"/>
      <c r="HB191" s="112"/>
      <c r="HC191" s="112"/>
      <c r="HD191" s="112"/>
      <c r="HE191" s="112"/>
      <c r="HF191" s="112"/>
      <c r="HG191" s="112"/>
      <c r="HH191" s="112"/>
      <c r="HI191" s="112"/>
      <c r="HJ191" s="112"/>
      <c r="HK191" s="112"/>
      <c r="HL191" s="112"/>
      <c r="HM191" s="112"/>
      <c r="HN191" s="112"/>
      <c r="HO191" s="112"/>
      <c r="HP191" s="112"/>
      <c r="HQ191" s="112"/>
      <c r="HR191" s="112"/>
      <c r="HS191" s="112"/>
      <c r="HT191" s="112"/>
      <c r="HU191" s="112"/>
      <c r="HV191" s="112"/>
      <c r="HW191" s="112"/>
      <c r="HX191" s="112"/>
      <c r="HY191" s="112"/>
      <c r="HZ191" s="112"/>
      <c r="IA191" s="112"/>
      <c r="IB191" s="112"/>
      <c r="IC191" s="112"/>
      <c r="ID191" s="112"/>
      <c r="IE191" s="112"/>
      <c r="IF191" s="112"/>
      <c r="IG191" s="112"/>
      <c r="IH191" s="112"/>
      <c r="II191" s="112"/>
      <c r="IJ191" s="112"/>
      <c r="IK191" s="112"/>
      <c r="IL191" s="112"/>
      <c r="IM191" s="112"/>
      <c r="IN191" s="112"/>
      <c r="IO191" s="112"/>
      <c r="IP191" s="112"/>
      <c r="IQ191" s="112"/>
      <c r="IR191" s="112"/>
      <c r="IS191" s="112"/>
      <c r="IT191" s="112"/>
      <c r="IU191" s="112"/>
      <c r="IV191" s="112"/>
    </row>
    <row r="192" spans="1:256">
      <c r="A192" s="112"/>
      <c r="B192" s="113">
        <v>44831</v>
      </c>
      <c r="C192" s="114">
        <v>10.4023</v>
      </c>
      <c r="D192" s="114">
        <v>2.3999999999999998E-3</v>
      </c>
      <c r="E192" s="114">
        <v>2.3999999999999998E-3</v>
      </c>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c r="BZ192" s="112"/>
      <c r="CA192" s="112"/>
      <c r="CB192" s="112"/>
      <c r="CC192" s="112"/>
      <c r="CD192" s="112"/>
      <c r="CE192" s="112"/>
      <c r="CF192" s="112"/>
      <c r="CG192" s="112"/>
      <c r="CH192" s="112"/>
      <c r="CI192" s="112"/>
      <c r="CJ192" s="112"/>
      <c r="CK192" s="112"/>
      <c r="CL192" s="112"/>
      <c r="CM192" s="112"/>
      <c r="CN192" s="112"/>
      <c r="CO192" s="112"/>
      <c r="CP192" s="112"/>
      <c r="CQ192" s="112"/>
      <c r="CR192" s="112"/>
      <c r="CS192" s="112"/>
      <c r="CT192" s="112"/>
      <c r="CU192" s="112"/>
      <c r="CV192" s="112"/>
      <c r="CW192" s="112"/>
      <c r="CX192" s="112"/>
      <c r="CY192" s="112"/>
      <c r="CZ192" s="112"/>
      <c r="DA192" s="112"/>
      <c r="DB192" s="112"/>
      <c r="DC192" s="112"/>
      <c r="DD192" s="112"/>
      <c r="DE192" s="112"/>
      <c r="DF192" s="112"/>
      <c r="DG192" s="112"/>
      <c r="DH192" s="112"/>
      <c r="DI192" s="112"/>
      <c r="DJ192" s="112"/>
      <c r="DK192" s="112"/>
      <c r="DL192" s="112"/>
      <c r="DM192" s="112"/>
      <c r="DN192" s="112"/>
      <c r="DO192" s="112"/>
      <c r="DP192" s="112"/>
      <c r="DQ192" s="112"/>
      <c r="DR192" s="112"/>
      <c r="DS192" s="112"/>
      <c r="DT192" s="112"/>
      <c r="DU192" s="112"/>
      <c r="DV192" s="112"/>
      <c r="DW192" s="112"/>
      <c r="DX192" s="112"/>
      <c r="DY192" s="112"/>
      <c r="DZ192" s="112"/>
      <c r="EA192" s="112"/>
      <c r="EB192" s="112"/>
      <c r="EC192" s="112"/>
      <c r="ED192" s="112"/>
      <c r="EE192" s="112"/>
      <c r="EF192" s="112"/>
      <c r="EG192" s="112"/>
      <c r="EH192" s="112"/>
      <c r="EI192" s="112"/>
      <c r="EJ192" s="112"/>
      <c r="EK192" s="112"/>
      <c r="EL192" s="112"/>
      <c r="EM192" s="112"/>
      <c r="EN192" s="112"/>
      <c r="EO192" s="112"/>
      <c r="EP192" s="112"/>
      <c r="EQ192" s="112"/>
      <c r="ER192" s="112"/>
      <c r="ES192" s="112"/>
      <c r="ET192" s="112"/>
      <c r="EU192" s="112"/>
      <c r="EV192" s="112"/>
      <c r="EW192" s="112"/>
      <c r="EX192" s="112"/>
      <c r="EY192" s="112"/>
      <c r="EZ192" s="112"/>
      <c r="FA192" s="112"/>
      <c r="FB192" s="112"/>
      <c r="FC192" s="112"/>
      <c r="FD192" s="112"/>
      <c r="FE192" s="112"/>
      <c r="FF192" s="112"/>
      <c r="FG192" s="112"/>
      <c r="FH192" s="112"/>
      <c r="FI192" s="112"/>
      <c r="FJ192" s="112"/>
      <c r="FK192" s="112"/>
      <c r="FL192" s="112"/>
      <c r="FM192" s="112"/>
      <c r="FN192" s="112"/>
      <c r="FO192" s="112"/>
      <c r="FP192" s="112"/>
      <c r="FQ192" s="112"/>
      <c r="FR192" s="112"/>
      <c r="FS192" s="112"/>
      <c r="FT192" s="112"/>
      <c r="FU192" s="112"/>
      <c r="FV192" s="112"/>
      <c r="FW192" s="112"/>
      <c r="FX192" s="112"/>
      <c r="FY192" s="112"/>
      <c r="FZ192" s="112"/>
      <c r="GA192" s="112"/>
      <c r="GB192" s="112"/>
      <c r="GC192" s="112"/>
      <c r="GD192" s="112"/>
      <c r="GE192" s="112"/>
      <c r="GF192" s="112"/>
      <c r="GG192" s="112"/>
      <c r="GH192" s="112"/>
      <c r="GI192" s="112"/>
      <c r="GJ192" s="112"/>
      <c r="GK192" s="112"/>
      <c r="GL192" s="112"/>
      <c r="GM192" s="112"/>
      <c r="GN192" s="112"/>
      <c r="GO192" s="112"/>
      <c r="GP192" s="112"/>
      <c r="GQ192" s="112"/>
      <c r="GR192" s="112"/>
      <c r="GS192" s="112"/>
      <c r="GT192" s="112"/>
      <c r="GU192" s="112"/>
      <c r="GV192" s="112"/>
      <c r="GW192" s="112"/>
      <c r="GX192" s="112"/>
      <c r="GY192" s="112"/>
      <c r="GZ192" s="112"/>
      <c r="HA192" s="112"/>
      <c r="HB192" s="112"/>
      <c r="HC192" s="112"/>
      <c r="HD192" s="112"/>
      <c r="HE192" s="112"/>
      <c r="HF192" s="112"/>
      <c r="HG192" s="112"/>
      <c r="HH192" s="112"/>
      <c r="HI192" s="112"/>
      <c r="HJ192" s="112"/>
      <c r="HK192" s="112"/>
      <c r="HL192" s="112"/>
      <c r="HM192" s="112"/>
      <c r="HN192" s="112"/>
      <c r="HO192" s="112"/>
      <c r="HP192" s="112"/>
      <c r="HQ192" s="112"/>
      <c r="HR192" s="112"/>
      <c r="HS192" s="112"/>
      <c r="HT192" s="112"/>
      <c r="HU192" s="112"/>
      <c r="HV192" s="112"/>
      <c r="HW192" s="112"/>
      <c r="HX192" s="112"/>
      <c r="HY192" s="112"/>
      <c r="HZ192" s="112"/>
      <c r="IA192" s="112"/>
      <c r="IB192" s="112"/>
      <c r="IC192" s="112"/>
      <c r="ID192" s="112"/>
      <c r="IE192" s="112"/>
      <c r="IF192" s="112"/>
      <c r="IG192" s="112"/>
      <c r="IH192" s="112"/>
      <c r="II192" s="112"/>
      <c r="IJ192" s="112"/>
      <c r="IK192" s="112"/>
      <c r="IL192" s="112"/>
      <c r="IM192" s="112"/>
      <c r="IN192" s="112"/>
      <c r="IO192" s="112"/>
      <c r="IP192" s="112"/>
      <c r="IQ192" s="112"/>
      <c r="IR192" s="112"/>
      <c r="IS192" s="112"/>
      <c r="IT192" s="112"/>
      <c r="IU192" s="112"/>
      <c r="IV192" s="112"/>
    </row>
    <row r="193" spans="1:256">
      <c r="A193" s="112"/>
      <c r="B193" s="113">
        <v>44838</v>
      </c>
      <c r="C193" s="114">
        <v>10.4023</v>
      </c>
      <c r="D193" s="114">
        <v>2.1000000000000001E-2</v>
      </c>
      <c r="E193" s="114">
        <v>2.1000000000000001E-2</v>
      </c>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c r="BZ193" s="112"/>
      <c r="CA193" s="112"/>
      <c r="CB193" s="112"/>
      <c r="CC193" s="112"/>
      <c r="CD193" s="112"/>
      <c r="CE193" s="112"/>
      <c r="CF193" s="112"/>
      <c r="CG193" s="112"/>
      <c r="CH193" s="112"/>
      <c r="CI193" s="112"/>
      <c r="CJ193" s="112"/>
      <c r="CK193" s="112"/>
      <c r="CL193" s="112"/>
      <c r="CM193" s="112"/>
      <c r="CN193" s="112"/>
      <c r="CO193" s="112"/>
      <c r="CP193" s="112"/>
      <c r="CQ193" s="112"/>
      <c r="CR193" s="112"/>
      <c r="CS193" s="112"/>
      <c r="CT193" s="112"/>
      <c r="CU193" s="112"/>
      <c r="CV193" s="112"/>
      <c r="CW193" s="112"/>
      <c r="CX193" s="112"/>
      <c r="CY193" s="112"/>
      <c r="CZ193" s="112"/>
      <c r="DA193" s="112"/>
      <c r="DB193" s="112"/>
      <c r="DC193" s="112"/>
      <c r="DD193" s="112"/>
      <c r="DE193" s="112"/>
      <c r="DF193" s="112"/>
      <c r="DG193" s="112"/>
      <c r="DH193" s="112"/>
      <c r="DI193" s="112"/>
      <c r="DJ193" s="112"/>
      <c r="DK193" s="112"/>
      <c r="DL193" s="112"/>
      <c r="DM193" s="112"/>
      <c r="DN193" s="112"/>
      <c r="DO193" s="112"/>
      <c r="DP193" s="112"/>
      <c r="DQ193" s="112"/>
      <c r="DR193" s="112"/>
      <c r="DS193" s="112"/>
      <c r="DT193" s="112"/>
      <c r="DU193" s="112"/>
      <c r="DV193" s="112"/>
      <c r="DW193" s="112"/>
      <c r="DX193" s="112"/>
      <c r="DY193" s="112"/>
      <c r="DZ193" s="112"/>
      <c r="EA193" s="112"/>
      <c r="EB193" s="112"/>
      <c r="EC193" s="112"/>
      <c r="ED193" s="112"/>
      <c r="EE193" s="112"/>
      <c r="EF193" s="112"/>
      <c r="EG193" s="112"/>
      <c r="EH193" s="112"/>
      <c r="EI193" s="112"/>
      <c r="EJ193" s="112"/>
      <c r="EK193" s="112"/>
      <c r="EL193" s="112"/>
      <c r="EM193" s="112"/>
      <c r="EN193" s="112"/>
      <c r="EO193" s="112"/>
      <c r="EP193" s="112"/>
      <c r="EQ193" s="112"/>
      <c r="ER193" s="112"/>
      <c r="ES193" s="112"/>
      <c r="ET193" s="112"/>
      <c r="EU193" s="112"/>
      <c r="EV193" s="112"/>
      <c r="EW193" s="112"/>
      <c r="EX193" s="112"/>
      <c r="EY193" s="112"/>
      <c r="EZ193" s="112"/>
      <c r="FA193" s="112"/>
      <c r="FB193" s="112"/>
      <c r="FC193" s="112"/>
      <c r="FD193" s="112"/>
      <c r="FE193" s="112"/>
      <c r="FF193" s="112"/>
      <c r="FG193" s="112"/>
      <c r="FH193" s="112"/>
      <c r="FI193" s="112"/>
      <c r="FJ193" s="112"/>
      <c r="FK193" s="112"/>
      <c r="FL193" s="112"/>
      <c r="FM193" s="112"/>
      <c r="FN193" s="112"/>
      <c r="FO193" s="112"/>
      <c r="FP193" s="112"/>
      <c r="FQ193" s="112"/>
      <c r="FR193" s="112"/>
      <c r="FS193" s="112"/>
      <c r="FT193" s="112"/>
      <c r="FU193" s="112"/>
      <c r="FV193" s="112"/>
      <c r="FW193" s="112"/>
      <c r="FX193" s="112"/>
      <c r="FY193" s="112"/>
      <c r="FZ193" s="112"/>
      <c r="GA193" s="112"/>
      <c r="GB193" s="112"/>
      <c r="GC193" s="112"/>
      <c r="GD193" s="112"/>
      <c r="GE193" s="112"/>
      <c r="GF193" s="112"/>
      <c r="GG193" s="112"/>
      <c r="GH193" s="112"/>
      <c r="GI193" s="112"/>
      <c r="GJ193" s="112"/>
      <c r="GK193" s="112"/>
      <c r="GL193" s="112"/>
      <c r="GM193" s="112"/>
      <c r="GN193" s="112"/>
      <c r="GO193" s="112"/>
      <c r="GP193" s="112"/>
      <c r="GQ193" s="112"/>
      <c r="GR193" s="112"/>
      <c r="GS193" s="112"/>
      <c r="GT193" s="112"/>
      <c r="GU193" s="112"/>
      <c r="GV193" s="112"/>
      <c r="GW193" s="112"/>
      <c r="GX193" s="112"/>
      <c r="GY193" s="112"/>
      <c r="GZ193" s="112"/>
      <c r="HA193" s="112"/>
      <c r="HB193" s="112"/>
      <c r="HC193" s="112"/>
      <c r="HD193" s="112"/>
      <c r="HE193" s="112"/>
      <c r="HF193" s="112"/>
      <c r="HG193" s="112"/>
      <c r="HH193" s="112"/>
      <c r="HI193" s="112"/>
      <c r="HJ193" s="112"/>
      <c r="HK193" s="112"/>
      <c r="HL193" s="112"/>
      <c r="HM193" s="112"/>
      <c r="HN193" s="112"/>
      <c r="HO193" s="112"/>
      <c r="HP193" s="112"/>
      <c r="HQ193" s="112"/>
      <c r="HR193" s="112"/>
      <c r="HS193" s="112"/>
      <c r="HT193" s="112"/>
      <c r="HU193" s="112"/>
      <c r="HV193" s="112"/>
      <c r="HW193" s="112"/>
      <c r="HX193" s="112"/>
      <c r="HY193" s="112"/>
      <c r="HZ193" s="112"/>
      <c r="IA193" s="112"/>
      <c r="IB193" s="112"/>
      <c r="IC193" s="112"/>
      <c r="ID193" s="112"/>
      <c r="IE193" s="112"/>
      <c r="IF193" s="112"/>
      <c r="IG193" s="112"/>
      <c r="IH193" s="112"/>
      <c r="II193" s="112"/>
      <c r="IJ193" s="112"/>
      <c r="IK193" s="112"/>
      <c r="IL193" s="112"/>
      <c r="IM193" s="112"/>
      <c r="IN193" s="112"/>
      <c r="IO193" s="112"/>
      <c r="IP193" s="112"/>
      <c r="IQ193" s="112"/>
      <c r="IR193" s="112"/>
      <c r="IS193" s="112"/>
      <c r="IT193" s="112"/>
      <c r="IU193" s="112"/>
      <c r="IV193" s="112"/>
    </row>
    <row r="194" spans="1:256">
      <c r="A194" s="112"/>
      <c r="B194" s="113">
        <v>44845</v>
      </c>
      <c r="C194" s="114">
        <v>10.4023</v>
      </c>
      <c r="D194" s="114">
        <v>4.0000000000000001E-3</v>
      </c>
      <c r="E194" s="114">
        <v>4.0000000000000001E-3</v>
      </c>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c r="CM194" s="112"/>
      <c r="CN194" s="112"/>
      <c r="CO194" s="112"/>
      <c r="CP194" s="112"/>
      <c r="CQ194" s="112"/>
      <c r="CR194" s="112"/>
      <c r="CS194" s="112"/>
      <c r="CT194" s="112"/>
      <c r="CU194" s="112"/>
      <c r="CV194" s="112"/>
      <c r="CW194" s="112"/>
      <c r="CX194" s="112"/>
      <c r="CY194" s="112"/>
      <c r="CZ194" s="112"/>
      <c r="DA194" s="112"/>
      <c r="DB194" s="112"/>
      <c r="DC194" s="112"/>
      <c r="DD194" s="112"/>
      <c r="DE194" s="112"/>
      <c r="DF194" s="112"/>
      <c r="DG194" s="112"/>
      <c r="DH194" s="112"/>
      <c r="DI194" s="112"/>
      <c r="DJ194" s="112"/>
      <c r="DK194" s="112"/>
      <c r="DL194" s="112"/>
      <c r="DM194" s="112"/>
      <c r="DN194" s="112"/>
      <c r="DO194" s="112"/>
      <c r="DP194" s="112"/>
      <c r="DQ194" s="112"/>
      <c r="DR194" s="112"/>
      <c r="DS194" s="112"/>
      <c r="DT194" s="112"/>
      <c r="DU194" s="112"/>
      <c r="DV194" s="112"/>
      <c r="DW194" s="112"/>
      <c r="DX194" s="112"/>
      <c r="DY194" s="112"/>
      <c r="DZ194" s="112"/>
      <c r="EA194" s="112"/>
      <c r="EB194" s="112"/>
      <c r="EC194" s="112"/>
      <c r="ED194" s="112"/>
      <c r="EE194" s="112"/>
      <c r="EF194" s="112"/>
      <c r="EG194" s="112"/>
      <c r="EH194" s="112"/>
      <c r="EI194" s="112"/>
      <c r="EJ194" s="112"/>
      <c r="EK194" s="112"/>
      <c r="EL194" s="112"/>
      <c r="EM194" s="112"/>
      <c r="EN194" s="112"/>
      <c r="EO194" s="112"/>
      <c r="EP194" s="112"/>
      <c r="EQ194" s="112"/>
      <c r="ER194" s="112"/>
      <c r="ES194" s="112"/>
      <c r="ET194" s="112"/>
      <c r="EU194" s="112"/>
      <c r="EV194" s="112"/>
      <c r="EW194" s="112"/>
      <c r="EX194" s="112"/>
      <c r="EY194" s="112"/>
      <c r="EZ194" s="112"/>
      <c r="FA194" s="112"/>
      <c r="FB194" s="112"/>
      <c r="FC194" s="112"/>
      <c r="FD194" s="112"/>
      <c r="FE194" s="112"/>
      <c r="FF194" s="112"/>
      <c r="FG194" s="112"/>
      <c r="FH194" s="112"/>
      <c r="FI194" s="112"/>
      <c r="FJ194" s="112"/>
      <c r="FK194" s="112"/>
      <c r="FL194" s="112"/>
      <c r="FM194" s="112"/>
      <c r="FN194" s="112"/>
      <c r="FO194" s="112"/>
      <c r="FP194" s="112"/>
      <c r="FQ194" s="112"/>
      <c r="FR194" s="112"/>
      <c r="FS194" s="112"/>
      <c r="FT194" s="112"/>
      <c r="FU194" s="112"/>
      <c r="FV194" s="112"/>
      <c r="FW194" s="112"/>
      <c r="FX194" s="112"/>
      <c r="FY194" s="112"/>
      <c r="FZ194" s="112"/>
      <c r="GA194" s="112"/>
      <c r="GB194" s="112"/>
      <c r="GC194" s="112"/>
      <c r="GD194" s="112"/>
      <c r="GE194" s="112"/>
      <c r="GF194" s="112"/>
      <c r="GG194" s="112"/>
      <c r="GH194" s="112"/>
      <c r="GI194" s="112"/>
      <c r="GJ194" s="112"/>
      <c r="GK194" s="112"/>
      <c r="GL194" s="112"/>
      <c r="GM194" s="112"/>
      <c r="GN194" s="112"/>
      <c r="GO194" s="112"/>
      <c r="GP194" s="112"/>
      <c r="GQ194" s="112"/>
      <c r="GR194" s="112"/>
      <c r="GS194" s="112"/>
      <c r="GT194" s="112"/>
      <c r="GU194" s="112"/>
      <c r="GV194" s="112"/>
      <c r="GW194" s="112"/>
      <c r="GX194" s="112"/>
      <c r="GY194" s="112"/>
      <c r="GZ194" s="112"/>
      <c r="HA194" s="112"/>
      <c r="HB194" s="112"/>
      <c r="HC194" s="112"/>
      <c r="HD194" s="112"/>
      <c r="HE194" s="112"/>
      <c r="HF194" s="112"/>
      <c r="HG194" s="112"/>
      <c r="HH194" s="112"/>
      <c r="HI194" s="112"/>
      <c r="HJ194" s="112"/>
      <c r="HK194" s="112"/>
      <c r="HL194" s="112"/>
      <c r="HM194" s="112"/>
      <c r="HN194" s="112"/>
      <c r="HO194" s="112"/>
      <c r="HP194" s="112"/>
      <c r="HQ194" s="112"/>
      <c r="HR194" s="112"/>
      <c r="HS194" s="112"/>
      <c r="HT194" s="112"/>
      <c r="HU194" s="112"/>
      <c r="HV194" s="112"/>
      <c r="HW194" s="112"/>
      <c r="HX194" s="112"/>
      <c r="HY194" s="112"/>
      <c r="HZ194" s="112"/>
      <c r="IA194" s="112"/>
      <c r="IB194" s="112"/>
      <c r="IC194" s="112"/>
      <c r="ID194" s="112"/>
      <c r="IE194" s="112"/>
      <c r="IF194" s="112"/>
      <c r="IG194" s="112"/>
      <c r="IH194" s="112"/>
      <c r="II194" s="112"/>
      <c r="IJ194" s="112"/>
      <c r="IK194" s="112"/>
      <c r="IL194" s="112"/>
      <c r="IM194" s="112"/>
      <c r="IN194" s="112"/>
      <c r="IO194" s="112"/>
      <c r="IP194" s="112"/>
      <c r="IQ194" s="112"/>
      <c r="IR194" s="112"/>
      <c r="IS194" s="112"/>
      <c r="IT194" s="112"/>
      <c r="IU194" s="112"/>
      <c r="IV194" s="112"/>
    </row>
    <row r="195" spans="1:256">
      <c r="A195" s="112"/>
      <c r="B195" s="113">
        <v>44852</v>
      </c>
      <c r="C195" s="114">
        <v>10.4023</v>
      </c>
      <c r="D195" s="114">
        <v>1.04E-2</v>
      </c>
      <c r="E195" s="114">
        <v>1.04E-2</v>
      </c>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c r="BZ195" s="112"/>
      <c r="CA195" s="112"/>
      <c r="CB195" s="112"/>
      <c r="CC195" s="112"/>
      <c r="CD195" s="112"/>
      <c r="CE195" s="112"/>
      <c r="CF195" s="112"/>
      <c r="CG195" s="112"/>
      <c r="CH195" s="112"/>
      <c r="CI195" s="112"/>
      <c r="CJ195" s="112"/>
      <c r="CK195" s="112"/>
      <c r="CL195" s="112"/>
      <c r="CM195" s="112"/>
      <c r="CN195" s="112"/>
      <c r="CO195" s="112"/>
      <c r="CP195" s="112"/>
      <c r="CQ195" s="112"/>
      <c r="CR195" s="112"/>
      <c r="CS195" s="112"/>
      <c r="CT195" s="112"/>
      <c r="CU195" s="112"/>
      <c r="CV195" s="112"/>
      <c r="CW195" s="112"/>
      <c r="CX195" s="112"/>
      <c r="CY195" s="112"/>
      <c r="CZ195" s="112"/>
      <c r="DA195" s="112"/>
      <c r="DB195" s="112"/>
      <c r="DC195" s="112"/>
      <c r="DD195" s="112"/>
      <c r="DE195" s="112"/>
      <c r="DF195" s="112"/>
      <c r="DG195" s="112"/>
      <c r="DH195" s="112"/>
      <c r="DI195" s="112"/>
      <c r="DJ195" s="112"/>
      <c r="DK195" s="112"/>
      <c r="DL195" s="112"/>
      <c r="DM195" s="112"/>
      <c r="DN195" s="112"/>
      <c r="DO195" s="112"/>
      <c r="DP195" s="112"/>
      <c r="DQ195" s="112"/>
      <c r="DR195" s="112"/>
      <c r="DS195" s="112"/>
      <c r="DT195" s="112"/>
      <c r="DU195" s="112"/>
      <c r="DV195" s="112"/>
      <c r="DW195" s="112"/>
      <c r="DX195" s="112"/>
      <c r="DY195" s="112"/>
      <c r="DZ195" s="112"/>
      <c r="EA195" s="112"/>
      <c r="EB195" s="112"/>
      <c r="EC195" s="112"/>
      <c r="ED195" s="112"/>
      <c r="EE195" s="112"/>
      <c r="EF195" s="112"/>
      <c r="EG195" s="112"/>
      <c r="EH195" s="112"/>
      <c r="EI195" s="112"/>
      <c r="EJ195" s="112"/>
      <c r="EK195" s="112"/>
      <c r="EL195" s="112"/>
      <c r="EM195" s="112"/>
      <c r="EN195" s="112"/>
      <c r="EO195" s="112"/>
      <c r="EP195" s="112"/>
      <c r="EQ195" s="112"/>
      <c r="ER195" s="112"/>
      <c r="ES195" s="112"/>
      <c r="ET195" s="112"/>
      <c r="EU195" s="112"/>
      <c r="EV195" s="112"/>
      <c r="EW195" s="112"/>
      <c r="EX195" s="112"/>
      <c r="EY195" s="112"/>
      <c r="EZ195" s="112"/>
      <c r="FA195" s="112"/>
      <c r="FB195" s="112"/>
      <c r="FC195" s="112"/>
      <c r="FD195" s="112"/>
      <c r="FE195" s="112"/>
      <c r="FF195" s="112"/>
      <c r="FG195" s="112"/>
      <c r="FH195" s="112"/>
      <c r="FI195" s="112"/>
      <c r="FJ195" s="112"/>
      <c r="FK195" s="112"/>
      <c r="FL195" s="112"/>
      <c r="FM195" s="112"/>
      <c r="FN195" s="112"/>
      <c r="FO195" s="112"/>
      <c r="FP195" s="112"/>
      <c r="FQ195" s="112"/>
      <c r="FR195" s="112"/>
      <c r="FS195" s="112"/>
      <c r="FT195" s="112"/>
      <c r="FU195" s="112"/>
      <c r="FV195" s="112"/>
      <c r="FW195" s="112"/>
      <c r="FX195" s="112"/>
      <c r="FY195" s="112"/>
      <c r="FZ195" s="112"/>
      <c r="GA195" s="112"/>
      <c r="GB195" s="112"/>
      <c r="GC195" s="112"/>
      <c r="GD195" s="112"/>
      <c r="GE195" s="112"/>
      <c r="GF195" s="112"/>
      <c r="GG195" s="112"/>
      <c r="GH195" s="112"/>
      <c r="GI195" s="112"/>
      <c r="GJ195" s="112"/>
      <c r="GK195" s="112"/>
      <c r="GL195" s="112"/>
      <c r="GM195" s="112"/>
      <c r="GN195" s="112"/>
      <c r="GO195" s="112"/>
      <c r="GP195" s="112"/>
      <c r="GQ195" s="112"/>
      <c r="GR195" s="112"/>
      <c r="GS195" s="112"/>
      <c r="GT195" s="112"/>
      <c r="GU195" s="112"/>
      <c r="GV195" s="112"/>
      <c r="GW195" s="112"/>
      <c r="GX195" s="112"/>
      <c r="GY195" s="112"/>
      <c r="GZ195" s="112"/>
      <c r="HA195" s="112"/>
      <c r="HB195" s="112"/>
      <c r="HC195" s="112"/>
      <c r="HD195" s="112"/>
      <c r="HE195" s="112"/>
      <c r="HF195" s="112"/>
      <c r="HG195" s="112"/>
      <c r="HH195" s="112"/>
      <c r="HI195" s="112"/>
      <c r="HJ195" s="112"/>
      <c r="HK195" s="112"/>
      <c r="HL195" s="112"/>
      <c r="HM195" s="112"/>
      <c r="HN195" s="112"/>
      <c r="HO195" s="112"/>
      <c r="HP195" s="112"/>
      <c r="HQ195" s="112"/>
      <c r="HR195" s="112"/>
      <c r="HS195" s="112"/>
      <c r="HT195" s="112"/>
      <c r="HU195" s="112"/>
      <c r="HV195" s="112"/>
      <c r="HW195" s="112"/>
      <c r="HX195" s="112"/>
      <c r="HY195" s="112"/>
      <c r="HZ195" s="112"/>
      <c r="IA195" s="112"/>
      <c r="IB195" s="112"/>
      <c r="IC195" s="112"/>
      <c r="ID195" s="112"/>
      <c r="IE195" s="112"/>
      <c r="IF195" s="112"/>
      <c r="IG195" s="112"/>
      <c r="IH195" s="112"/>
      <c r="II195" s="112"/>
      <c r="IJ195" s="112"/>
      <c r="IK195" s="112"/>
      <c r="IL195" s="112"/>
      <c r="IM195" s="112"/>
      <c r="IN195" s="112"/>
      <c r="IO195" s="112"/>
      <c r="IP195" s="112"/>
      <c r="IQ195" s="112"/>
      <c r="IR195" s="112"/>
      <c r="IS195" s="112"/>
      <c r="IT195" s="112"/>
      <c r="IU195" s="112"/>
      <c r="IV195" s="112"/>
    </row>
    <row r="196" spans="1:256">
      <c r="A196" s="112"/>
      <c r="B196" s="113">
        <v>44859</v>
      </c>
      <c r="C196" s="114">
        <v>10.4023</v>
      </c>
      <c r="D196" s="114">
        <v>1.12E-2</v>
      </c>
      <c r="E196" s="114">
        <v>1.12E-2</v>
      </c>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c r="BZ196" s="112"/>
      <c r="CA196" s="112"/>
      <c r="CB196" s="112"/>
      <c r="CC196" s="112"/>
      <c r="CD196" s="112"/>
      <c r="CE196" s="112"/>
      <c r="CF196" s="112"/>
      <c r="CG196" s="112"/>
      <c r="CH196" s="112"/>
      <c r="CI196" s="112"/>
      <c r="CJ196" s="112"/>
      <c r="CK196" s="112"/>
      <c r="CL196" s="112"/>
      <c r="CM196" s="112"/>
      <c r="CN196" s="112"/>
      <c r="CO196" s="112"/>
      <c r="CP196" s="112"/>
      <c r="CQ196" s="112"/>
      <c r="CR196" s="112"/>
      <c r="CS196" s="112"/>
      <c r="CT196" s="112"/>
      <c r="CU196" s="112"/>
      <c r="CV196" s="112"/>
      <c r="CW196" s="112"/>
      <c r="CX196" s="112"/>
      <c r="CY196" s="112"/>
      <c r="CZ196" s="112"/>
      <c r="DA196" s="112"/>
      <c r="DB196" s="112"/>
      <c r="DC196" s="112"/>
      <c r="DD196" s="112"/>
      <c r="DE196" s="112"/>
      <c r="DF196" s="112"/>
      <c r="DG196" s="112"/>
      <c r="DH196" s="112"/>
      <c r="DI196" s="112"/>
      <c r="DJ196" s="112"/>
      <c r="DK196" s="112"/>
      <c r="DL196" s="112"/>
      <c r="DM196" s="112"/>
      <c r="DN196" s="112"/>
      <c r="DO196" s="112"/>
      <c r="DP196" s="112"/>
      <c r="DQ196" s="112"/>
      <c r="DR196" s="112"/>
      <c r="DS196" s="112"/>
      <c r="DT196" s="112"/>
      <c r="DU196" s="112"/>
      <c r="DV196" s="112"/>
      <c r="DW196" s="112"/>
      <c r="DX196" s="112"/>
      <c r="DY196" s="112"/>
      <c r="DZ196" s="112"/>
      <c r="EA196" s="112"/>
      <c r="EB196" s="112"/>
      <c r="EC196" s="112"/>
      <c r="ED196" s="112"/>
      <c r="EE196" s="112"/>
      <c r="EF196" s="112"/>
      <c r="EG196" s="112"/>
      <c r="EH196" s="112"/>
      <c r="EI196" s="112"/>
      <c r="EJ196" s="112"/>
      <c r="EK196" s="112"/>
      <c r="EL196" s="112"/>
      <c r="EM196" s="112"/>
      <c r="EN196" s="112"/>
      <c r="EO196" s="112"/>
      <c r="EP196" s="112"/>
      <c r="EQ196" s="112"/>
      <c r="ER196" s="112"/>
      <c r="ES196" s="112"/>
      <c r="ET196" s="112"/>
      <c r="EU196" s="112"/>
      <c r="EV196" s="112"/>
      <c r="EW196" s="112"/>
      <c r="EX196" s="112"/>
      <c r="EY196" s="112"/>
      <c r="EZ196" s="112"/>
      <c r="FA196" s="112"/>
      <c r="FB196" s="112"/>
      <c r="FC196" s="112"/>
      <c r="FD196" s="112"/>
      <c r="FE196" s="112"/>
      <c r="FF196" s="112"/>
      <c r="FG196" s="112"/>
      <c r="FH196" s="112"/>
      <c r="FI196" s="112"/>
      <c r="FJ196" s="112"/>
      <c r="FK196" s="112"/>
      <c r="FL196" s="112"/>
      <c r="FM196" s="112"/>
      <c r="FN196" s="112"/>
      <c r="FO196" s="112"/>
      <c r="FP196" s="112"/>
      <c r="FQ196" s="112"/>
      <c r="FR196" s="112"/>
      <c r="FS196" s="112"/>
      <c r="FT196" s="112"/>
      <c r="FU196" s="112"/>
      <c r="FV196" s="112"/>
      <c r="FW196" s="112"/>
      <c r="FX196" s="112"/>
      <c r="FY196" s="112"/>
      <c r="FZ196" s="112"/>
      <c r="GA196" s="112"/>
      <c r="GB196" s="112"/>
      <c r="GC196" s="112"/>
      <c r="GD196" s="112"/>
      <c r="GE196" s="112"/>
      <c r="GF196" s="112"/>
      <c r="GG196" s="112"/>
      <c r="GH196" s="112"/>
      <c r="GI196" s="112"/>
      <c r="GJ196" s="112"/>
      <c r="GK196" s="112"/>
      <c r="GL196" s="112"/>
      <c r="GM196" s="112"/>
      <c r="GN196" s="112"/>
      <c r="GO196" s="112"/>
      <c r="GP196" s="112"/>
      <c r="GQ196" s="112"/>
      <c r="GR196" s="112"/>
      <c r="GS196" s="112"/>
      <c r="GT196" s="112"/>
      <c r="GU196" s="112"/>
      <c r="GV196" s="112"/>
      <c r="GW196" s="112"/>
      <c r="GX196" s="112"/>
      <c r="GY196" s="112"/>
      <c r="GZ196" s="112"/>
      <c r="HA196" s="112"/>
      <c r="HB196" s="112"/>
      <c r="HC196" s="112"/>
      <c r="HD196" s="112"/>
      <c r="HE196" s="112"/>
      <c r="HF196" s="112"/>
      <c r="HG196" s="112"/>
      <c r="HH196" s="112"/>
      <c r="HI196" s="112"/>
      <c r="HJ196" s="112"/>
      <c r="HK196" s="112"/>
      <c r="HL196" s="112"/>
      <c r="HM196" s="112"/>
      <c r="HN196" s="112"/>
      <c r="HO196" s="112"/>
      <c r="HP196" s="112"/>
      <c r="HQ196" s="112"/>
      <c r="HR196" s="112"/>
      <c r="HS196" s="112"/>
      <c r="HT196" s="112"/>
      <c r="HU196" s="112"/>
      <c r="HV196" s="112"/>
      <c r="HW196" s="112"/>
      <c r="HX196" s="112"/>
      <c r="HY196" s="112"/>
      <c r="HZ196" s="112"/>
      <c r="IA196" s="112"/>
      <c r="IB196" s="112"/>
      <c r="IC196" s="112"/>
      <c r="ID196" s="112"/>
      <c r="IE196" s="112"/>
      <c r="IF196" s="112"/>
      <c r="IG196" s="112"/>
      <c r="IH196" s="112"/>
      <c r="II196" s="112"/>
      <c r="IJ196" s="112"/>
      <c r="IK196" s="112"/>
      <c r="IL196" s="112"/>
      <c r="IM196" s="112"/>
      <c r="IN196" s="112"/>
      <c r="IO196" s="112"/>
      <c r="IP196" s="112"/>
      <c r="IQ196" s="112"/>
      <c r="IR196" s="112"/>
      <c r="IS196" s="112"/>
      <c r="IT196" s="112"/>
      <c r="IU196" s="112"/>
      <c r="IV196" s="112"/>
    </row>
    <row r="197" spans="1:256">
      <c r="B197" s="115"/>
      <c r="C197" s="116"/>
      <c r="D197" s="116"/>
      <c r="E197" s="116"/>
    </row>
    <row r="198" spans="1:256" ht="18.75">
      <c r="A198" s="126"/>
      <c r="B198" s="127" t="s">
        <v>2469</v>
      </c>
      <c r="C198" s="392" t="s">
        <v>2470</v>
      </c>
      <c r="D198" s="392"/>
      <c r="E198" s="392"/>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c r="BL198" s="126"/>
      <c r="BM198" s="126"/>
      <c r="BN198" s="126"/>
      <c r="BO198" s="126"/>
      <c r="BP198" s="126"/>
      <c r="BQ198" s="126"/>
      <c r="BR198" s="126"/>
      <c r="BS198" s="126"/>
      <c r="BT198" s="126"/>
      <c r="BU198" s="126"/>
      <c r="BV198" s="126"/>
      <c r="BW198" s="126"/>
      <c r="BX198" s="126"/>
      <c r="BY198" s="126"/>
      <c r="BZ198" s="126"/>
      <c r="CA198" s="126"/>
      <c r="CB198" s="126"/>
      <c r="CC198" s="126"/>
      <c r="CD198" s="126"/>
      <c r="CE198" s="126"/>
      <c r="CF198" s="126"/>
      <c r="CG198" s="126"/>
      <c r="CH198" s="126"/>
      <c r="CI198" s="126"/>
      <c r="CJ198" s="126"/>
      <c r="CK198" s="126"/>
      <c r="CL198" s="126"/>
      <c r="CM198" s="126"/>
      <c r="CN198" s="126"/>
      <c r="CO198" s="126"/>
      <c r="CP198" s="126"/>
      <c r="CQ198" s="126"/>
      <c r="CR198" s="126"/>
      <c r="CS198" s="126"/>
      <c r="CT198" s="126"/>
      <c r="CU198" s="126"/>
      <c r="CV198" s="126"/>
      <c r="CW198" s="126"/>
      <c r="CX198" s="126"/>
      <c r="CY198" s="126"/>
      <c r="CZ198" s="126"/>
      <c r="DA198" s="126"/>
      <c r="DB198" s="126"/>
      <c r="DC198" s="126"/>
      <c r="DD198" s="126"/>
      <c r="DE198" s="126"/>
      <c r="DF198" s="126"/>
      <c r="DG198" s="126"/>
      <c r="DH198" s="126"/>
      <c r="DI198" s="126"/>
      <c r="DJ198" s="126"/>
      <c r="DK198" s="126"/>
      <c r="DL198" s="126"/>
      <c r="DM198" s="126"/>
      <c r="DN198" s="126"/>
      <c r="DO198" s="126"/>
      <c r="DP198" s="126"/>
      <c r="DQ198" s="126"/>
      <c r="DR198" s="126"/>
      <c r="DS198" s="126"/>
      <c r="DT198" s="126"/>
      <c r="DU198" s="126"/>
      <c r="DV198" s="126"/>
      <c r="DW198" s="126"/>
      <c r="DX198" s="126"/>
      <c r="DY198" s="126"/>
      <c r="DZ198" s="126"/>
      <c r="EA198" s="126"/>
      <c r="EB198" s="126"/>
      <c r="EC198" s="126"/>
      <c r="ED198" s="126"/>
      <c r="EE198" s="126"/>
      <c r="EF198" s="126"/>
      <c r="EG198" s="126"/>
      <c r="EH198" s="126"/>
      <c r="EI198" s="126"/>
      <c r="EJ198" s="126"/>
      <c r="EK198" s="126"/>
      <c r="EL198" s="126"/>
      <c r="EM198" s="126"/>
      <c r="EN198" s="126"/>
      <c r="EO198" s="126"/>
      <c r="EP198" s="126"/>
      <c r="EQ198" s="126"/>
      <c r="ER198" s="126"/>
      <c r="ES198" s="126"/>
      <c r="ET198" s="126"/>
      <c r="EU198" s="126"/>
      <c r="EV198" s="126"/>
      <c r="EW198" s="126"/>
      <c r="EX198" s="126"/>
      <c r="EY198" s="126"/>
      <c r="EZ198" s="126"/>
      <c r="FA198" s="126"/>
      <c r="FB198" s="126"/>
      <c r="FC198" s="126"/>
      <c r="FD198" s="126"/>
      <c r="FE198" s="126"/>
      <c r="FF198" s="126"/>
      <c r="FG198" s="126"/>
      <c r="FH198" s="126"/>
      <c r="FI198" s="126"/>
      <c r="FJ198" s="126"/>
      <c r="FK198" s="126"/>
      <c r="FL198" s="126"/>
      <c r="FM198" s="126"/>
      <c r="FN198" s="126"/>
      <c r="FO198" s="126"/>
      <c r="FP198" s="126"/>
      <c r="FQ198" s="126"/>
      <c r="FR198" s="126"/>
      <c r="FS198" s="126"/>
      <c r="FT198" s="126"/>
      <c r="FU198" s="126"/>
      <c r="FV198" s="126"/>
      <c r="FW198" s="126"/>
      <c r="FX198" s="126"/>
      <c r="FY198" s="126"/>
      <c r="FZ198" s="126"/>
      <c r="GA198" s="126"/>
      <c r="GB198" s="126"/>
      <c r="GC198" s="126"/>
      <c r="GD198" s="126"/>
      <c r="GE198" s="126"/>
      <c r="GF198" s="126"/>
      <c r="GG198" s="126"/>
      <c r="GH198" s="126"/>
      <c r="GI198" s="126"/>
      <c r="GJ198" s="126"/>
      <c r="GK198" s="126"/>
      <c r="GL198" s="126"/>
      <c r="GM198" s="126"/>
      <c r="GN198" s="126"/>
      <c r="GO198" s="126"/>
      <c r="GP198" s="126"/>
      <c r="GQ198" s="126"/>
      <c r="GR198" s="126"/>
      <c r="GS198" s="126"/>
      <c r="GT198" s="126"/>
      <c r="GU198" s="126"/>
      <c r="GV198" s="126"/>
      <c r="GW198" s="126"/>
      <c r="GX198" s="126"/>
      <c r="GY198" s="126"/>
      <c r="GZ198" s="126"/>
      <c r="HA198" s="126"/>
      <c r="HB198" s="126"/>
      <c r="HC198" s="126"/>
      <c r="HD198" s="126"/>
      <c r="HE198" s="126"/>
      <c r="HF198" s="126"/>
      <c r="HG198" s="126"/>
      <c r="HH198" s="126"/>
      <c r="HI198" s="126"/>
      <c r="HJ198" s="126"/>
      <c r="HK198" s="126"/>
      <c r="HL198" s="126"/>
      <c r="HM198" s="126"/>
      <c r="HN198" s="126"/>
      <c r="HO198" s="126"/>
      <c r="HP198" s="126"/>
      <c r="HQ198" s="126"/>
      <c r="HR198" s="126"/>
      <c r="HS198" s="126"/>
      <c r="HT198" s="126"/>
      <c r="HU198" s="126"/>
      <c r="HV198" s="126"/>
      <c r="HW198" s="126"/>
      <c r="HX198" s="126"/>
      <c r="HY198" s="126"/>
      <c r="HZ198" s="126"/>
      <c r="IA198" s="126"/>
      <c r="IB198" s="126"/>
      <c r="IC198" s="126"/>
      <c r="ID198" s="126"/>
      <c r="IE198" s="126"/>
      <c r="IF198" s="126"/>
      <c r="IG198" s="126"/>
      <c r="IH198" s="126"/>
      <c r="II198" s="126"/>
      <c r="IJ198" s="126"/>
      <c r="IK198" s="126"/>
      <c r="IL198" s="126"/>
      <c r="IM198" s="126"/>
      <c r="IN198" s="126"/>
      <c r="IO198" s="126"/>
      <c r="IP198" s="126"/>
      <c r="IQ198" s="126"/>
      <c r="IR198" s="126"/>
      <c r="IS198" s="126"/>
      <c r="IT198" s="126"/>
      <c r="IU198" s="126"/>
      <c r="IV198" s="126"/>
    </row>
    <row r="199" spans="1:256">
      <c r="B199" s="115"/>
      <c r="C199" s="116"/>
      <c r="D199" s="116"/>
      <c r="E199" s="116"/>
    </row>
    <row r="200" spans="1:256">
      <c r="B200" s="115"/>
      <c r="C200" s="116"/>
      <c r="D200" s="116"/>
      <c r="E200" s="116"/>
    </row>
    <row r="201" spans="1:256">
      <c r="B201" s="115"/>
      <c r="C201" s="116"/>
      <c r="D201" s="116"/>
      <c r="E201" s="116"/>
    </row>
    <row r="202" spans="1:256">
      <c r="B202" s="115"/>
      <c r="C202" s="116"/>
      <c r="D202" s="116"/>
      <c r="E202" s="116"/>
    </row>
    <row r="203" spans="1:256">
      <c r="B203" s="115"/>
      <c r="C203" s="116"/>
      <c r="D203" s="116"/>
      <c r="E203" s="116"/>
    </row>
    <row r="204" spans="1:256">
      <c r="B204" s="115"/>
      <c r="C204" s="116"/>
      <c r="D204" s="116"/>
      <c r="E204" s="116"/>
    </row>
    <row r="205" spans="1:256">
      <c r="B205" s="115"/>
      <c r="C205" s="116"/>
      <c r="D205" s="116"/>
      <c r="E205" s="116"/>
    </row>
    <row r="206" spans="1:256">
      <c r="B206" s="115"/>
      <c r="C206" s="116"/>
      <c r="D206" s="116"/>
      <c r="E206" s="116"/>
    </row>
    <row r="207" spans="1:256">
      <c r="B207" s="115"/>
      <c r="C207" s="116"/>
      <c r="D207" s="116"/>
      <c r="E207" s="116"/>
    </row>
    <row r="208" spans="1:256">
      <c r="B208" s="115"/>
      <c r="C208" s="116"/>
      <c r="D208" s="116"/>
      <c r="E208" s="116"/>
    </row>
    <row r="209" spans="2:5">
      <c r="B209" s="115"/>
      <c r="C209" s="116"/>
      <c r="D209" s="116"/>
      <c r="E209" s="116"/>
    </row>
    <row r="210" spans="2:5">
      <c r="B210" s="115"/>
      <c r="C210" s="116"/>
      <c r="D210" s="116"/>
      <c r="E210" s="116"/>
    </row>
    <row r="211" spans="2:5">
      <c r="B211" s="115"/>
      <c r="C211" s="116"/>
      <c r="D211" s="116"/>
      <c r="E211" s="116"/>
    </row>
    <row r="212" spans="2:5">
      <c r="B212" s="115"/>
      <c r="C212" s="116"/>
      <c r="D212" s="116"/>
      <c r="E212" s="116"/>
    </row>
  </sheetData>
  <mergeCells count="17">
    <mergeCell ref="B109:E109"/>
    <mergeCell ref="B128:E128"/>
    <mergeCell ref="B147:E147"/>
    <mergeCell ref="B172:E172"/>
    <mergeCell ref="C198:E198"/>
    <mergeCell ref="B100:E100"/>
    <mergeCell ref="B1:E1"/>
    <mergeCell ref="B10:E10"/>
    <mergeCell ref="B19:E19"/>
    <mergeCell ref="B28:E28"/>
    <mergeCell ref="B37:E37"/>
    <mergeCell ref="B46:E46"/>
    <mergeCell ref="B55:E55"/>
    <mergeCell ref="B64:E64"/>
    <mergeCell ref="B73:E73"/>
    <mergeCell ref="B82:E82"/>
    <mergeCell ref="B91:E91"/>
  </mergeCells>
  <hyperlinks>
    <hyperlink ref="A1" location="Index!A1" display="Index" xr:uid="{7A928DAD-7DE9-4ACB-947C-71DF0AA8F92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A7AE-5FEF-41E6-88CB-A8E426DA0993}">
  <sheetPr>
    <pageSetUpPr fitToPage="1"/>
  </sheetPr>
  <dimension ref="A1:E50"/>
  <sheetViews>
    <sheetView workbookViewId="0">
      <selection sqref="A1:E1"/>
    </sheetView>
  </sheetViews>
  <sheetFormatPr defaultRowHeight="15"/>
  <cols>
    <col min="1" max="1" width="9.5703125" style="150" customWidth="1"/>
    <col min="2" max="2" width="80.28515625" style="150" bestFit="1" customWidth="1"/>
    <col min="3" max="3" width="16.140625" style="180" bestFit="1" customWidth="1"/>
    <col min="4" max="4" width="70.28515625" style="150" customWidth="1"/>
    <col min="5" max="5" width="15.7109375" style="150" customWidth="1"/>
    <col min="6" max="6" width="9.140625" style="150"/>
    <col min="7" max="7" width="9.140625" style="150" customWidth="1"/>
    <col min="8" max="16384" width="9.140625" style="150"/>
  </cols>
  <sheetData>
    <row r="1" spans="1:5" ht="18.75">
      <c r="A1" s="393" t="s">
        <v>3122</v>
      </c>
      <c r="B1" s="393"/>
      <c r="C1" s="393"/>
      <c r="D1" s="393"/>
      <c r="E1" s="393"/>
    </row>
    <row r="2" spans="1:5">
      <c r="C2" s="177"/>
    </row>
    <row r="3" spans="1:5" s="179" customFormat="1" ht="30">
      <c r="A3" s="178" t="s">
        <v>3123</v>
      </c>
      <c r="B3" s="178" t="s">
        <v>3124</v>
      </c>
      <c r="C3" s="178" t="s">
        <v>3125</v>
      </c>
      <c r="D3" s="178" t="s">
        <v>3126</v>
      </c>
      <c r="E3" s="178" t="s">
        <v>3127</v>
      </c>
    </row>
    <row r="4" spans="1:5" s="161" customFormat="1">
      <c r="A4" s="181" t="s">
        <v>3128</v>
      </c>
      <c r="B4" s="162" t="s">
        <v>31</v>
      </c>
      <c r="C4" s="182" t="s">
        <v>3129</v>
      </c>
      <c r="D4" s="183" t="s">
        <v>3130</v>
      </c>
      <c r="E4" s="162" t="str">
        <f>VLOOKUP(D4,'[1]industry Risk-O-Meters'!A4:C550,3,0)</f>
        <v>LOW</v>
      </c>
    </row>
    <row r="5" spans="1:5" s="161" customFormat="1">
      <c r="A5" s="181">
        <f>+A4+1</f>
        <v>2</v>
      </c>
      <c r="B5" s="162" t="s">
        <v>33</v>
      </c>
      <c r="C5" s="182" t="s">
        <v>3131</v>
      </c>
      <c r="D5" s="162" t="s">
        <v>3132</v>
      </c>
      <c r="E5" s="162" t="str">
        <f>VLOOKUP(D5,'[1]industry Risk-O-Meters'!A5:C551,3,0)</f>
        <v>High</v>
      </c>
    </row>
    <row r="6" spans="1:5" s="161" customFormat="1">
      <c r="A6" s="181">
        <f t="shared" ref="A6:A50" si="0">+A5+1</f>
        <v>3</v>
      </c>
      <c r="B6" s="162" t="s">
        <v>35</v>
      </c>
      <c r="C6" s="182" t="s">
        <v>3134</v>
      </c>
      <c r="D6" s="162" t="s">
        <v>3135</v>
      </c>
      <c r="E6" s="162" t="str">
        <f>VLOOKUP(D6,'[1]industry Risk-O-Meters'!A6:C552,3,0)</f>
        <v>VERY HIGH</v>
      </c>
    </row>
    <row r="7" spans="1:5" s="161" customFormat="1">
      <c r="A7" s="181">
        <f t="shared" si="0"/>
        <v>4</v>
      </c>
      <c r="B7" s="162" t="s">
        <v>6</v>
      </c>
      <c r="C7" s="182" t="s">
        <v>3136</v>
      </c>
      <c r="D7" s="162" t="s">
        <v>3137</v>
      </c>
      <c r="E7" s="162" t="str">
        <f>VLOOKUP(D7,'[1]industry Risk-O-Meters'!A7:C553,3,0)</f>
        <v>Moderate</v>
      </c>
    </row>
    <row r="8" spans="1:5" s="161" customFormat="1">
      <c r="A8" s="181">
        <f t="shared" si="0"/>
        <v>5</v>
      </c>
      <c r="B8" s="162" t="s">
        <v>37</v>
      </c>
      <c r="C8" s="182" t="s">
        <v>3134</v>
      </c>
      <c r="D8" s="162" t="s">
        <v>3139</v>
      </c>
      <c r="E8" s="162" t="str">
        <f>VLOOKUP(D8,'[1]industry Risk-O-Meters'!A8:C554,3,0)</f>
        <v>VERY HIGH</v>
      </c>
    </row>
    <row r="9" spans="1:5" s="161" customFormat="1">
      <c r="A9" s="181">
        <f t="shared" si="0"/>
        <v>6</v>
      </c>
      <c r="B9" s="162" t="s">
        <v>8</v>
      </c>
      <c r="C9" s="182" t="s">
        <v>3138</v>
      </c>
      <c r="D9" s="162" t="s">
        <v>3140</v>
      </c>
      <c r="E9" s="162" t="str">
        <f>VLOOKUP(D9,'[1]industry Risk-O-Meters'!A9:C555,3,0)</f>
        <v>Moderate</v>
      </c>
    </row>
    <row r="10" spans="1:5" s="161" customFormat="1">
      <c r="A10" s="181">
        <f t="shared" si="0"/>
        <v>7</v>
      </c>
      <c r="B10" s="162" t="s">
        <v>3141</v>
      </c>
      <c r="C10" s="182" t="s">
        <v>3138</v>
      </c>
      <c r="D10" s="184" t="s">
        <v>3142</v>
      </c>
      <c r="E10" s="162" t="str">
        <f>VLOOKUP(D10,'[1]industry Risk-O-Meters'!A10:C556,3,0)</f>
        <v>Low to Moderate</v>
      </c>
    </row>
    <row r="11" spans="1:5" s="161" customFormat="1">
      <c r="A11" s="181">
        <f t="shared" si="0"/>
        <v>8</v>
      </c>
      <c r="B11" s="162" t="s">
        <v>39</v>
      </c>
      <c r="C11" s="182" t="s">
        <v>3134</v>
      </c>
      <c r="D11" s="162" t="s">
        <v>3143</v>
      </c>
      <c r="E11" s="162" t="str">
        <f>VLOOKUP(D11,'[1]industry Risk-O-Meters'!A11:C557,3,0)</f>
        <v>VERY HIGH</v>
      </c>
    </row>
    <row r="12" spans="1:5" s="161" customFormat="1">
      <c r="A12" s="181">
        <f t="shared" si="0"/>
        <v>9</v>
      </c>
      <c r="B12" s="162" t="s">
        <v>41</v>
      </c>
      <c r="C12" s="182" t="s">
        <v>3134</v>
      </c>
      <c r="D12" s="162" t="s">
        <v>3139</v>
      </c>
      <c r="E12" s="162" t="str">
        <f>VLOOKUP(D12,'[1]industry Risk-O-Meters'!A12:C558,3,0)</f>
        <v>VERY HIGH</v>
      </c>
    </row>
    <row r="13" spans="1:5" s="161" customFormat="1">
      <c r="A13" s="181">
        <f t="shared" si="0"/>
        <v>10</v>
      </c>
      <c r="B13" s="162" t="s">
        <v>43</v>
      </c>
      <c r="C13" s="182" t="s">
        <v>3134</v>
      </c>
      <c r="D13" s="162" t="s">
        <v>3139</v>
      </c>
      <c r="E13" s="162" t="str">
        <f>VLOOKUP(D13,'[1]industry Risk-O-Meters'!A13:C559,3,0)</f>
        <v>VERY HIGH</v>
      </c>
    </row>
    <row r="14" spans="1:5" s="161" customFormat="1">
      <c r="A14" s="181">
        <f t="shared" si="0"/>
        <v>11</v>
      </c>
      <c r="B14" s="162" t="s">
        <v>45</v>
      </c>
      <c r="C14" s="182" t="s">
        <v>3138</v>
      </c>
      <c r="D14" s="162" t="s">
        <v>3144</v>
      </c>
      <c r="E14" s="162" t="str">
        <f>VLOOKUP(D14,'[1]industry Risk-O-Meters'!A14:C560,3,0)</f>
        <v>MODERATE</v>
      </c>
    </row>
    <row r="15" spans="1:5" s="161" customFormat="1">
      <c r="A15" s="181">
        <f t="shared" si="0"/>
        <v>12</v>
      </c>
      <c r="B15" s="162" t="s">
        <v>47</v>
      </c>
      <c r="C15" s="182" t="s">
        <v>3134</v>
      </c>
      <c r="D15" s="183" t="s">
        <v>3145</v>
      </c>
      <c r="E15" s="162" t="str">
        <f>VLOOKUP(D15,'[1]industry Risk-O-Meters'!A15:C561,3,0)</f>
        <v>VERY HIGH</v>
      </c>
    </row>
    <row r="16" spans="1:5" s="161" customFormat="1">
      <c r="A16" s="181">
        <f t="shared" si="0"/>
        <v>13</v>
      </c>
      <c r="B16" s="162" t="s">
        <v>49</v>
      </c>
      <c r="C16" s="182" t="s">
        <v>3134</v>
      </c>
      <c r="D16" s="162" t="s">
        <v>3139</v>
      </c>
      <c r="E16" s="162" t="str">
        <f>VLOOKUP(D16,'[1]industry Risk-O-Meters'!A16:C562,3,0)</f>
        <v>VERY HIGH</v>
      </c>
    </row>
    <row r="17" spans="1:5" s="161" customFormat="1">
      <c r="A17" s="181">
        <f t="shared" si="0"/>
        <v>14</v>
      </c>
      <c r="B17" s="162" t="s">
        <v>12</v>
      </c>
      <c r="C17" s="182" t="s">
        <v>3136</v>
      </c>
      <c r="D17" s="162" t="s">
        <v>3146</v>
      </c>
      <c r="E17" s="162" t="str">
        <f>VLOOKUP(D17,'[1]industry Risk-O-Meters'!A17:C563,3,0)</f>
        <v>Moderate</v>
      </c>
    </row>
    <row r="18" spans="1:5" s="161" customFormat="1">
      <c r="A18" s="181">
        <f t="shared" si="0"/>
        <v>15</v>
      </c>
      <c r="B18" s="162" t="s">
        <v>51</v>
      </c>
      <c r="C18" s="182" t="s">
        <v>3134</v>
      </c>
      <c r="D18" s="162" t="s">
        <v>3139</v>
      </c>
      <c r="E18" s="162" t="str">
        <f>VLOOKUP(D18,'[1]industry Risk-O-Meters'!A18:C564,3,0)</f>
        <v>VERY HIGH</v>
      </c>
    </row>
    <row r="19" spans="1:5" s="161" customFormat="1">
      <c r="A19" s="181">
        <f t="shared" si="0"/>
        <v>16</v>
      </c>
      <c r="B19" s="162" t="s">
        <v>14</v>
      </c>
      <c r="C19" s="182" t="s">
        <v>3136</v>
      </c>
      <c r="D19" s="162" t="s">
        <v>3147</v>
      </c>
      <c r="E19" s="162" t="str">
        <f>VLOOKUP(D19,'[1]industry Risk-O-Meters'!A19:C565,3,0)</f>
        <v>Moderate</v>
      </c>
    </row>
    <row r="20" spans="1:5" s="161" customFormat="1">
      <c r="A20" s="181">
        <f>+A19+1</f>
        <v>17</v>
      </c>
      <c r="B20" s="162" t="s">
        <v>53</v>
      </c>
      <c r="C20" s="182" t="s">
        <v>3134</v>
      </c>
      <c r="D20" s="162" t="s">
        <v>3148</v>
      </c>
      <c r="E20" s="162" t="str">
        <f>VLOOKUP(D20,'[1]industry Risk-O-Meters'!A20:C566,3,0)</f>
        <v>VERY HIGH</v>
      </c>
    </row>
    <row r="21" spans="1:5" s="161" customFormat="1">
      <c r="A21" s="181">
        <f t="shared" si="0"/>
        <v>18</v>
      </c>
      <c r="B21" s="162" t="s">
        <v>55</v>
      </c>
      <c r="C21" s="182" t="s">
        <v>3134</v>
      </c>
      <c r="D21" s="162" t="s">
        <v>3149</v>
      </c>
      <c r="E21" s="162" t="str">
        <f>VLOOKUP(D21,'[1]industry Risk-O-Meters'!A21:C567,3,0)</f>
        <v>Very High</v>
      </c>
    </row>
    <row r="22" spans="1:5" s="161" customFormat="1">
      <c r="A22" s="181">
        <f t="shared" si="0"/>
        <v>19</v>
      </c>
      <c r="B22" s="162" t="s">
        <v>57</v>
      </c>
      <c r="C22" s="182" t="s">
        <v>3134</v>
      </c>
      <c r="D22" s="162" t="s">
        <v>3150</v>
      </c>
      <c r="E22" s="162" t="str">
        <f>VLOOKUP(D22,'[1]industry Risk-O-Meters'!A22:C568,3,0)</f>
        <v>VERY HIGH</v>
      </c>
    </row>
    <row r="23" spans="1:5" s="161" customFormat="1">
      <c r="A23" s="181">
        <f t="shared" si="0"/>
        <v>20</v>
      </c>
      <c r="B23" s="162" t="s">
        <v>59</v>
      </c>
      <c r="C23" s="182" t="s">
        <v>3134</v>
      </c>
      <c r="D23" s="162" t="s">
        <v>3151</v>
      </c>
      <c r="E23" s="162" t="str">
        <f>VLOOKUP(D23,'[1]industry Risk-O-Meters'!A23:C569,3,0)</f>
        <v>VERY HIGH</v>
      </c>
    </row>
    <row r="24" spans="1:5" s="161" customFormat="1">
      <c r="A24" s="181">
        <f t="shared" si="0"/>
        <v>21</v>
      </c>
      <c r="B24" s="162" t="s">
        <v>61</v>
      </c>
      <c r="C24" s="182" t="s">
        <v>3134</v>
      </c>
      <c r="D24" s="162" t="s">
        <v>3139</v>
      </c>
      <c r="E24" s="162" t="str">
        <f>VLOOKUP(D24,'[1]industry Risk-O-Meters'!A24:C570,3,0)</f>
        <v>VERY HIGH</v>
      </c>
    </row>
    <row r="25" spans="1:5" s="161" customFormat="1">
      <c r="A25" s="181">
        <f t="shared" si="0"/>
        <v>22</v>
      </c>
      <c r="B25" s="162" t="s">
        <v>63</v>
      </c>
      <c r="C25" s="182" t="s">
        <v>3134</v>
      </c>
      <c r="D25" s="186" t="s">
        <v>3152</v>
      </c>
      <c r="E25" s="162" t="str">
        <f>VLOOKUP(D25,'[1]industry Risk-O-Meters'!A25:C571,3,0)</f>
        <v>Very High</v>
      </c>
    </row>
    <row r="26" spans="1:5" s="161" customFormat="1">
      <c r="A26" s="181">
        <f t="shared" si="0"/>
        <v>23</v>
      </c>
      <c r="B26" s="162" t="s">
        <v>65</v>
      </c>
      <c r="C26" s="182" t="s">
        <v>3134</v>
      </c>
      <c r="D26" s="183" t="s">
        <v>3153</v>
      </c>
      <c r="E26" s="162" t="str">
        <f>VLOOKUP(D26,'[1]industry Risk-O-Meters'!A26:C572,3,0)</f>
        <v>VERY HIGH</v>
      </c>
    </row>
    <row r="27" spans="1:5" s="161" customFormat="1">
      <c r="A27" s="181">
        <f t="shared" si="0"/>
        <v>24</v>
      </c>
      <c r="B27" s="162" t="s">
        <v>67</v>
      </c>
      <c r="C27" s="182" t="s">
        <v>3134</v>
      </c>
      <c r="D27" s="162" t="s">
        <v>3154</v>
      </c>
      <c r="E27" s="162" t="str">
        <f>VLOOKUP(D27,'[1]industry Risk-O-Meters'!A27:C573,3,0)</f>
        <v>VERY HIGH</v>
      </c>
    </row>
    <row r="28" spans="1:5" s="161" customFormat="1">
      <c r="A28" s="181">
        <f t="shared" si="0"/>
        <v>25</v>
      </c>
      <c r="B28" s="162" t="s">
        <v>100</v>
      </c>
      <c r="C28" s="182" t="s">
        <v>3136</v>
      </c>
      <c r="D28" s="162" t="s">
        <v>3155</v>
      </c>
      <c r="E28" s="162" t="str">
        <f>VLOOKUP(D28,'[1]industry Risk-O-Meters'!A28:C574,3,0)</f>
        <v>Low to Moderate</v>
      </c>
    </row>
    <row r="29" spans="1:5" s="161" customFormat="1">
      <c r="A29" s="181">
        <f t="shared" si="0"/>
        <v>26</v>
      </c>
      <c r="B29" s="162" t="s">
        <v>69</v>
      </c>
      <c r="C29" s="182" t="s">
        <v>3134</v>
      </c>
      <c r="D29" s="162" t="s">
        <v>3156</v>
      </c>
      <c r="E29" s="162" t="str">
        <f>VLOOKUP(D29,'[1]industry Risk-O-Meters'!A29:C575,3,0)</f>
        <v>VERY HIGH</v>
      </c>
    </row>
    <row r="30" spans="1:5" s="161" customFormat="1">
      <c r="A30" s="181">
        <f t="shared" si="0"/>
        <v>27</v>
      </c>
      <c r="B30" s="162" t="s">
        <v>16</v>
      </c>
      <c r="C30" s="182" t="s">
        <v>3138</v>
      </c>
      <c r="D30" s="162" t="s">
        <v>3157</v>
      </c>
      <c r="E30" s="162" t="str">
        <f>VLOOKUP(D30,'[1]industry Risk-O-Meters'!A30:C576,3,0)</f>
        <v>Moderate</v>
      </c>
    </row>
    <row r="31" spans="1:5" s="187" customFormat="1" ht="45">
      <c r="A31" s="181">
        <f t="shared" si="0"/>
        <v>28</v>
      </c>
      <c r="B31" s="183" t="s">
        <v>71</v>
      </c>
      <c r="C31" s="182" t="s">
        <v>3134</v>
      </c>
      <c r="D31" s="183" t="s">
        <v>3158</v>
      </c>
      <c r="E31" s="182" t="s">
        <v>3134</v>
      </c>
    </row>
    <row r="32" spans="1:5" s="161" customFormat="1">
      <c r="A32" s="181">
        <f t="shared" si="0"/>
        <v>29</v>
      </c>
      <c r="B32" s="162" t="s">
        <v>73</v>
      </c>
      <c r="C32" s="182" t="s">
        <v>3134</v>
      </c>
      <c r="D32" s="162" t="s">
        <v>3159</v>
      </c>
      <c r="E32" s="162" t="str">
        <f>VLOOKUP(D32,'[1]industry Risk-O-Meters'!A32:C578,3,0)</f>
        <v>VERY HIGH</v>
      </c>
    </row>
    <row r="33" spans="1:5" s="161" customFormat="1">
      <c r="A33" s="181">
        <f t="shared" si="0"/>
        <v>30</v>
      </c>
      <c r="B33" s="162" t="s">
        <v>75</v>
      </c>
      <c r="C33" s="182" t="s">
        <v>3134</v>
      </c>
      <c r="D33" s="162" t="s">
        <v>3159</v>
      </c>
      <c r="E33" s="162" t="str">
        <f>VLOOKUP(D33,'[1]industry Risk-O-Meters'!A33:C579,3,0)</f>
        <v>VERY HIGH</v>
      </c>
    </row>
    <row r="34" spans="1:5" s="161" customFormat="1">
      <c r="A34" s="181">
        <f t="shared" si="0"/>
        <v>31</v>
      </c>
      <c r="B34" s="162" t="s">
        <v>77</v>
      </c>
      <c r="C34" s="182" t="s">
        <v>3134</v>
      </c>
      <c r="D34" s="162" t="s">
        <v>3160</v>
      </c>
      <c r="E34" s="162" t="str">
        <f>VLOOKUP(D34,'[1]industry Risk-O-Meters'!A34:C580,3,0)</f>
        <v>VERY HIGH</v>
      </c>
    </row>
    <row r="35" spans="1:5" s="161" customFormat="1">
      <c r="A35" s="181">
        <f t="shared" si="0"/>
        <v>32</v>
      </c>
      <c r="B35" s="162" t="s">
        <v>79</v>
      </c>
      <c r="C35" s="182" t="s">
        <v>3134</v>
      </c>
      <c r="D35" s="162" t="s">
        <v>3160</v>
      </c>
      <c r="E35" s="162" t="str">
        <f>VLOOKUP(D35,'[1]industry Risk-O-Meters'!A35:C581,3,0)</f>
        <v>VERY HIGH</v>
      </c>
    </row>
    <row r="36" spans="1:5" s="161" customFormat="1">
      <c r="A36" s="181">
        <f t="shared" si="0"/>
        <v>33</v>
      </c>
      <c r="B36" s="162" t="s">
        <v>83</v>
      </c>
      <c r="C36" s="182" t="s">
        <v>3134</v>
      </c>
      <c r="D36" s="162" t="s">
        <v>3161</v>
      </c>
      <c r="E36" s="162" t="str">
        <f>VLOOKUP(D36,'[1]industry Risk-O-Meters'!A36:C582,3,0)</f>
        <v>VERY HIGH</v>
      </c>
    </row>
    <row r="37" spans="1:5" s="161" customFormat="1">
      <c r="A37" s="181">
        <f t="shared" si="0"/>
        <v>34</v>
      </c>
      <c r="B37" s="162" t="s">
        <v>81</v>
      </c>
      <c r="C37" s="182" t="s">
        <v>3134</v>
      </c>
      <c r="D37" s="184" t="s">
        <v>3162</v>
      </c>
      <c r="E37" s="162" t="str">
        <f>VLOOKUP(D37,'[1]industry Risk-O-Meters'!A37:C583,3,0)</f>
        <v>VERY HIGH</v>
      </c>
    </row>
    <row r="38" spans="1:5" s="161" customFormat="1">
      <c r="A38" s="181">
        <f t="shared" si="0"/>
        <v>35</v>
      </c>
      <c r="B38" s="162" t="s">
        <v>1946</v>
      </c>
      <c r="C38" s="182" t="s">
        <v>3138</v>
      </c>
      <c r="D38" s="162" t="s">
        <v>3163</v>
      </c>
      <c r="E38" s="162" t="str">
        <f>VLOOKUP(D38,'[1]industry Risk-O-Meters'!A38:C584,3,0)</f>
        <v>MODERATE</v>
      </c>
    </row>
    <row r="39" spans="1:5" s="161" customFormat="1">
      <c r="A39" s="181">
        <f t="shared" si="0"/>
        <v>36</v>
      </c>
      <c r="B39" s="162" t="s">
        <v>20</v>
      </c>
      <c r="C39" s="182" t="s">
        <v>3129</v>
      </c>
      <c r="D39" s="162" t="s">
        <v>3164</v>
      </c>
      <c r="E39" s="162" t="str">
        <f>VLOOKUP(D39,'[1]industry Risk-O-Meters'!A39:C585,3,0)</f>
        <v>Low</v>
      </c>
    </row>
    <row r="40" spans="1:5" s="161" customFormat="1">
      <c r="A40" s="181">
        <f t="shared" si="0"/>
        <v>37</v>
      </c>
      <c r="B40" s="162" t="s">
        <v>85</v>
      </c>
      <c r="C40" s="182" t="s">
        <v>3134</v>
      </c>
      <c r="D40" s="186" t="s">
        <v>3165</v>
      </c>
      <c r="E40" s="162" t="str">
        <f>VLOOKUP(D40,'[1]industry Risk-O-Meters'!A40:C586,3,0)</f>
        <v>Very High</v>
      </c>
    </row>
    <row r="41" spans="1:5" s="161" customFormat="1">
      <c r="A41" s="181">
        <f t="shared" si="0"/>
        <v>38</v>
      </c>
      <c r="B41" s="162" t="s">
        <v>87</v>
      </c>
      <c r="C41" s="182" t="s">
        <v>3134</v>
      </c>
      <c r="D41" s="162" t="s">
        <v>3166</v>
      </c>
      <c r="E41" s="162" t="str">
        <f>VLOOKUP(D41,'[1]industry Risk-O-Meters'!A41:C587,3,0)</f>
        <v>VERY HIGH</v>
      </c>
    </row>
    <row r="42" spans="1:5" s="161" customFormat="1">
      <c r="A42" s="181">
        <f t="shared" si="0"/>
        <v>39</v>
      </c>
      <c r="B42" s="162" t="s">
        <v>22</v>
      </c>
      <c r="C42" s="182" t="s">
        <v>3133</v>
      </c>
      <c r="D42" s="162" t="s">
        <v>3167</v>
      </c>
      <c r="E42" s="162" t="str">
        <f>VLOOKUP(D42,'[1]industry Risk-O-Meters'!A42:C588,3,0)</f>
        <v>Moderately High</v>
      </c>
    </row>
    <row r="43" spans="1:5" s="161" customFormat="1">
      <c r="A43" s="181">
        <f t="shared" si="0"/>
        <v>40</v>
      </c>
      <c r="B43" s="162" t="s">
        <v>89</v>
      </c>
      <c r="C43" s="182" t="s">
        <v>3134</v>
      </c>
      <c r="D43" s="185" t="s">
        <v>3168</v>
      </c>
      <c r="E43" s="162" t="str">
        <f>VLOOKUP(D43,'[1]industry Risk-O-Meters'!A43:C589,3,0)</f>
        <v>Very High</v>
      </c>
    </row>
    <row r="44" spans="1:5" s="161" customFormat="1">
      <c r="A44" s="181">
        <f t="shared" si="0"/>
        <v>41</v>
      </c>
      <c r="B44" s="162" t="s">
        <v>91</v>
      </c>
      <c r="C44" s="182" t="s">
        <v>3134</v>
      </c>
      <c r="D44" s="162" t="s">
        <v>3139</v>
      </c>
      <c r="E44" s="162" t="str">
        <f>VLOOKUP(D44,'[1]industry Risk-O-Meters'!A44:C590,3,0)</f>
        <v>VERY HIGH</v>
      </c>
    </row>
    <row r="45" spans="1:5" s="161" customFormat="1">
      <c r="A45" s="181">
        <f t="shared" si="0"/>
        <v>42</v>
      </c>
      <c r="B45" s="162" t="s">
        <v>93</v>
      </c>
      <c r="C45" s="182" t="s">
        <v>3134</v>
      </c>
      <c r="D45" s="162" t="s">
        <v>3169</v>
      </c>
      <c r="E45" s="162" t="str">
        <f>VLOOKUP(D45,'[1]industry Risk-O-Meters'!A45:C591,3,0)</f>
        <v>Very High</v>
      </c>
    </row>
    <row r="46" spans="1:5" s="161" customFormat="1">
      <c r="A46" s="181">
        <f t="shared" si="0"/>
        <v>43</v>
      </c>
      <c r="B46" s="162" t="s">
        <v>24</v>
      </c>
      <c r="C46" s="182" t="s">
        <v>3136</v>
      </c>
      <c r="D46" s="162" t="s">
        <v>3170</v>
      </c>
      <c r="E46" s="162" t="str">
        <f>VLOOKUP(D46,'[1]industry Risk-O-Meters'!A46:C592,3,0)</f>
        <v>Moderate</v>
      </c>
    </row>
    <row r="47" spans="1:5" s="161" customFormat="1">
      <c r="A47" s="181">
        <f t="shared" si="0"/>
        <v>44</v>
      </c>
      <c r="B47" s="162" t="s">
        <v>95</v>
      </c>
      <c r="C47" s="182" t="s">
        <v>3134</v>
      </c>
      <c r="D47" s="162" t="s">
        <v>3171</v>
      </c>
      <c r="E47" s="162" t="str">
        <f>VLOOKUP(D47,'[1]industry Risk-O-Meters'!A47:C593,3,0)</f>
        <v>VERY HIGH</v>
      </c>
    </row>
    <row r="48" spans="1:5" s="161" customFormat="1">
      <c r="A48" s="181">
        <f t="shared" si="0"/>
        <v>45</v>
      </c>
      <c r="B48" s="162" t="s">
        <v>26</v>
      </c>
      <c r="C48" s="182" t="s">
        <v>3136</v>
      </c>
      <c r="D48" s="162" t="s">
        <v>3172</v>
      </c>
      <c r="E48" s="162" t="str">
        <f>VLOOKUP(D48,'[1]industry Risk-O-Meters'!A48:C594,3,0)</f>
        <v>Low to Moderate</v>
      </c>
    </row>
    <row r="49" spans="1:5" s="188" customFormat="1">
      <c r="A49" s="181">
        <f t="shared" si="0"/>
        <v>46</v>
      </c>
      <c r="B49" s="162" t="s">
        <v>28</v>
      </c>
      <c r="C49" s="182" t="s">
        <v>3136</v>
      </c>
      <c r="D49" s="162" t="s">
        <v>3173</v>
      </c>
      <c r="E49" s="162" t="str">
        <f>VLOOKUP(D49,'[1]industry Risk-O-Meters'!A49:C595,3,0)</f>
        <v>Moderate</v>
      </c>
    </row>
    <row r="50" spans="1:5" s="161" customFormat="1">
      <c r="A50" s="181">
        <f t="shared" si="0"/>
        <v>47</v>
      </c>
      <c r="B50" s="162" t="s">
        <v>97</v>
      </c>
      <c r="C50" s="182" t="s">
        <v>3134</v>
      </c>
      <c r="D50" s="162" t="s">
        <v>3139</v>
      </c>
      <c r="E50" s="162" t="str">
        <f>VLOOKUP(D50,'[1]industry Risk-O-Meters'!A50:C596,3,0)</f>
        <v>VERY HIGH</v>
      </c>
    </row>
  </sheetData>
  <mergeCells count="1">
    <mergeCell ref="A1:E1"/>
  </mergeCells>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DC2F-053E-40D0-9FC0-0217F81C02BC}">
  <dimension ref="A1:L1422"/>
  <sheetViews>
    <sheetView workbookViewId="0"/>
  </sheetViews>
  <sheetFormatPr defaultRowHeight="12.75"/>
  <cols>
    <col min="1" max="1" width="5.42578125" style="21" bestFit="1" customWidth="1"/>
    <col min="2" max="2" width="87.42578125" style="21" customWidth="1"/>
    <col min="3" max="3" width="30.7109375" style="210" customWidth="1"/>
    <col min="4" max="4" width="30.7109375" style="21" customWidth="1"/>
    <col min="5" max="5" width="14.140625" style="21" bestFit="1" customWidth="1"/>
    <col min="6" max="6" width="12.42578125" style="22" bestFit="1" customWidth="1"/>
    <col min="7" max="7" width="18.140625" style="22" bestFit="1" customWidth="1"/>
    <col min="8" max="8" width="9.140625" style="22" bestFit="1" customWidth="1"/>
    <col min="9" max="9" width="1.7109375" style="21" bestFit="1" customWidth="1"/>
    <col min="10"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4.140625" style="21" bestFit="1" customWidth="1"/>
    <col min="262" max="262" width="12.140625" style="21" bestFit="1" customWidth="1"/>
    <col min="263" max="263" width="18.140625" style="21" bestFit="1" customWidth="1"/>
    <col min="264" max="264" width="9.140625" style="21" bestFit="1"/>
    <col min="265" max="265" width="1.7109375" style="21" bestFit="1" customWidth="1"/>
    <col min="266"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4.140625" style="21" bestFit="1" customWidth="1"/>
    <col min="518" max="518" width="12.140625" style="21" bestFit="1" customWidth="1"/>
    <col min="519" max="519" width="18.140625" style="21" bestFit="1" customWidth="1"/>
    <col min="520" max="520" width="9.140625" style="21" bestFit="1"/>
    <col min="521" max="521" width="1.7109375" style="21" bestFit="1" customWidth="1"/>
    <col min="522"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4.140625" style="21" bestFit="1" customWidth="1"/>
    <col min="774" max="774" width="12.140625" style="21" bestFit="1" customWidth="1"/>
    <col min="775" max="775" width="18.140625" style="21" bestFit="1" customWidth="1"/>
    <col min="776" max="776" width="9.140625" style="21" bestFit="1"/>
    <col min="777" max="777" width="1.7109375" style="21" bestFit="1" customWidth="1"/>
    <col min="778"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4.140625" style="21" bestFit="1" customWidth="1"/>
    <col min="1030" max="1030" width="12.140625" style="21" bestFit="1" customWidth="1"/>
    <col min="1031" max="1031" width="18.140625" style="21" bestFit="1" customWidth="1"/>
    <col min="1032" max="1032" width="9.140625" style="21" bestFit="1"/>
    <col min="1033" max="1033" width="1.7109375" style="21" bestFit="1" customWidth="1"/>
    <col min="1034"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4.140625" style="21" bestFit="1" customWidth="1"/>
    <col min="1286" max="1286" width="12.140625" style="21" bestFit="1" customWidth="1"/>
    <col min="1287" max="1287" width="18.140625" style="21" bestFit="1" customWidth="1"/>
    <col min="1288" max="1288" width="9.140625" style="21" bestFit="1"/>
    <col min="1289" max="1289" width="1.7109375" style="21" bestFit="1" customWidth="1"/>
    <col min="1290"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4.140625" style="21" bestFit="1" customWidth="1"/>
    <col min="1542" max="1542" width="12.140625" style="21" bestFit="1" customWidth="1"/>
    <col min="1543" max="1543" width="18.140625" style="21" bestFit="1" customWidth="1"/>
    <col min="1544" max="1544" width="9.140625" style="21" bestFit="1"/>
    <col min="1545" max="1545" width="1.7109375" style="21" bestFit="1" customWidth="1"/>
    <col min="1546"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4.140625" style="21" bestFit="1" customWidth="1"/>
    <col min="1798" max="1798" width="12.140625" style="21" bestFit="1" customWidth="1"/>
    <col min="1799" max="1799" width="18.140625" style="21" bestFit="1" customWidth="1"/>
    <col min="1800" max="1800" width="9.140625" style="21" bestFit="1"/>
    <col min="1801" max="1801" width="1.7109375" style="21" bestFit="1" customWidth="1"/>
    <col min="1802"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4.140625" style="21" bestFit="1" customWidth="1"/>
    <col min="2054" max="2054" width="12.140625" style="21" bestFit="1" customWidth="1"/>
    <col min="2055" max="2055" width="18.140625" style="21" bestFit="1" customWidth="1"/>
    <col min="2056" max="2056" width="9.140625" style="21" bestFit="1"/>
    <col min="2057" max="2057" width="1.7109375" style="21" bestFit="1" customWidth="1"/>
    <col min="2058"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4.140625" style="21" bestFit="1" customWidth="1"/>
    <col min="2310" max="2310" width="12.140625" style="21" bestFit="1" customWidth="1"/>
    <col min="2311" max="2311" width="18.140625" style="21" bestFit="1" customWidth="1"/>
    <col min="2312" max="2312" width="9.140625" style="21" bestFit="1"/>
    <col min="2313" max="2313" width="1.7109375" style="21" bestFit="1" customWidth="1"/>
    <col min="2314"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4.140625" style="21" bestFit="1" customWidth="1"/>
    <col min="2566" max="2566" width="12.140625" style="21" bestFit="1" customWidth="1"/>
    <col min="2567" max="2567" width="18.140625" style="21" bestFit="1" customWidth="1"/>
    <col min="2568" max="2568" width="9.140625" style="21" bestFit="1"/>
    <col min="2569" max="2569" width="1.7109375" style="21" bestFit="1" customWidth="1"/>
    <col min="2570"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4.140625" style="21" bestFit="1" customWidth="1"/>
    <col min="2822" max="2822" width="12.140625" style="21" bestFit="1" customWidth="1"/>
    <col min="2823" max="2823" width="18.140625" style="21" bestFit="1" customWidth="1"/>
    <col min="2824" max="2824" width="9.140625" style="21" bestFit="1"/>
    <col min="2825" max="2825" width="1.7109375" style="21" bestFit="1" customWidth="1"/>
    <col min="2826"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4.140625" style="21" bestFit="1" customWidth="1"/>
    <col min="3078" max="3078" width="12.140625" style="21" bestFit="1" customWidth="1"/>
    <col min="3079" max="3079" width="18.140625" style="21" bestFit="1" customWidth="1"/>
    <col min="3080" max="3080" width="9.140625" style="21" bestFit="1"/>
    <col min="3081" max="3081" width="1.7109375" style="21" bestFit="1" customWidth="1"/>
    <col min="3082"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4.140625" style="21" bestFit="1" customWidth="1"/>
    <col min="3334" max="3334" width="12.140625" style="21" bestFit="1" customWidth="1"/>
    <col min="3335" max="3335" width="18.140625" style="21" bestFit="1" customWidth="1"/>
    <col min="3336" max="3336" width="9.140625" style="21" bestFit="1"/>
    <col min="3337" max="3337" width="1.7109375" style="21" bestFit="1" customWidth="1"/>
    <col min="3338"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4.140625" style="21" bestFit="1" customWidth="1"/>
    <col min="3590" max="3590" width="12.140625" style="21" bestFit="1" customWidth="1"/>
    <col min="3591" max="3591" width="18.140625" style="21" bestFit="1" customWidth="1"/>
    <col min="3592" max="3592" width="9.140625" style="21" bestFit="1"/>
    <col min="3593" max="3593" width="1.7109375" style="21" bestFit="1" customWidth="1"/>
    <col min="3594"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4.140625" style="21" bestFit="1" customWidth="1"/>
    <col min="3846" max="3846" width="12.140625" style="21" bestFit="1" customWidth="1"/>
    <col min="3847" max="3847" width="18.140625" style="21" bestFit="1" customWidth="1"/>
    <col min="3848" max="3848" width="9.140625" style="21" bestFit="1"/>
    <col min="3849" max="3849" width="1.7109375" style="21" bestFit="1" customWidth="1"/>
    <col min="3850"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4.140625" style="21" bestFit="1" customWidth="1"/>
    <col min="4102" max="4102" width="12.140625" style="21" bestFit="1" customWidth="1"/>
    <col min="4103" max="4103" width="18.140625" style="21" bestFit="1" customWidth="1"/>
    <col min="4104" max="4104" width="9.140625" style="21" bestFit="1"/>
    <col min="4105" max="4105" width="1.7109375" style="21" bestFit="1" customWidth="1"/>
    <col min="4106"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4.140625" style="21" bestFit="1" customWidth="1"/>
    <col min="4358" max="4358" width="12.140625" style="21" bestFit="1" customWidth="1"/>
    <col min="4359" max="4359" width="18.140625" style="21" bestFit="1" customWidth="1"/>
    <col min="4360" max="4360" width="9.140625" style="21" bestFit="1"/>
    <col min="4361" max="4361" width="1.7109375" style="21" bestFit="1" customWidth="1"/>
    <col min="4362"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4.140625" style="21" bestFit="1" customWidth="1"/>
    <col min="4614" max="4614" width="12.140625" style="21" bestFit="1" customWidth="1"/>
    <col min="4615" max="4615" width="18.140625" style="21" bestFit="1" customWidth="1"/>
    <col min="4616" max="4616" width="9.140625" style="21" bestFit="1"/>
    <col min="4617" max="4617" width="1.7109375" style="21" bestFit="1" customWidth="1"/>
    <col min="4618"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4.140625" style="21" bestFit="1" customWidth="1"/>
    <col min="4870" max="4870" width="12.140625" style="21" bestFit="1" customWidth="1"/>
    <col min="4871" max="4871" width="18.140625" style="21" bestFit="1" customWidth="1"/>
    <col min="4872" max="4872" width="9.140625" style="21" bestFit="1"/>
    <col min="4873" max="4873" width="1.7109375" style="21" bestFit="1" customWidth="1"/>
    <col min="4874"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4.140625" style="21" bestFit="1" customWidth="1"/>
    <col min="5126" max="5126" width="12.140625" style="21" bestFit="1" customWidth="1"/>
    <col min="5127" max="5127" width="18.140625" style="21" bestFit="1" customWidth="1"/>
    <col min="5128" max="5128" width="9.140625" style="21" bestFit="1"/>
    <col min="5129" max="5129" width="1.7109375" style="21" bestFit="1" customWidth="1"/>
    <col min="5130"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4.140625" style="21" bestFit="1" customWidth="1"/>
    <col min="5382" max="5382" width="12.140625" style="21" bestFit="1" customWidth="1"/>
    <col min="5383" max="5383" width="18.140625" style="21" bestFit="1" customWidth="1"/>
    <col min="5384" max="5384" width="9.140625" style="21" bestFit="1"/>
    <col min="5385" max="5385" width="1.7109375" style="21" bestFit="1" customWidth="1"/>
    <col min="5386"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4.140625" style="21" bestFit="1" customWidth="1"/>
    <col min="5638" max="5638" width="12.140625" style="21" bestFit="1" customWidth="1"/>
    <col min="5639" max="5639" width="18.140625" style="21" bestFit="1" customWidth="1"/>
    <col min="5640" max="5640" width="9.140625" style="21" bestFit="1"/>
    <col min="5641" max="5641" width="1.7109375" style="21" bestFit="1" customWidth="1"/>
    <col min="5642"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4.140625" style="21" bestFit="1" customWidth="1"/>
    <col min="5894" max="5894" width="12.140625" style="21" bestFit="1" customWidth="1"/>
    <col min="5895" max="5895" width="18.140625" style="21" bestFit="1" customWidth="1"/>
    <col min="5896" max="5896" width="9.140625" style="21" bestFit="1"/>
    <col min="5897" max="5897" width="1.7109375" style="21" bestFit="1" customWidth="1"/>
    <col min="5898"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4.140625" style="21" bestFit="1" customWidth="1"/>
    <col min="6150" max="6150" width="12.140625" style="21" bestFit="1" customWidth="1"/>
    <col min="6151" max="6151" width="18.140625" style="21" bestFit="1" customWidth="1"/>
    <col min="6152" max="6152" width="9.140625" style="21" bestFit="1"/>
    <col min="6153" max="6153" width="1.7109375" style="21" bestFit="1" customWidth="1"/>
    <col min="6154"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4.140625" style="21" bestFit="1" customWidth="1"/>
    <col min="6406" max="6406" width="12.140625" style="21" bestFit="1" customWidth="1"/>
    <col min="6407" max="6407" width="18.140625" style="21" bestFit="1" customWidth="1"/>
    <col min="6408" max="6408" width="9.140625" style="21" bestFit="1"/>
    <col min="6409" max="6409" width="1.7109375" style="21" bestFit="1" customWidth="1"/>
    <col min="6410"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4.140625" style="21" bestFit="1" customWidth="1"/>
    <col min="6662" max="6662" width="12.140625" style="21" bestFit="1" customWidth="1"/>
    <col min="6663" max="6663" width="18.140625" style="21" bestFit="1" customWidth="1"/>
    <col min="6664" max="6664" width="9.140625" style="21" bestFit="1"/>
    <col min="6665" max="6665" width="1.7109375" style="21" bestFit="1" customWidth="1"/>
    <col min="6666"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4.140625" style="21" bestFit="1" customWidth="1"/>
    <col min="6918" max="6918" width="12.140625" style="21" bestFit="1" customWidth="1"/>
    <col min="6919" max="6919" width="18.140625" style="21" bestFit="1" customWidth="1"/>
    <col min="6920" max="6920" width="9.140625" style="21" bestFit="1"/>
    <col min="6921" max="6921" width="1.7109375" style="21" bestFit="1" customWidth="1"/>
    <col min="6922"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4.140625" style="21" bestFit="1" customWidth="1"/>
    <col min="7174" max="7174" width="12.140625" style="21" bestFit="1" customWidth="1"/>
    <col min="7175" max="7175" width="18.140625" style="21" bestFit="1" customWidth="1"/>
    <col min="7176" max="7176" width="9.140625" style="21" bestFit="1"/>
    <col min="7177" max="7177" width="1.7109375" style="21" bestFit="1" customWidth="1"/>
    <col min="7178"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4.140625" style="21" bestFit="1" customWidth="1"/>
    <col min="7430" max="7430" width="12.140625" style="21" bestFit="1" customWidth="1"/>
    <col min="7431" max="7431" width="18.140625" style="21" bestFit="1" customWidth="1"/>
    <col min="7432" max="7432" width="9.140625" style="21" bestFit="1"/>
    <col min="7433" max="7433" width="1.7109375" style="21" bestFit="1" customWidth="1"/>
    <col min="7434"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4.140625" style="21" bestFit="1" customWidth="1"/>
    <col min="7686" max="7686" width="12.140625" style="21" bestFit="1" customWidth="1"/>
    <col min="7687" max="7687" width="18.140625" style="21" bestFit="1" customWidth="1"/>
    <col min="7688" max="7688" width="9.140625" style="21" bestFit="1"/>
    <col min="7689" max="7689" width="1.7109375" style="21" bestFit="1" customWidth="1"/>
    <col min="7690"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4.140625" style="21" bestFit="1" customWidth="1"/>
    <col min="7942" max="7942" width="12.140625" style="21" bestFit="1" customWidth="1"/>
    <col min="7943" max="7943" width="18.140625" style="21" bestFit="1" customWidth="1"/>
    <col min="7944" max="7944" width="9.140625" style="21" bestFit="1"/>
    <col min="7945" max="7945" width="1.7109375" style="21" bestFit="1" customWidth="1"/>
    <col min="7946"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4.140625" style="21" bestFit="1" customWidth="1"/>
    <col min="8198" max="8198" width="12.140625" style="21" bestFit="1" customWidth="1"/>
    <col min="8199" max="8199" width="18.140625" style="21" bestFit="1" customWidth="1"/>
    <col min="8200" max="8200" width="9.140625" style="21" bestFit="1"/>
    <col min="8201" max="8201" width="1.7109375" style="21" bestFit="1" customWidth="1"/>
    <col min="8202"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4.140625" style="21" bestFit="1" customWidth="1"/>
    <col min="8454" max="8454" width="12.140625" style="21" bestFit="1" customWidth="1"/>
    <col min="8455" max="8455" width="18.140625" style="21" bestFit="1" customWidth="1"/>
    <col min="8456" max="8456" width="9.140625" style="21" bestFit="1"/>
    <col min="8457" max="8457" width="1.7109375" style="21" bestFit="1" customWidth="1"/>
    <col min="8458"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4.140625" style="21" bestFit="1" customWidth="1"/>
    <col min="8710" max="8710" width="12.140625" style="21" bestFit="1" customWidth="1"/>
    <col min="8711" max="8711" width="18.140625" style="21" bestFit="1" customWidth="1"/>
    <col min="8712" max="8712" width="9.140625" style="21" bestFit="1"/>
    <col min="8713" max="8713" width="1.7109375" style="21" bestFit="1" customWidth="1"/>
    <col min="8714"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4.140625" style="21" bestFit="1" customWidth="1"/>
    <col min="8966" max="8966" width="12.140625" style="21" bestFit="1" customWidth="1"/>
    <col min="8967" max="8967" width="18.140625" style="21" bestFit="1" customWidth="1"/>
    <col min="8968" max="8968" width="9.140625" style="21" bestFit="1"/>
    <col min="8969" max="8969" width="1.7109375" style="21" bestFit="1" customWidth="1"/>
    <col min="8970"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4.140625" style="21" bestFit="1" customWidth="1"/>
    <col min="9222" max="9222" width="12.140625" style="21" bestFit="1" customWidth="1"/>
    <col min="9223" max="9223" width="18.140625" style="21" bestFit="1" customWidth="1"/>
    <col min="9224" max="9224" width="9.140625" style="21" bestFit="1"/>
    <col min="9225" max="9225" width="1.7109375" style="21" bestFit="1" customWidth="1"/>
    <col min="9226"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4.140625" style="21" bestFit="1" customWidth="1"/>
    <col min="9478" max="9478" width="12.140625" style="21" bestFit="1" customWidth="1"/>
    <col min="9479" max="9479" width="18.140625" style="21" bestFit="1" customWidth="1"/>
    <col min="9480" max="9480" width="9.140625" style="21" bestFit="1"/>
    <col min="9481" max="9481" width="1.7109375" style="21" bestFit="1" customWidth="1"/>
    <col min="9482"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4.140625" style="21" bestFit="1" customWidth="1"/>
    <col min="9734" max="9734" width="12.140625" style="21" bestFit="1" customWidth="1"/>
    <col min="9735" max="9735" width="18.140625" style="21" bestFit="1" customWidth="1"/>
    <col min="9736" max="9736" width="9.140625" style="21" bestFit="1"/>
    <col min="9737" max="9737" width="1.7109375" style="21" bestFit="1" customWidth="1"/>
    <col min="9738"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4.140625" style="21" bestFit="1" customWidth="1"/>
    <col min="9990" max="9990" width="12.140625" style="21" bestFit="1" customWidth="1"/>
    <col min="9991" max="9991" width="18.140625" style="21" bestFit="1" customWidth="1"/>
    <col min="9992" max="9992" width="9.140625" style="21" bestFit="1"/>
    <col min="9993" max="9993" width="1.7109375" style="21" bestFit="1" customWidth="1"/>
    <col min="9994"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4.140625" style="21" bestFit="1" customWidth="1"/>
    <col min="10246" max="10246" width="12.140625" style="21" bestFit="1" customWidth="1"/>
    <col min="10247" max="10247" width="18.140625" style="21" bestFit="1" customWidth="1"/>
    <col min="10248" max="10248" width="9.140625" style="21" bestFit="1"/>
    <col min="10249" max="10249" width="1.7109375" style="21" bestFit="1" customWidth="1"/>
    <col min="10250"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4.140625" style="21" bestFit="1" customWidth="1"/>
    <col min="10502" max="10502" width="12.140625" style="21" bestFit="1" customWidth="1"/>
    <col min="10503" max="10503" width="18.140625" style="21" bestFit="1" customWidth="1"/>
    <col min="10504" max="10504" width="9.140625" style="21" bestFit="1"/>
    <col min="10505" max="10505" width="1.7109375" style="21" bestFit="1" customWidth="1"/>
    <col min="10506"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4.140625" style="21" bestFit="1" customWidth="1"/>
    <col min="10758" max="10758" width="12.140625" style="21" bestFit="1" customWidth="1"/>
    <col min="10759" max="10759" width="18.140625" style="21" bestFit="1" customWidth="1"/>
    <col min="10760" max="10760" width="9.140625" style="21" bestFit="1"/>
    <col min="10761" max="10761" width="1.7109375" style="21" bestFit="1" customWidth="1"/>
    <col min="10762"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4.140625" style="21" bestFit="1" customWidth="1"/>
    <col min="11014" max="11014" width="12.140625" style="21" bestFit="1" customWidth="1"/>
    <col min="11015" max="11015" width="18.140625" style="21" bestFit="1" customWidth="1"/>
    <col min="11016" max="11016" width="9.140625" style="21" bestFit="1"/>
    <col min="11017" max="11017" width="1.7109375" style="21" bestFit="1" customWidth="1"/>
    <col min="11018"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4.140625" style="21" bestFit="1" customWidth="1"/>
    <col min="11270" max="11270" width="12.140625" style="21" bestFit="1" customWidth="1"/>
    <col min="11271" max="11271" width="18.140625" style="21" bestFit="1" customWidth="1"/>
    <col min="11272" max="11272" width="9.140625" style="21" bestFit="1"/>
    <col min="11273" max="11273" width="1.7109375" style="21" bestFit="1" customWidth="1"/>
    <col min="11274"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4.140625" style="21" bestFit="1" customWidth="1"/>
    <col min="11526" max="11526" width="12.140625" style="21" bestFit="1" customWidth="1"/>
    <col min="11527" max="11527" width="18.140625" style="21" bestFit="1" customWidth="1"/>
    <col min="11528" max="11528" width="9.140625" style="21" bestFit="1"/>
    <col min="11529" max="11529" width="1.7109375" style="21" bestFit="1" customWidth="1"/>
    <col min="11530"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4.140625" style="21" bestFit="1" customWidth="1"/>
    <col min="11782" max="11782" width="12.140625" style="21" bestFit="1" customWidth="1"/>
    <col min="11783" max="11783" width="18.140625" style="21" bestFit="1" customWidth="1"/>
    <col min="11784" max="11784" width="9.140625" style="21" bestFit="1"/>
    <col min="11785" max="11785" width="1.7109375" style="21" bestFit="1" customWidth="1"/>
    <col min="11786"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4.140625" style="21" bestFit="1" customWidth="1"/>
    <col min="12038" max="12038" width="12.140625" style="21" bestFit="1" customWidth="1"/>
    <col min="12039" max="12039" width="18.140625" style="21" bestFit="1" customWidth="1"/>
    <col min="12040" max="12040" width="9.140625" style="21" bestFit="1"/>
    <col min="12041" max="12041" width="1.7109375" style="21" bestFit="1" customWidth="1"/>
    <col min="12042"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4.140625" style="21" bestFit="1" customWidth="1"/>
    <col min="12294" max="12294" width="12.140625" style="21" bestFit="1" customWidth="1"/>
    <col min="12295" max="12295" width="18.140625" style="21" bestFit="1" customWidth="1"/>
    <col min="12296" max="12296" width="9.140625" style="21" bestFit="1"/>
    <col min="12297" max="12297" width="1.7109375" style="21" bestFit="1" customWidth="1"/>
    <col min="12298"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4.140625" style="21" bestFit="1" customWidth="1"/>
    <col min="12550" max="12550" width="12.140625" style="21" bestFit="1" customWidth="1"/>
    <col min="12551" max="12551" width="18.140625" style="21" bestFit="1" customWidth="1"/>
    <col min="12552" max="12552" width="9.140625" style="21" bestFit="1"/>
    <col min="12553" max="12553" width="1.7109375" style="21" bestFit="1" customWidth="1"/>
    <col min="12554"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4.140625" style="21" bestFit="1" customWidth="1"/>
    <col min="12806" max="12806" width="12.140625" style="21" bestFit="1" customWidth="1"/>
    <col min="12807" max="12807" width="18.140625" style="21" bestFit="1" customWidth="1"/>
    <col min="12808" max="12808" width="9.140625" style="21" bestFit="1"/>
    <col min="12809" max="12809" width="1.7109375" style="21" bestFit="1" customWidth="1"/>
    <col min="12810"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4.140625" style="21" bestFit="1" customWidth="1"/>
    <col min="13062" max="13062" width="12.140625" style="21" bestFit="1" customWidth="1"/>
    <col min="13063" max="13063" width="18.140625" style="21" bestFit="1" customWidth="1"/>
    <col min="13064" max="13064" width="9.140625" style="21" bestFit="1"/>
    <col min="13065" max="13065" width="1.7109375" style="21" bestFit="1" customWidth="1"/>
    <col min="13066"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4.140625" style="21" bestFit="1" customWidth="1"/>
    <col min="13318" max="13318" width="12.140625" style="21" bestFit="1" customWidth="1"/>
    <col min="13319" max="13319" width="18.140625" style="21" bestFit="1" customWidth="1"/>
    <col min="13320" max="13320" width="9.140625" style="21" bestFit="1"/>
    <col min="13321" max="13321" width="1.7109375" style="21" bestFit="1" customWidth="1"/>
    <col min="13322"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4.140625" style="21" bestFit="1" customWidth="1"/>
    <col min="13574" max="13574" width="12.140625" style="21" bestFit="1" customWidth="1"/>
    <col min="13575" max="13575" width="18.140625" style="21" bestFit="1" customWidth="1"/>
    <col min="13576" max="13576" width="9.140625" style="21" bestFit="1"/>
    <col min="13577" max="13577" width="1.7109375" style="21" bestFit="1" customWidth="1"/>
    <col min="13578"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4.140625" style="21" bestFit="1" customWidth="1"/>
    <col min="13830" max="13830" width="12.140625" style="21" bestFit="1" customWidth="1"/>
    <col min="13831" max="13831" width="18.140625" style="21" bestFit="1" customWidth="1"/>
    <col min="13832" max="13832" width="9.140625" style="21" bestFit="1"/>
    <col min="13833" max="13833" width="1.7109375" style="21" bestFit="1" customWidth="1"/>
    <col min="13834"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4.140625" style="21" bestFit="1" customWidth="1"/>
    <col min="14086" max="14086" width="12.140625" style="21" bestFit="1" customWidth="1"/>
    <col min="14087" max="14087" width="18.140625" style="21" bestFit="1" customWidth="1"/>
    <col min="14088" max="14088" width="9.140625" style="21" bestFit="1"/>
    <col min="14089" max="14089" width="1.7109375" style="21" bestFit="1" customWidth="1"/>
    <col min="14090"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4.140625" style="21" bestFit="1" customWidth="1"/>
    <col min="14342" max="14342" width="12.140625" style="21" bestFit="1" customWidth="1"/>
    <col min="14343" max="14343" width="18.140625" style="21" bestFit="1" customWidth="1"/>
    <col min="14344" max="14344" width="9.140625" style="21" bestFit="1"/>
    <col min="14345" max="14345" width="1.7109375" style="21" bestFit="1" customWidth="1"/>
    <col min="14346"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4.140625" style="21" bestFit="1" customWidth="1"/>
    <col min="14598" max="14598" width="12.140625" style="21" bestFit="1" customWidth="1"/>
    <col min="14599" max="14599" width="18.140625" style="21" bestFit="1" customWidth="1"/>
    <col min="14600" max="14600" width="9.140625" style="21" bestFit="1"/>
    <col min="14601" max="14601" width="1.7109375" style="21" bestFit="1" customWidth="1"/>
    <col min="14602"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4.140625" style="21" bestFit="1" customWidth="1"/>
    <col min="14854" max="14854" width="12.140625" style="21" bestFit="1" customWidth="1"/>
    <col min="14855" max="14855" width="18.140625" style="21" bestFit="1" customWidth="1"/>
    <col min="14856" max="14856" width="9.140625" style="21" bestFit="1"/>
    <col min="14857" max="14857" width="1.7109375" style="21" bestFit="1" customWidth="1"/>
    <col min="14858"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4.140625" style="21" bestFit="1" customWidth="1"/>
    <col min="15110" max="15110" width="12.140625" style="21" bestFit="1" customWidth="1"/>
    <col min="15111" max="15111" width="18.140625" style="21" bestFit="1" customWidth="1"/>
    <col min="15112" max="15112" width="9.140625" style="21" bestFit="1"/>
    <col min="15113" max="15113" width="1.7109375" style="21" bestFit="1" customWidth="1"/>
    <col min="15114"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4.140625" style="21" bestFit="1" customWidth="1"/>
    <col min="15366" max="15366" width="12.140625" style="21" bestFit="1" customWidth="1"/>
    <col min="15367" max="15367" width="18.140625" style="21" bestFit="1" customWidth="1"/>
    <col min="15368" max="15368" width="9.140625" style="21" bestFit="1"/>
    <col min="15369" max="15369" width="1.7109375" style="21" bestFit="1" customWidth="1"/>
    <col min="15370"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4.140625" style="21" bestFit="1" customWidth="1"/>
    <col min="15622" max="15622" width="12.140625" style="21" bestFit="1" customWidth="1"/>
    <col min="15623" max="15623" width="18.140625" style="21" bestFit="1" customWidth="1"/>
    <col min="15624" max="15624" width="9.140625" style="21" bestFit="1"/>
    <col min="15625" max="15625" width="1.7109375" style="21" bestFit="1" customWidth="1"/>
    <col min="15626"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4.140625" style="21" bestFit="1" customWidth="1"/>
    <col min="15878" max="15878" width="12.140625" style="21" bestFit="1" customWidth="1"/>
    <col min="15879" max="15879" width="18.140625" style="21" bestFit="1" customWidth="1"/>
    <col min="15880" max="15880" width="9.140625" style="21" bestFit="1"/>
    <col min="15881" max="15881" width="1.7109375" style="21" bestFit="1" customWidth="1"/>
    <col min="15882"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4.140625" style="21" bestFit="1" customWidth="1"/>
    <col min="16134" max="16134" width="12.140625" style="21" bestFit="1" customWidth="1"/>
    <col min="16135" max="16135" width="18.140625" style="21" bestFit="1" customWidth="1"/>
    <col min="16136" max="16136" width="9.140625" style="21" bestFit="1"/>
    <col min="16137" max="16137" width="1.7109375" style="21" bestFit="1" customWidth="1"/>
    <col min="16138" max="16384" width="9.140625" style="21"/>
  </cols>
  <sheetData>
    <row r="1" spans="1:12" s="1" customFormat="1">
      <c r="A1" s="3" t="s">
        <v>0</v>
      </c>
      <c r="B1" s="394" t="s">
        <v>31</v>
      </c>
      <c r="C1" s="394"/>
      <c r="D1" s="394"/>
      <c r="E1" s="394"/>
      <c r="F1" s="4"/>
      <c r="G1" s="4"/>
      <c r="H1" s="4"/>
    </row>
    <row r="2" spans="1:12" s="1" customFormat="1" ht="13.5" thickBot="1">
      <c r="C2" s="5"/>
      <c r="F2" s="4"/>
      <c r="G2" s="4"/>
      <c r="H2" s="4"/>
    </row>
    <row r="3" spans="1:12" s="12" customFormat="1" ht="15">
      <c r="B3" s="30" t="s">
        <v>1279</v>
      </c>
      <c r="C3" s="395"/>
      <c r="D3" s="398"/>
      <c r="F3" s="18"/>
      <c r="G3" s="18"/>
      <c r="H3" s="18"/>
      <c r="K3" s="170"/>
      <c r="L3" s="170"/>
    </row>
    <row r="4" spans="1:12" s="12" customFormat="1" ht="15">
      <c r="B4" s="90" t="s">
        <v>3005</v>
      </c>
      <c r="C4" s="396"/>
      <c r="D4" s="399"/>
      <c r="F4" s="18"/>
      <c r="G4" s="18"/>
      <c r="H4" s="18"/>
      <c r="K4" s="170"/>
      <c r="L4" s="170"/>
    </row>
    <row r="5" spans="1:12" s="12" customFormat="1" ht="15">
      <c r="B5" s="31" t="s">
        <v>1046</v>
      </c>
      <c r="C5" s="396"/>
      <c r="D5" s="399"/>
      <c r="F5" s="18"/>
      <c r="G5" s="18"/>
      <c r="H5" s="18"/>
      <c r="K5" s="170"/>
      <c r="L5" s="170"/>
    </row>
    <row r="6" spans="1:12" s="12" customFormat="1" ht="15">
      <c r="B6" s="31" t="s">
        <v>3006</v>
      </c>
      <c r="C6" s="396"/>
      <c r="D6" s="399"/>
      <c r="F6" s="18"/>
      <c r="G6" s="18"/>
      <c r="H6" s="18"/>
      <c r="K6" s="170"/>
      <c r="L6" s="170"/>
    </row>
    <row r="7" spans="1:12" s="12" customFormat="1" ht="30.75" thickBot="1">
      <c r="B7" s="32" t="s">
        <v>3007</v>
      </c>
      <c r="C7" s="397"/>
      <c r="D7" s="400"/>
      <c r="F7" s="18"/>
      <c r="G7" s="18"/>
      <c r="H7" s="18"/>
      <c r="K7" s="170"/>
      <c r="L7" s="170"/>
    </row>
    <row r="8" spans="1:12" s="12" customFormat="1">
      <c r="C8" s="14" t="s">
        <v>1048</v>
      </c>
      <c r="D8" s="14" t="s">
        <v>1049</v>
      </c>
      <c r="F8" s="18"/>
      <c r="G8" s="18"/>
      <c r="H8" s="18"/>
    </row>
    <row r="9" spans="1:12" s="1" customFormat="1">
      <c r="C9" s="5"/>
      <c r="F9" s="4"/>
      <c r="G9" s="4"/>
      <c r="H9" s="4"/>
    </row>
    <row r="11" spans="1:12">
      <c r="B11" s="21" t="s">
        <v>101</v>
      </c>
    </row>
    <row r="13" spans="1:12">
      <c r="B13" s="229" t="s">
        <v>102</v>
      </c>
      <c r="C13" s="230" t="s">
        <v>103</v>
      </c>
      <c r="D13" s="229" t="s">
        <v>136</v>
      </c>
      <c r="E13" s="229" t="s">
        <v>105</v>
      </c>
      <c r="F13" s="131" t="s">
        <v>106</v>
      </c>
      <c r="G13" s="131" t="s">
        <v>107</v>
      </c>
      <c r="H13" s="131" t="s">
        <v>108</v>
      </c>
      <c r="I13" s="231" t="s">
        <v>137</v>
      </c>
    </row>
    <row r="14" spans="1:12">
      <c r="B14" s="231" t="s">
        <v>138</v>
      </c>
      <c r="C14" s="139"/>
    </row>
    <row r="15" spans="1:12">
      <c r="B15" s="231" t="s">
        <v>110</v>
      </c>
      <c r="C15" s="139"/>
    </row>
    <row r="16" spans="1:12">
      <c r="B16" s="21" t="s">
        <v>1062</v>
      </c>
      <c r="C16" s="139" t="s">
        <v>139</v>
      </c>
      <c r="D16" s="21" t="s">
        <v>181</v>
      </c>
      <c r="E16" s="21" t="s">
        <v>312</v>
      </c>
      <c r="F16" s="22">
        <v>3434400</v>
      </c>
      <c r="G16" s="22">
        <v>18303.63</v>
      </c>
      <c r="H16" s="22">
        <v>2.76</v>
      </c>
    </row>
    <row r="17" spans="2:8">
      <c r="B17" s="21" t="s">
        <v>2006</v>
      </c>
      <c r="C17" s="139" t="s">
        <v>139</v>
      </c>
      <c r="D17" s="21" t="s">
        <v>202</v>
      </c>
      <c r="E17" s="21" t="s">
        <v>523</v>
      </c>
      <c r="F17" s="22">
        <v>2040000</v>
      </c>
      <c r="G17" s="22">
        <v>16800.419999999998</v>
      </c>
      <c r="H17" s="22">
        <v>2.5299999999999998</v>
      </c>
    </row>
    <row r="18" spans="2:8">
      <c r="B18" s="21" t="s">
        <v>1050</v>
      </c>
      <c r="C18" s="139" t="s">
        <v>139</v>
      </c>
      <c r="D18" s="21" t="s">
        <v>140</v>
      </c>
      <c r="E18" s="21" t="s">
        <v>141</v>
      </c>
      <c r="F18" s="22">
        <v>1817750</v>
      </c>
      <c r="G18" s="22">
        <v>16517.89</v>
      </c>
      <c r="H18" s="22">
        <v>2.4900000000000002</v>
      </c>
    </row>
    <row r="19" spans="2:8">
      <c r="B19" s="21" t="s">
        <v>1069</v>
      </c>
      <c r="C19" s="139" t="s">
        <v>139</v>
      </c>
      <c r="D19" s="21" t="s">
        <v>270</v>
      </c>
      <c r="E19" s="21" t="s">
        <v>315</v>
      </c>
      <c r="F19" s="22">
        <v>6024000</v>
      </c>
      <c r="G19" s="22">
        <v>15809.99</v>
      </c>
      <c r="H19" s="22">
        <v>2.39</v>
      </c>
    </row>
    <row r="20" spans="2:8">
      <c r="B20" s="21" t="s">
        <v>1077</v>
      </c>
      <c r="C20" s="139" t="s">
        <v>139</v>
      </c>
      <c r="D20" s="21" t="s">
        <v>140</v>
      </c>
      <c r="E20" s="21" t="s">
        <v>150</v>
      </c>
      <c r="F20" s="22">
        <v>747600</v>
      </c>
      <c r="G20" s="22">
        <v>14218.98</v>
      </c>
      <c r="H20" s="22">
        <v>2.15</v>
      </c>
    </row>
    <row r="21" spans="2:8">
      <c r="B21" s="21" t="s">
        <v>2007</v>
      </c>
      <c r="C21" s="139" t="s">
        <v>139</v>
      </c>
      <c r="D21" s="21" t="s">
        <v>251</v>
      </c>
      <c r="E21" s="21" t="s">
        <v>377</v>
      </c>
      <c r="F21" s="22">
        <v>1875900</v>
      </c>
      <c r="G21" s="22">
        <v>13697.82</v>
      </c>
      <c r="H21" s="22">
        <v>2.0699999999999998</v>
      </c>
    </row>
    <row r="22" spans="2:8">
      <c r="B22" s="21" t="s">
        <v>1051</v>
      </c>
      <c r="C22" s="139" t="s">
        <v>139</v>
      </c>
      <c r="D22" s="21" t="s">
        <v>140</v>
      </c>
      <c r="E22" s="21" t="s">
        <v>144</v>
      </c>
      <c r="F22" s="22">
        <v>904200</v>
      </c>
      <c r="G22" s="22">
        <v>13533.16</v>
      </c>
      <c r="H22" s="22">
        <v>2.04</v>
      </c>
    </row>
    <row r="23" spans="2:8">
      <c r="B23" s="21" t="s">
        <v>2008</v>
      </c>
      <c r="C23" s="139" t="s">
        <v>139</v>
      </c>
      <c r="D23" s="21" t="s">
        <v>518</v>
      </c>
      <c r="E23" s="21" t="s">
        <v>519</v>
      </c>
      <c r="F23" s="22">
        <v>380000</v>
      </c>
      <c r="G23" s="22">
        <v>12720.31</v>
      </c>
      <c r="H23" s="22">
        <v>1.92</v>
      </c>
    </row>
    <row r="24" spans="2:8">
      <c r="B24" s="21" t="s">
        <v>2009</v>
      </c>
      <c r="C24" s="139" t="s">
        <v>139</v>
      </c>
      <c r="D24" s="21" t="s">
        <v>274</v>
      </c>
      <c r="E24" s="21" t="s">
        <v>383</v>
      </c>
      <c r="F24" s="22">
        <v>5477625</v>
      </c>
      <c r="G24" s="22">
        <v>12379.43</v>
      </c>
      <c r="H24" s="22">
        <v>1.87</v>
      </c>
    </row>
    <row r="25" spans="2:8">
      <c r="B25" s="21" t="s">
        <v>2010</v>
      </c>
      <c r="C25" s="139" t="s">
        <v>139</v>
      </c>
      <c r="D25" s="21" t="s">
        <v>155</v>
      </c>
      <c r="E25" s="21" t="s">
        <v>290</v>
      </c>
      <c r="F25" s="22">
        <v>156750</v>
      </c>
      <c r="G25" s="22">
        <v>11198.38</v>
      </c>
      <c r="H25" s="22">
        <v>1.69</v>
      </c>
    </row>
    <row r="26" spans="2:8">
      <c r="B26" s="21" t="s">
        <v>1072</v>
      </c>
      <c r="C26" s="139" t="s">
        <v>139</v>
      </c>
      <c r="D26" s="21" t="s">
        <v>170</v>
      </c>
      <c r="E26" s="21" t="s">
        <v>171</v>
      </c>
      <c r="F26" s="22">
        <v>1233125</v>
      </c>
      <c r="G26" s="22">
        <v>11053.12</v>
      </c>
      <c r="H26" s="22">
        <v>1.67</v>
      </c>
    </row>
    <row r="27" spans="2:8">
      <c r="B27" s="21" t="s">
        <v>1082</v>
      </c>
      <c r="C27" s="139" t="s">
        <v>139</v>
      </c>
      <c r="D27" s="21" t="s">
        <v>181</v>
      </c>
      <c r="E27" s="21" t="s">
        <v>182</v>
      </c>
      <c r="F27" s="22">
        <v>411250</v>
      </c>
      <c r="G27" s="22">
        <v>9830.11</v>
      </c>
      <c r="H27" s="22">
        <v>1.48</v>
      </c>
    </row>
    <row r="28" spans="2:8">
      <c r="B28" s="21" t="s">
        <v>2011</v>
      </c>
      <c r="C28" s="139" t="s">
        <v>139</v>
      </c>
      <c r="D28" s="21" t="s">
        <v>225</v>
      </c>
      <c r="E28" s="21" t="s">
        <v>965</v>
      </c>
      <c r="F28" s="22">
        <v>510600</v>
      </c>
      <c r="G28" s="22">
        <v>9097.36</v>
      </c>
      <c r="H28" s="22">
        <v>1.37</v>
      </c>
    </row>
    <row r="29" spans="2:8">
      <c r="B29" s="21" t="s">
        <v>2012</v>
      </c>
      <c r="C29" s="139" t="s">
        <v>139</v>
      </c>
      <c r="D29" s="21" t="s">
        <v>140</v>
      </c>
      <c r="E29" s="21" t="s">
        <v>301</v>
      </c>
      <c r="F29" s="22">
        <v>761850</v>
      </c>
      <c r="G29" s="22">
        <v>8705.2800000000007</v>
      </c>
      <c r="H29" s="22">
        <v>1.31</v>
      </c>
    </row>
    <row r="30" spans="2:8">
      <c r="B30" s="21" t="s">
        <v>2013</v>
      </c>
      <c r="C30" s="139" t="s">
        <v>139</v>
      </c>
      <c r="D30" s="21" t="s">
        <v>236</v>
      </c>
      <c r="E30" s="21" t="s">
        <v>526</v>
      </c>
      <c r="F30" s="22">
        <v>172500</v>
      </c>
      <c r="G30" s="22">
        <v>7792.69</v>
      </c>
      <c r="H30" s="22">
        <v>1.18</v>
      </c>
    </row>
    <row r="31" spans="2:8">
      <c r="B31" s="21" t="s">
        <v>1081</v>
      </c>
      <c r="C31" s="139" t="s">
        <v>139</v>
      </c>
      <c r="D31" s="21" t="s">
        <v>198</v>
      </c>
      <c r="E31" s="21" t="s">
        <v>204</v>
      </c>
      <c r="F31" s="22">
        <v>1344200</v>
      </c>
      <c r="G31" s="22">
        <v>7264.73</v>
      </c>
      <c r="H31" s="22">
        <v>1.1000000000000001</v>
      </c>
    </row>
    <row r="32" spans="2:8">
      <c r="B32" s="21" t="s">
        <v>966</v>
      </c>
      <c r="C32" s="139" t="s">
        <v>139</v>
      </c>
      <c r="D32" s="21" t="s">
        <v>140</v>
      </c>
      <c r="E32" s="21" t="s">
        <v>967</v>
      </c>
      <c r="F32" s="22">
        <v>16640000</v>
      </c>
      <c r="G32" s="22">
        <v>7096.96</v>
      </c>
      <c r="H32" s="22">
        <v>1.07</v>
      </c>
    </row>
    <row r="33" spans="2:8">
      <c r="B33" s="21" t="s">
        <v>2014</v>
      </c>
      <c r="C33" s="139" t="s">
        <v>139</v>
      </c>
      <c r="D33" s="21" t="s">
        <v>172</v>
      </c>
      <c r="E33" s="21" t="s">
        <v>374</v>
      </c>
      <c r="F33" s="22">
        <v>269250</v>
      </c>
      <c r="G33" s="22">
        <v>6889.17</v>
      </c>
      <c r="H33" s="22">
        <v>1.04</v>
      </c>
    </row>
    <row r="34" spans="2:8">
      <c r="B34" s="21" t="s">
        <v>1071</v>
      </c>
      <c r="C34" s="139" t="s">
        <v>139</v>
      </c>
      <c r="D34" s="21" t="s">
        <v>151</v>
      </c>
      <c r="E34" s="21" t="s">
        <v>291</v>
      </c>
      <c r="F34" s="22">
        <v>210600</v>
      </c>
      <c r="G34" s="22">
        <v>6544.82</v>
      </c>
      <c r="H34" s="22">
        <v>0.99</v>
      </c>
    </row>
    <row r="35" spans="2:8">
      <c r="B35" s="21" t="s">
        <v>2015</v>
      </c>
      <c r="C35" s="139" t="s">
        <v>139</v>
      </c>
      <c r="D35" s="21" t="s">
        <v>334</v>
      </c>
      <c r="E35" s="21" t="s">
        <v>410</v>
      </c>
      <c r="F35" s="22">
        <v>4065000</v>
      </c>
      <c r="G35" s="22">
        <v>6231.65</v>
      </c>
      <c r="H35" s="22">
        <v>0.94</v>
      </c>
    </row>
    <row r="36" spans="2:8">
      <c r="B36" s="21" t="s">
        <v>2016</v>
      </c>
      <c r="C36" s="139" t="s">
        <v>139</v>
      </c>
      <c r="D36" s="21" t="s">
        <v>327</v>
      </c>
      <c r="E36" s="21" t="s">
        <v>541</v>
      </c>
      <c r="F36" s="22">
        <v>1570800</v>
      </c>
      <c r="G36" s="22">
        <v>6055.43</v>
      </c>
      <c r="H36" s="22">
        <v>0.91</v>
      </c>
    </row>
    <row r="37" spans="2:8">
      <c r="B37" s="21" t="s">
        <v>2017</v>
      </c>
      <c r="C37" s="139" t="s">
        <v>139</v>
      </c>
      <c r="D37" s="21" t="s">
        <v>166</v>
      </c>
      <c r="E37" s="21" t="s">
        <v>574</v>
      </c>
      <c r="F37" s="22">
        <v>7770000</v>
      </c>
      <c r="G37" s="22">
        <v>5753.69</v>
      </c>
      <c r="H37" s="22">
        <v>0.87</v>
      </c>
    </row>
    <row r="38" spans="2:8">
      <c r="B38" s="21" t="s">
        <v>2018</v>
      </c>
      <c r="C38" s="139" t="s">
        <v>139</v>
      </c>
      <c r="D38" s="21" t="s">
        <v>215</v>
      </c>
      <c r="E38" s="21" t="s">
        <v>447</v>
      </c>
      <c r="F38" s="22">
        <v>1717394</v>
      </c>
      <c r="G38" s="22">
        <v>5732.66</v>
      </c>
      <c r="H38" s="22">
        <v>0.86</v>
      </c>
    </row>
    <row r="39" spans="2:8">
      <c r="B39" s="21" t="s">
        <v>2019</v>
      </c>
      <c r="C39" s="139" t="s">
        <v>139</v>
      </c>
      <c r="D39" s="21" t="s">
        <v>172</v>
      </c>
      <c r="E39" s="21" t="s">
        <v>458</v>
      </c>
      <c r="F39" s="22">
        <v>504000</v>
      </c>
      <c r="G39" s="22">
        <v>5709.31</v>
      </c>
      <c r="H39" s="22">
        <v>0.86</v>
      </c>
    </row>
    <row r="40" spans="2:8">
      <c r="B40" s="21" t="s">
        <v>1087</v>
      </c>
      <c r="C40" s="139" t="s">
        <v>139</v>
      </c>
      <c r="D40" s="21" t="s">
        <v>145</v>
      </c>
      <c r="E40" s="21" t="s">
        <v>146</v>
      </c>
      <c r="F40" s="22">
        <v>370500</v>
      </c>
      <c r="G40" s="22">
        <v>5696.99</v>
      </c>
      <c r="H40" s="22">
        <v>0.86</v>
      </c>
    </row>
    <row r="41" spans="2:8">
      <c r="B41" s="21" t="s">
        <v>2020</v>
      </c>
      <c r="C41" s="139" t="s">
        <v>139</v>
      </c>
      <c r="D41" s="21" t="s">
        <v>174</v>
      </c>
      <c r="E41" s="21" t="s">
        <v>968</v>
      </c>
      <c r="F41" s="22">
        <v>1234800</v>
      </c>
      <c r="G41" s="22">
        <v>5351.01</v>
      </c>
      <c r="H41" s="22">
        <v>0.81</v>
      </c>
    </row>
    <row r="42" spans="2:8">
      <c r="B42" s="21" t="s">
        <v>2021</v>
      </c>
      <c r="C42" s="139" t="s">
        <v>139</v>
      </c>
      <c r="D42" s="21" t="s">
        <v>155</v>
      </c>
      <c r="E42" s="21" t="s">
        <v>227</v>
      </c>
      <c r="F42" s="22">
        <v>6680000</v>
      </c>
      <c r="G42" s="22">
        <v>5173.66</v>
      </c>
      <c r="H42" s="22">
        <v>0.78</v>
      </c>
    </row>
    <row r="43" spans="2:8">
      <c r="B43" s="21" t="s">
        <v>456</v>
      </c>
      <c r="C43" s="139" t="s">
        <v>139</v>
      </c>
      <c r="D43" s="21" t="s">
        <v>140</v>
      </c>
      <c r="E43" s="21" t="s">
        <v>457</v>
      </c>
      <c r="F43" s="22">
        <v>1709100</v>
      </c>
      <c r="G43" s="22">
        <v>4963.2299999999996</v>
      </c>
      <c r="H43" s="22">
        <v>0.75</v>
      </c>
    </row>
    <row r="44" spans="2:8">
      <c r="B44" s="21" t="s">
        <v>2022</v>
      </c>
      <c r="C44" s="139" t="s">
        <v>139</v>
      </c>
      <c r="D44" s="21" t="s">
        <v>192</v>
      </c>
      <c r="E44" s="21" t="s">
        <v>461</v>
      </c>
      <c r="F44" s="22">
        <v>3480000</v>
      </c>
      <c r="G44" s="22">
        <v>4868.5200000000004</v>
      </c>
      <c r="H44" s="22">
        <v>0.73</v>
      </c>
    </row>
    <row r="45" spans="2:8">
      <c r="B45" s="21" t="s">
        <v>2023</v>
      </c>
      <c r="C45" s="139" t="s">
        <v>139</v>
      </c>
      <c r="D45" s="21" t="s">
        <v>174</v>
      </c>
      <c r="E45" s="21" t="s">
        <v>427</v>
      </c>
      <c r="F45" s="22">
        <v>897000</v>
      </c>
      <c r="G45" s="22">
        <v>4827.21</v>
      </c>
      <c r="H45" s="22">
        <v>0.73</v>
      </c>
    </row>
    <row r="46" spans="2:8">
      <c r="B46" s="21" t="s">
        <v>1076</v>
      </c>
      <c r="C46" s="139" t="s">
        <v>139</v>
      </c>
      <c r="D46" s="21" t="s">
        <v>145</v>
      </c>
      <c r="E46" s="21" t="s">
        <v>294</v>
      </c>
      <c r="F46" s="22">
        <v>457800</v>
      </c>
      <c r="G46" s="22">
        <v>4766.38</v>
      </c>
      <c r="H46" s="22">
        <v>0.72</v>
      </c>
    </row>
    <row r="47" spans="2:8">
      <c r="B47" s="21" t="s">
        <v>2024</v>
      </c>
      <c r="C47" s="139" t="s">
        <v>139</v>
      </c>
      <c r="D47" s="21" t="s">
        <v>155</v>
      </c>
      <c r="E47" s="21" t="s">
        <v>969</v>
      </c>
      <c r="F47" s="22">
        <v>4017600</v>
      </c>
      <c r="G47" s="22">
        <v>4630.28</v>
      </c>
      <c r="H47" s="22">
        <v>0.7</v>
      </c>
    </row>
    <row r="48" spans="2:8">
      <c r="B48" s="21" t="s">
        <v>2025</v>
      </c>
      <c r="C48" s="139" t="s">
        <v>139</v>
      </c>
      <c r="D48" s="21" t="s">
        <v>155</v>
      </c>
      <c r="E48" s="21" t="s">
        <v>156</v>
      </c>
      <c r="F48" s="22">
        <v>187200</v>
      </c>
      <c r="G48" s="22">
        <v>4623.47</v>
      </c>
      <c r="H48" s="22">
        <v>0.7</v>
      </c>
    </row>
    <row r="49" spans="2:8">
      <c r="B49" s="21" t="s">
        <v>1091</v>
      </c>
      <c r="C49" s="139" t="s">
        <v>139</v>
      </c>
      <c r="D49" s="21" t="s">
        <v>327</v>
      </c>
      <c r="E49" s="21" t="s">
        <v>328</v>
      </c>
      <c r="F49" s="22">
        <v>455000</v>
      </c>
      <c r="G49" s="22">
        <v>4207.16</v>
      </c>
      <c r="H49" s="22">
        <v>0.63</v>
      </c>
    </row>
    <row r="50" spans="2:8">
      <c r="B50" s="21" t="s">
        <v>2026</v>
      </c>
      <c r="C50" s="139" t="s">
        <v>139</v>
      </c>
      <c r="D50" s="21" t="s">
        <v>327</v>
      </c>
      <c r="E50" s="21" t="s">
        <v>474</v>
      </c>
      <c r="F50" s="22">
        <v>330200</v>
      </c>
      <c r="G50" s="22">
        <v>4170.43</v>
      </c>
      <c r="H50" s="22">
        <v>0.63</v>
      </c>
    </row>
    <row r="51" spans="2:8">
      <c r="B51" s="21" t="s">
        <v>2027</v>
      </c>
      <c r="C51" s="139" t="s">
        <v>139</v>
      </c>
      <c r="D51" s="21" t="s">
        <v>174</v>
      </c>
      <c r="E51" s="21" t="s">
        <v>422</v>
      </c>
      <c r="F51" s="22">
        <v>1536400</v>
      </c>
      <c r="G51" s="22">
        <v>4145.9799999999996</v>
      </c>
      <c r="H51" s="22">
        <v>0.63</v>
      </c>
    </row>
    <row r="52" spans="2:8">
      <c r="B52" s="21" t="s">
        <v>411</v>
      </c>
      <c r="C52" s="139" t="s">
        <v>139</v>
      </c>
      <c r="D52" s="21" t="s">
        <v>140</v>
      </c>
      <c r="E52" s="21" t="s">
        <v>412</v>
      </c>
      <c r="F52" s="22">
        <v>2749500</v>
      </c>
      <c r="G52" s="22">
        <v>4061.01</v>
      </c>
      <c r="H52" s="22">
        <v>0.61</v>
      </c>
    </row>
    <row r="53" spans="2:8">
      <c r="B53" s="21" t="s">
        <v>2028</v>
      </c>
      <c r="C53" s="139" t="s">
        <v>139</v>
      </c>
      <c r="D53" s="21" t="s">
        <v>155</v>
      </c>
      <c r="E53" s="21" t="s">
        <v>866</v>
      </c>
      <c r="F53" s="22">
        <v>472725</v>
      </c>
      <c r="G53" s="22">
        <v>4015.33</v>
      </c>
      <c r="H53" s="22">
        <v>0.61</v>
      </c>
    </row>
    <row r="54" spans="2:8">
      <c r="B54" s="21" t="s">
        <v>2029</v>
      </c>
      <c r="C54" s="139" t="s">
        <v>139</v>
      </c>
      <c r="D54" s="21" t="s">
        <v>151</v>
      </c>
      <c r="E54" s="21" t="s">
        <v>970</v>
      </c>
      <c r="F54" s="22">
        <v>667700</v>
      </c>
      <c r="G54" s="22">
        <v>3911.39</v>
      </c>
      <c r="H54" s="22">
        <v>0.59</v>
      </c>
    </row>
    <row r="55" spans="2:8">
      <c r="B55" s="21" t="s">
        <v>2030</v>
      </c>
      <c r="C55" s="139" t="s">
        <v>139</v>
      </c>
      <c r="D55" s="21" t="s">
        <v>157</v>
      </c>
      <c r="E55" s="21" t="s">
        <v>577</v>
      </c>
      <c r="F55" s="22">
        <v>22050</v>
      </c>
      <c r="G55" s="22">
        <v>3635.74</v>
      </c>
      <c r="H55" s="22">
        <v>0.55000000000000004</v>
      </c>
    </row>
    <row r="56" spans="2:8">
      <c r="B56" s="21" t="s">
        <v>2031</v>
      </c>
      <c r="C56" s="139" t="s">
        <v>139</v>
      </c>
      <c r="D56" s="21" t="s">
        <v>198</v>
      </c>
      <c r="E56" s="21" t="s">
        <v>199</v>
      </c>
      <c r="F56" s="22">
        <v>307700</v>
      </c>
      <c r="G56" s="22">
        <v>3599.94</v>
      </c>
      <c r="H56" s="22">
        <v>0.54</v>
      </c>
    </row>
    <row r="57" spans="2:8">
      <c r="B57" s="21" t="s">
        <v>2032</v>
      </c>
      <c r="C57" s="139" t="s">
        <v>139</v>
      </c>
      <c r="D57" s="21" t="s">
        <v>176</v>
      </c>
      <c r="E57" s="21" t="s">
        <v>450</v>
      </c>
      <c r="F57" s="22">
        <v>228375</v>
      </c>
      <c r="G57" s="22">
        <v>3489.34</v>
      </c>
      <c r="H57" s="22">
        <v>0.53</v>
      </c>
    </row>
    <row r="58" spans="2:8">
      <c r="B58" s="21" t="s">
        <v>2033</v>
      </c>
      <c r="C58" s="139" t="s">
        <v>139</v>
      </c>
      <c r="D58" s="21" t="s">
        <v>225</v>
      </c>
      <c r="E58" s="21" t="s">
        <v>971</v>
      </c>
      <c r="F58" s="22">
        <v>427000</v>
      </c>
      <c r="G58" s="22">
        <v>3407.46</v>
      </c>
      <c r="H58" s="22">
        <v>0.51</v>
      </c>
    </row>
    <row r="59" spans="2:8">
      <c r="B59" s="21" t="s">
        <v>2034</v>
      </c>
      <c r="C59" s="139" t="s">
        <v>139</v>
      </c>
      <c r="D59" s="21" t="s">
        <v>274</v>
      </c>
      <c r="E59" s="21" t="s">
        <v>297</v>
      </c>
      <c r="F59" s="22">
        <v>1960800</v>
      </c>
      <c r="G59" s="22">
        <v>3394.14</v>
      </c>
      <c r="H59" s="22">
        <v>0.51</v>
      </c>
    </row>
    <row r="60" spans="2:8">
      <c r="B60" s="21" t="s">
        <v>2035</v>
      </c>
      <c r="C60" s="139" t="s">
        <v>139</v>
      </c>
      <c r="D60" s="21" t="s">
        <v>155</v>
      </c>
      <c r="E60" s="21" t="s">
        <v>972</v>
      </c>
      <c r="F60" s="22">
        <v>2348000</v>
      </c>
      <c r="G60" s="22">
        <v>3037.14</v>
      </c>
      <c r="H60" s="22">
        <v>0.46</v>
      </c>
    </row>
    <row r="61" spans="2:8">
      <c r="B61" s="21" t="s">
        <v>2036</v>
      </c>
      <c r="C61" s="139" t="s">
        <v>139</v>
      </c>
      <c r="D61" s="21" t="s">
        <v>192</v>
      </c>
      <c r="E61" s="21" t="s">
        <v>973</v>
      </c>
      <c r="F61" s="22">
        <v>195200</v>
      </c>
      <c r="G61" s="22">
        <v>2998.96</v>
      </c>
      <c r="H61" s="22">
        <v>0.45</v>
      </c>
    </row>
    <row r="62" spans="2:8">
      <c r="B62" s="21" t="s">
        <v>1060</v>
      </c>
      <c r="C62" s="139" t="s">
        <v>139</v>
      </c>
      <c r="D62" s="21" t="s">
        <v>179</v>
      </c>
      <c r="E62" s="21" t="s">
        <v>311</v>
      </c>
      <c r="F62" s="22">
        <v>2798700</v>
      </c>
      <c r="G62" s="22">
        <v>2990.41</v>
      </c>
      <c r="H62" s="22">
        <v>0.45</v>
      </c>
    </row>
    <row r="63" spans="2:8">
      <c r="B63" s="21" t="s">
        <v>2037</v>
      </c>
      <c r="C63" s="139" t="s">
        <v>139</v>
      </c>
      <c r="D63" s="21" t="s">
        <v>157</v>
      </c>
      <c r="E63" s="21" t="s">
        <v>217</v>
      </c>
      <c r="F63" s="22">
        <v>1692000</v>
      </c>
      <c r="G63" s="22">
        <v>2804.49</v>
      </c>
      <c r="H63" s="22">
        <v>0.42</v>
      </c>
    </row>
    <row r="64" spans="2:8">
      <c r="B64" s="21" t="s">
        <v>1052</v>
      </c>
      <c r="C64" s="139" t="s">
        <v>139</v>
      </c>
      <c r="D64" s="21" t="s">
        <v>142</v>
      </c>
      <c r="E64" s="21" t="s">
        <v>143</v>
      </c>
      <c r="F64" s="22">
        <v>105250</v>
      </c>
      <c r="G64" s="22">
        <v>2683.45</v>
      </c>
      <c r="H64" s="22">
        <v>0.4</v>
      </c>
    </row>
    <row r="65" spans="2:8">
      <c r="B65" s="21" t="s">
        <v>2038</v>
      </c>
      <c r="C65" s="139" t="s">
        <v>139</v>
      </c>
      <c r="D65" s="21" t="s">
        <v>140</v>
      </c>
      <c r="E65" s="21" t="s">
        <v>324</v>
      </c>
      <c r="F65" s="22">
        <v>1980000</v>
      </c>
      <c r="G65" s="22">
        <v>2675.97</v>
      </c>
      <c r="H65" s="22">
        <v>0.4</v>
      </c>
    </row>
    <row r="66" spans="2:8">
      <c r="B66" s="21" t="s">
        <v>2039</v>
      </c>
      <c r="C66" s="139" t="s">
        <v>139</v>
      </c>
      <c r="D66" s="21" t="s">
        <v>155</v>
      </c>
      <c r="E66" s="21" t="s">
        <v>974</v>
      </c>
      <c r="F66" s="22">
        <v>2568000</v>
      </c>
      <c r="G66" s="22">
        <v>2633.48</v>
      </c>
      <c r="H66" s="22">
        <v>0.4</v>
      </c>
    </row>
    <row r="67" spans="2:8">
      <c r="B67" s="21" t="s">
        <v>2040</v>
      </c>
      <c r="C67" s="139" t="s">
        <v>139</v>
      </c>
      <c r="D67" s="21" t="s">
        <v>142</v>
      </c>
      <c r="E67" s="21" t="s">
        <v>813</v>
      </c>
      <c r="F67" s="22">
        <v>3675750</v>
      </c>
      <c r="G67" s="22">
        <v>2508.6999999999998</v>
      </c>
      <c r="H67" s="22">
        <v>0.38</v>
      </c>
    </row>
    <row r="68" spans="2:8">
      <c r="B68" s="21" t="s">
        <v>2041</v>
      </c>
      <c r="C68" s="139" t="s">
        <v>139</v>
      </c>
      <c r="D68" s="21" t="s">
        <v>174</v>
      </c>
      <c r="E68" s="21" t="s">
        <v>659</v>
      </c>
      <c r="F68" s="22">
        <v>607200</v>
      </c>
      <c r="G68" s="22">
        <v>2456.4299999999998</v>
      </c>
      <c r="H68" s="22">
        <v>0.37</v>
      </c>
    </row>
    <row r="69" spans="2:8">
      <c r="B69" s="21" t="s">
        <v>2042</v>
      </c>
      <c r="C69" s="139" t="s">
        <v>139</v>
      </c>
      <c r="D69" s="21" t="s">
        <v>157</v>
      </c>
      <c r="E69" s="21" t="s">
        <v>975</v>
      </c>
      <c r="F69" s="22">
        <v>808500</v>
      </c>
      <c r="G69" s="22">
        <v>2350.31</v>
      </c>
      <c r="H69" s="22">
        <v>0.35</v>
      </c>
    </row>
    <row r="70" spans="2:8">
      <c r="B70" s="21" t="s">
        <v>2043</v>
      </c>
      <c r="C70" s="139" t="s">
        <v>139</v>
      </c>
      <c r="D70" s="21" t="s">
        <v>179</v>
      </c>
      <c r="E70" s="21" t="s">
        <v>448</v>
      </c>
      <c r="F70" s="22">
        <v>92625</v>
      </c>
      <c r="G70" s="22">
        <v>2343.46</v>
      </c>
      <c r="H70" s="22">
        <v>0.35</v>
      </c>
    </row>
    <row r="71" spans="2:8">
      <c r="B71" s="21" t="s">
        <v>2044</v>
      </c>
      <c r="C71" s="139" t="s">
        <v>139</v>
      </c>
      <c r="D71" s="21" t="s">
        <v>174</v>
      </c>
      <c r="E71" s="21" t="s">
        <v>976</v>
      </c>
      <c r="F71" s="22">
        <v>502200</v>
      </c>
      <c r="G71" s="22">
        <v>2282.75</v>
      </c>
      <c r="H71" s="22">
        <v>0.34</v>
      </c>
    </row>
    <row r="72" spans="2:8">
      <c r="B72" s="21" t="s">
        <v>2045</v>
      </c>
      <c r="C72" s="139" t="s">
        <v>139</v>
      </c>
      <c r="D72" s="21" t="s">
        <v>302</v>
      </c>
      <c r="E72" s="21" t="s">
        <v>303</v>
      </c>
      <c r="F72" s="22">
        <v>11160</v>
      </c>
      <c r="G72" s="22">
        <v>2272.56</v>
      </c>
      <c r="H72" s="22">
        <v>0.34</v>
      </c>
    </row>
    <row r="73" spans="2:8">
      <c r="B73" s="21" t="s">
        <v>2046</v>
      </c>
      <c r="C73" s="139" t="s">
        <v>139</v>
      </c>
      <c r="D73" s="21" t="s">
        <v>186</v>
      </c>
      <c r="E73" s="21" t="s">
        <v>977</v>
      </c>
      <c r="F73" s="22">
        <v>718400</v>
      </c>
      <c r="G73" s="22">
        <v>2269.7800000000002</v>
      </c>
      <c r="H73" s="22">
        <v>0.34</v>
      </c>
    </row>
    <row r="74" spans="2:8">
      <c r="B74" s="21" t="s">
        <v>2047</v>
      </c>
      <c r="C74" s="139" t="s">
        <v>139</v>
      </c>
      <c r="D74" s="21" t="s">
        <v>140</v>
      </c>
      <c r="E74" s="21" t="s">
        <v>440</v>
      </c>
      <c r="F74" s="22">
        <v>936000</v>
      </c>
      <c r="G74" s="22">
        <v>2232.83</v>
      </c>
      <c r="H74" s="22">
        <v>0.34</v>
      </c>
    </row>
    <row r="75" spans="2:8">
      <c r="B75" s="21" t="s">
        <v>2048</v>
      </c>
      <c r="C75" s="139" t="s">
        <v>139</v>
      </c>
      <c r="D75" s="21" t="s">
        <v>270</v>
      </c>
      <c r="E75" s="21" t="s">
        <v>420</v>
      </c>
      <c r="F75" s="22">
        <v>406500</v>
      </c>
      <c r="G75" s="22">
        <v>2125.39</v>
      </c>
      <c r="H75" s="22">
        <v>0.32</v>
      </c>
    </row>
    <row r="76" spans="2:8">
      <c r="B76" s="21" t="s">
        <v>2049</v>
      </c>
      <c r="C76" s="139" t="s">
        <v>139</v>
      </c>
      <c r="D76" s="21" t="s">
        <v>157</v>
      </c>
      <c r="E76" s="21" t="s">
        <v>978</v>
      </c>
      <c r="F76" s="22">
        <v>3260250</v>
      </c>
      <c r="G76" s="22">
        <v>2102.86</v>
      </c>
      <c r="H76" s="22">
        <v>0.32</v>
      </c>
    </row>
    <row r="77" spans="2:8">
      <c r="B77" s="21" t="s">
        <v>2050</v>
      </c>
      <c r="C77" s="139" t="s">
        <v>139</v>
      </c>
      <c r="D77" s="21" t="s">
        <v>188</v>
      </c>
      <c r="E77" s="21" t="s">
        <v>595</v>
      </c>
      <c r="F77" s="22">
        <v>358750</v>
      </c>
      <c r="G77" s="22">
        <v>1989.99</v>
      </c>
      <c r="H77" s="22">
        <v>0.3</v>
      </c>
    </row>
    <row r="78" spans="2:8">
      <c r="B78" s="21" t="s">
        <v>1064</v>
      </c>
      <c r="C78" s="139" t="s">
        <v>139</v>
      </c>
      <c r="D78" s="21" t="s">
        <v>151</v>
      </c>
      <c r="E78" s="21" t="s">
        <v>152</v>
      </c>
      <c r="F78" s="22">
        <v>72000</v>
      </c>
      <c r="G78" s="22">
        <v>1988.28</v>
      </c>
      <c r="H78" s="22">
        <v>0.3</v>
      </c>
    </row>
    <row r="79" spans="2:8">
      <c r="B79" s="21" t="s">
        <v>2051</v>
      </c>
      <c r="C79" s="139" t="s">
        <v>139</v>
      </c>
      <c r="D79" s="21" t="s">
        <v>392</v>
      </c>
      <c r="E79" s="21" t="s">
        <v>393</v>
      </c>
      <c r="F79" s="22">
        <v>689750</v>
      </c>
      <c r="G79" s="22">
        <v>1936.82</v>
      </c>
      <c r="H79" s="22">
        <v>0.28999999999999998</v>
      </c>
    </row>
    <row r="80" spans="2:8">
      <c r="B80" s="21" t="s">
        <v>2052</v>
      </c>
      <c r="C80" s="139" t="s">
        <v>139</v>
      </c>
      <c r="D80" s="21" t="s">
        <v>174</v>
      </c>
      <c r="E80" s="21" t="s">
        <v>979</v>
      </c>
      <c r="F80" s="22">
        <v>516000</v>
      </c>
      <c r="G80" s="22">
        <v>1922.87</v>
      </c>
      <c r="H80" s="22">
        <v>0.28999999999999998</v>
      </c>
    </row>
    <row r="81" spans="2:8">
      <c r="B81" s="21" t="s">
        <v>2053</v>
      </c>
      <c r="C81" s="139" t="s">
        <v>139</v>
      </c>
      <c r="D81" s="21" t="s">
        <v>251</v>
      </c>
      <c r="E81" s="21" t="s">
        <v>390</v>
      </c>
      <c r="F81" s="22">
        <v>186200</v>
      </c>
      <c r="G81" s="22">
        <v>1791.9</v>
      </c>
      <c r="H81" s="22">
        <v>0.27</v>
      </c>
    </row>
    <row r="82" spans="2:8">
      <c r="B82" s="21" t="s">
        <v>2054</v>
      </c>
      <c r="C82" s="139" t="s">
        <v>139</v>
      </c>
      <c r="D82" s="21" t="s">
        <v>155</v>
      </c>
      <c r="E82" s="21" t="s">
        <v>428</v>
      </c>
      <c r="F82" s="22">
        <v>2204228</v>
      </c>
      <c r="G82" s="22">
        <v>1787.63</v>
      </c>
      <c r="H82" s="22">
        <v>0.27</v>
      </c>
    </row>
    <row r="83" spans="2:8">
      <c r="B83" s="21" t="s">
        <v>1074</v>
      </c>
      <c r="C83" s="139" t="s">
        <v>139</v>
      </c>
      <c r="D83" s="21" t="s">
        <v>162</v>
      </c>
      <c r="E83" s="21" t="s">
        <v>322</v>
      </c>
      <c r="F83" s="22">
        <v>86350</v>
      </c>
      <c r="G83" s="22">
        <v>1753.9</v>
      </c>
      <c r="H83" s="22">
        <v>0.26</v>
      </c>
    </row>
    <row r="84" spans="2:8">
      <c r="B84" s="21" t="s">
        <v>2055</v>
      </c>
      <c r="C84" s="139" t="s">
        <v>139</v>
      </c>
      <c r="D84" s="21" t="s">
        <v>166</v>
      </c>
      <c r="E84" s="21" t="s">
        <v>596</v>
      </c>
      <c r="F84" s="22">
        <v>59400</v>
      </c>
      <c r="G84" s="22">
        <v>1737.81</v>
      </c>
      <c r="H84" s="22">
        <v>0.26</v>
      </c>
    </row>
    <row r="85" spans="2:8">
      <c r="B85" s="21" t="s">
        <v>2056</v>
      </c>
      <c r="C85" s="139" t="s">
        <v>139</v>
      </c>
      <c r="D85" s="21" t="s">
        <v>215</v>
      </c>
      <c r="E85" s="21" t="s">
        <v>980</v>
      </c>
      <c r="F85" s="22">
        <v>756700</v>
      </c>
      <c r="G85" s="22">
        <v>1688.58</v>
      </c>
      <c r="H85" s="22">
        <v>0.25</v>
      </c>
    </row>
    <row r="86" spans="2:8">
      <c r="B86" s="21" t="s">
        <v>2057</v>
      </c>
      <c r="C86" s="139" t="s">
        <v>139</v>
      </c>
      <c r="D86" s="21" t="s">
        <v>378</v>
      </c>
      <c r="E86" s="21" t="s">
        <v>772</v>
      </c>
      <c r="F86" s="22">
        <v>2371500</v>
      </c>
      <c r="G86" s="22">
        <v>1664.79</v>
      </c>
      <c r="H86" s="22">
        <v>0.25</v>
      </c>
    </row>
    <row r="87" spans="2:8">
      <c r="B87" s="21" t="s">
        <v>2058</v>
      </c>
      <c r="C87" s="139" t="s">
        <v>139</v>
      </c>
      <c r="D87" s="21" t="s">
        <v>145</v>
      </c>
      <c r="E87" s="21" t="s">
        <v>499</v>
      </c>
      <c r="F87" s="22">
        <v>55200</v>
      </c>
      <c r="G87" s="22">
        <v>1607.89</v>
      </c>
      <c r="H87" s="22">
        <v>0.24</v>
      </c>
    </row>
    <row r="88" spans="2:8">
      <c r="B88" s="21" t="s">
        <v>2059</v>
      </c>
      <c r="C88" s="139" t="s">
        <v>139</v>
      </c>
      <c r="D88" s="21" t="s">
        <v>188</v>
      </c>
      <c r="E88" s="21" t="s">
        <v>582</v>
      </c>
      <c r="F88" s="22">
        <v>187000</v>
      </c>
      <c r="G88" s="22">
        <v>1550.79</v>
      </c>
      <c r="H88" s="22">
        <v>0.23</v>
      </c>
    </row>
    <row r="89" spans="2:8">
      <c r="B89" s="21" t="s">
        <v>2060</v>
      </c>
      <c r="C89" s="139" t="s">
        <v>139</v>
      </c>
      <c r="D89" s="21" t="s">
        <v>251</v>
      </c>
      <c r="E89" s="21" t="s">
        <v>382</v>
      </c>
      <c r="F89" s="22">
        <v>459000</v>
      </c>
      <c r="G89" s="22">
        <v>1498.18</v>
      </c>
      <c r="H89" s="22">
        <v>0.23</v>
      </c>
    </row>
    <row r="90" spans="2:8">
      <c r="B90" s="21" t="s">
        <v>1053</v>
      </c>
      <c r="C90" s="139" t="s">
        <v>139</v>
      </c>
      <c r="D90" s="21" t="s">
        <v>148</v>
      </c>
      <c r="E90" s="21" t="s">
        <v>149</v>
      </c>
      <c r="F90" s="22">
        <v>428800</v>
      </c>
      <c r="G90" s="22">
        <v>1495.23</v>
      </c>
      <c r="H90" s="22">
        <v>0.23</v>
      </c>
    </row>
    <row r="91" spans="2:8">
      <c r="B91" s="21" t="s">
        <v>286</v>
      </c>
      <c r="C91" s="139" t="s">
        <v>139</v>
      </c>
      <c r="D91" s="21" t="s">
        <v>140</v>
      </c>
      <c r="E91" s="21" t="s">
        <v>287</v>
      </c>
      <c r="F91" s="22">
        <v>247500</v>
      </c>
      <c r="G91" s="22">
        <v>1420.16</v>
      </c>
      <c r="H91" s="22">
        <v>0.21</v>
      </c>
    </row>
    <row r="92" spans="2:8">
      <c r="B92" s="21" t="s">
        <v>2061</v>
      </c>
      <c r="C92" s="139" t="s">
        <v>139</v>
      </c>
      <c r="D92" s="21" t="s">
        <v>259</v>
      </c>
      <c r="E92" s="21" t="s">
        <v>260</v>
      </c>
      <c r="F92" s="22">
        <v>615000</v>
      </c>
      <c r="G92" s="22">
        <v>1390.82</v>
      </c>
      <c r="H92" s="22">
        <v>0.21</v>
      </c>
    </row>
    <row r="93" spans="2:8">
      <c r="B93" s="21" t="s">
        <v>2062</v>
      </c>
      <c r="C93" s="139" t="s">
        <v>139</v>
      </c>
      <c r="D93" s="21" t="s">
        <v>259</v>
      </c>
      <c r="E93" s="21" t="s">
        <v>394</v>
      </c>
      <c r="F93" s="22">
        <v>324500</v>
      </c>
      <c r="G93" s="22">
        <v>1389.67</v>
      </c>
      <c r="H93" s="22">
        <v>0.21</v>
      </c>
    </row>
    <row r="94" spans="2:8">
      <c r="B94" s="21" t="s">
        <v>2063</v>
      </c>
      <c r="C94" s="139" t="s">
        <v>139</v>
      </c>
      <c r="D94" s="21" t="s">
        <v>298</v>
      </c>
      <c r="E94" s="21" t="s">
        <v>299</v>
      </c>
      <c r="F94" s="22">
        <v>1321750</v>
      </c>
      <c r="G94" s="22">
        <v>1342.24</v>
      </c>
      <c r="H94" s="22">
        <v>0.2</v>
      </c>
    </row>
    <row r="95" spans="2:8">
      <c r="B95" s="21" t="s">
        <v>2064</v>
      </c>
      <c r="C95" s="139" t="s">
        <v>139</v>
      </c>
      <c r="D95" s="21" t="s">
        <v>145</v>
      </c>
      <c r="E95" s="21" t="s">
        <v>191</v>
      </c>
      <c r="F95" s="22">
        <v>37200</v>
      </c>
      <c r="G95" s="22">
        <v>1266.2</v>
      </c>
      <c r="H95" s="22">
        <v>0.19</v>
      </c>
    </row>
    <row r="96" spans="2:8">
      <c r="B96" s="21" t="s">
        <v>2065</v>
      </c>
      <c r="C96" s="139" t="s">
        <v>139</v>
      </c>
      <c r="D96" s="21" t="s">
        <v>274</v>
      </c>
      <c r="E96" s="21" t="s">
        <v>391</v>
      </c>
      <c r="F96" s="22">
        <v>246000</v>
      </c>
      <c r="G96" s="22">
        <v>1240.7</v>
      </c>
      <c r="H96" s="22">
        <v>0.19</v>
      </c>
    </row>
    <row r="97" spans="2:8">
      <c r="B97" s="21" t="s">
        <v>2066</v>
      </c>
      <c r="C97" s="139" t="s">
        <v>139</v>
      </c>
      <c r="D97" s="21" t="s">
        <v>172</v>
      </c>
      <c r="E97" s="21" t="s">
        <v>981</v>
      </c>
      <c r="F97" s="22">
        <v>171600</v>
      </c>
      <c r="G97" s="22">
        <v>1216.9000000000001</v>
      </c>
      <c r="H97" s="22">
        <v>0.18</v>
      </c>
    </row>
    <row r="98" spans="2:8">
      <c r="B98" s="21" t="s">
        <v>2067</v>
      </c>
      <c r="C98" s="139" t="s">
        <v>139</v>
      </c>
      <c r="D98" s="21" t="s">
        <v>160</v>
      </c>
      <c r="E98" s="21" t="s">
        <v>161</v>
      </c>
      <c r="F98" s="22">
        <v>58500</v>
      </c>
      <c r="G98" s="22">
        <v>1183.51</v>
      </c>
      <c r="H98" s="22">
        <v>0.18</v>
      </c>
    </row>
    <row r="99" spans="2:8">
      <c r="B99" s="21" t="s">
        <v>1084</v>
      </c>
      <c r="C99" s="139" t="s">
        <v>139</v>
      </c>
      <c r="D99" s="21" t="s">
        <v>198</v>
      </c>
      <c r="E99" s="21" t="s">
        <v>326</v>
      </c>
      <c r="F99" s="22">
        <v>231000</v>
      </c>
      <c r="G99" s="22">
        <v>1172.44</v>
      </c>
      <c r="H99" s="22">
        <v>0.18</v>
      </c>
    </row>
    <row r="100" spans="2:8">
      <c r="B100" s="21" t="s">
        <v>2068</v>
      </c>
      <c r="C100" s="139" t="s">
        <v>139</v>
      </c>
      <c r="D100" s="21" t="s">
        <v>142</v>
      </c>
      <c r="E100" s="21" t="s">
        <v>389</v>
      </c>
      <c r="F100" s="22">
        <v>545400</v>
      </c>
      <c r="G100" s="22">
        <v>1166.3399999999999</v>
      </c>
      <c r="H100" s="22">
        <v>0.18</v>
      </c>
    </row>
    <row r="101" spans="2:8">
      <c r="B101" s="21" t="s">
        <v>2069</v>
      </c>
      <c r="C101" s="139" t="s">
        <v>139</v>
      </c>
      <c r="D101" s="21" t="s">
        <v>288</v>
      </c>
      <c r="E101" s="21" t="s">
        <v>488</v>
      </c>
      <c r="F101" s="22">
        <v>92000</v>
      </c>
      <c r="G101" s="22">
        <v>1158.23</v>
      </c>
      <c r="H101" s="22">
        <v>0.17</v>
      </c>
    </row>
    <row r="102" spans="2:8">
      <c r="B102" s="21" t="s">
        <v>2070</v>
      </c>
      <c r="C102" s="139" t="s">
        <v>139</v>
      </c>
      <c r="D102" s="21" t="s">
        <v>188</v>
      </c>
      <c r="E102" s="21" t="s">
        <v>413</v>
      </c>
      <c r="F102" s="22">
        <v>70000</v>
      </c>
      <c r="G102" s="22">
        <v>1142.23</v>
      </c>
      <c r="H102" s="22">
        <v>0.17</v>
      </c>
    </row>
    <row r="103" spans="2:8">
      <c r="B103" s="21" t="s">
        <v>2071</v>
      </c>
      <c r="C103" s="139" t="s">
        <v>139</v>
      </c>
      <c r="D103" s="21" t="s">
        <v>174</v>
      </c>
      <c r="E103" s="21" t="s">
        <v>197</v>
      </c>
      <c r="F103" s="22">
        <v>30450</v>
      </c>
      <c r="G103" s="22">
        <v>1098.9100000000001</v>
      </c>
      <c r="H103" s="22">
        <v>0.17</v>
      </c>
    </row>
    <row r="104" spans="2:8">
      <c r="B104" s="21" t="s">
        <v>1065</v>
      </c>
      <c r="C104" s="139" t="s">
        <v>139</v>
      </c>
      <c r="D104" s="21" t="s">
        <v>145</v>
      </c>
      <c r="E104" s="21" t="s">
        <v>147</v>
      </c>
      <c r="F104" s="22">
        <v>32550</v>
      </c>
      <c r="G104" s="22">
        <v>1039.3699999999999</v>
      </c>
      <c r="H104" s="22">
        <v>0.16</v>
      </c>
    </row>
    <row r="105" spans="2:8">
      <c r="B105" s="21" t="s">
        <v>2072</v>
      </c>
      <c r="C105" s="139" t="s">
        <v>139</v>
      </c>
      <c r="D105" s="21" t="s">
        <v>162</v>
      </c>
      <c r="E105" s="21" t="s">
        <v>414</v>
      </c>
      <c r="F105" s="22">
        <v>76800</v>
      </c>
      <c r="G105" s="22">
        <v>1035.19</v>
      </c>
      <c r="H105" s="22">
        <v>0.16</v>
      </c>
    </row>
    <row r="106" spans="2:8">
      <c r="B106" s="21" t="s">
        <v>2073</v>
      </c>
      <c r="C106" s="139" t="s">
        <v>139</v>
      </c>
      <c r="D106" s="21" t="s">
        <v>181</v>
      </c>
      <c r="E106" s="21" t="s">
        <v>982</v>
      </c>
      <c r="F106" s="22">
        <v>414700</v>
      </c>
      <c r="G106" s="22">
        <v>999.84</v>
      </c>
      <c r="H106" s="22">
        <v>0.15</v>
      </c>
    </row>
    <row r="107" spans="2:8">
      <c r="B107" s="21" t="s">
        <v>2074</v>
      </c>
      <c r="C107" s="139" t="s">
        <v>139</v>
      </c>
      <c r="D107" s="21" t="s">
        <v>378</v>
      </c>
      <c r="E107" s="21" t="s">
        <v>983</v>
      </c>
      <c r="F107" s="22">
        <v>941700</v>
      </c>
      <c r="G107" s="22">
        <v>969.95</v>
      </c>
      <c r="H107" s="22">
        <v>0.15</v>
      </c>
    </row>
    <row r="108" spans="2:8">
      <c r="B108" s="21" t="s">
        <v>2075</v>
      </c>
      <c r="C108" s="139" t="s">
        <v>139</v>
      </c>
      <c r="D108" s="21" t="s">
        <v>155</v>
      </c>
      <c r="E108" s="21" t="s">
        <v>984</v>
      </c>
      <c r="F108" s="22">
        <v>900000</v>
      </c>
      <c r="G108" s="22">
        <v>947.7</v>
      </c>
      <c r="H108" s="22">
        <v>0.14000000000000001</v>
      </c>
    </row>
    <row r="109" spans="2:8">
      <c r="B109" s="21" t="s">
        <v>2076</v>
      </c>
      <c r="C109" s="139" t="s">
        <v>139</v>
      </c>
      <c r="D109" s="21" t="s">
        <v>188</v>
      </c>
      <c r="E109" s="21" t="s">
        <v>189</v>
      </c>
      <c r="F109" s="22">
        <v>180000</v>
      </c>
      <c r="G109" s="22">
        <v>944.19</v>
      </c>
      <c r="H109" s="22">
        <v>0.14000000000000001</v>
      </c>
    </row>
    <row r="110" spans="2:8">
      <c r="B110" s="21" t="s">
        <v>2077</v>
      </c>
      <c r="C110" s="139" t="s">
        <v>139</v>
      </c>
      <c r="D110" s="21" t="s">
        <v>181</v>
      </c>
      <c r="E110" s="21" t="s">
        <v>183</v>
      </c>
      <c r="F110" s="22">
        <v>13300</v>
      </c>
      <c r="G110" s="22">
        <v>893.09</v>
      </c>
      <c r="H110" s="22">
        <v>0.13</v>
      </c>
    </row>
    <row r="111" spans="2:8">
      <c r="B111" s="21" t="s">
        <v>2078</v>
      </c>
      <c r="C111" s="139" t="s">
        <v>139</v>
      </c>
      <c r="D111" s="21" t="s">
        <v>145</v>
      </c>
      <c r="E111" s="21" t="s">
        <v>212</v>
      </c>
      <c r="F111" s="22">
        <v>322400</v>
      </c>
      <c r="G111" s="22">
        <v>873.22</v>
      </c>
      <c r="H111" s="22">
        <v>0.13</v>
      </c>
    </row>
    <row r="112" spans="2:8">
      <c r="B112" s="21" t="s">
        <v>2079</v>
      </c>
      <c r="C112" s="139" t="s">
        <v>139</v>
      </c>
      <c r="D112" s="21" t="s">
        <v>155</v>
      </c>
      <c r="E112" s="21" t="s">
        <v>415</v>
      </c>
      <c r="F112" s="22">
        <v>212000</v>
      </c>
      <c r="G112" s="22">
        <v>859.24</v>
      </c>
      <c r="H112" s="22">
        <v>0.13</v>
      </c>
    </row>
    <row r="113" spans="2:8">
      <c r="B113" s="21" t="s">
        <v>2080</v>
      </c>
      <c r="C113" s="139" t="s">
        <v>139</v>
      </c>
      <c r="D113" s="21" t="s">
        <v>174</v>
      </c>
      <c r="E113" s="21" t="s">
        <v>657</v>
      </c>
      <c r="F113" s="22">
        <v>3920</v>
      </c>
      <c r="G113" s="22">
        <v>754.48</v>
      </c>
      <c r="H113" s="22">
        <v>0.11</v>
      </c>
    </row>
    <row r="114" spans="2:8">
      <c r="B114" s="21" t="s">
        <v>2081</v>
      </c>
      <c r="C114" s="139" t="s">
        <v>139</v>
      </c>
      <c r="D114" s="21" t="s">
        <v>259</v>
      </c>
      <c r="E114" s="21" t="s">
        <v>416</v>
      </c>
      <c r="F114" s="22">
        <v>366000</v>
      </c>
      <c r="G114" s="22">
        <v>752.31</v>
      </c>
      <c r="H114" s="22">
        <v>0.11</v>
      </c>
    </row>
    <row r="115" spans="2:8">
      <c r="B115" s="21" t="s">
        <v>2082</v>
      </c>
      <c r="C115" s="139" t="s">
        <v>139</v>
      </c>
      <c r="D115" s="21" t="s">
        <v>142</v>
      </c>
      <c r="E115" s="21" t="s">
        <v>395</v>
      </c>
      <c r="F115" s="22">
        <v>243000</v>
      </c>
      <c r="G115" s="22">
        <v>737.87</v>
      </c>
      <c r="H115" s="22">
        <v>0.11</v>
      </c>
    </row>
    <row r="116" spans="2:8">
      <c r="B116" s="21" t="s">
        <v>2083</v>
      </c>
      <c r="C116" s="139" t="s">
        <v>139</v>
      </c>
      <c r="D116" s="21" t="s">
        <v>251</v>
      </c>
      <c r="E116" s="21" t="s">
        <v>376</v>
      </c>
      <c r="F116" s="22">
        <v>22750</v>
      </c>
      <c r="G116" s="22">
        <v>737.54</v>
      </c>
      <c r="H116" s="22">
        <v>0.11</v>
      </c>
    </row>
    <row r="117" spans="2:8">
      <c r="B117" s="21" t="s">
        <v>2084</v>
      </c>
      <c r="C117" s="139" t="s">
        <v>139</v>
      </c>
      <c r="D117" s="21" t="s">
        <v>155</v>
      </c>
      <c r="E117" s="21" t="s">
        <v>742</v>
      </c>
      <c r="F117" s="22">
        <v>138450</v>
      </c>
      <c r="G117" s="22">
        <v>725.96</v>
      </c>
      <c r="H117" s="22">
        <v>0.11</v>
      </c>
    </row>
    <row r="118" spans="2:8">
      <c r="B118" s="21" t="s">
        <v>1066</v>
      </c>
      <c r="C118" s="139" t="s">
        <v>139</v>
      </c>
      <c r="D118" s="21" t="s">
        <v>186</v>
      </c>
      <c r="E118" s="21" t="s">
        <v>187</v>
      </c>
      <c r="F118" s="22">
        <v>86400</v>
      </c>
      <c r="G118" s="22">
        <v>665.41</v>
      </c>
      <c r="H118" s="22">
        <v>0.1</v>
      </c>
    </row>
    <row r="119" spans="2:8">
      <c r="B119" s="21" t="s">
        <v>2085</v>
      </c>
      <c r="C119" s="139" t="s">
        <v>139</v>
      </c>
      <c r="D119" s="21" t="s">
        <v>200</v>
      </c>
      <c r="E119" s="21" t="s">
        <v>293</v>
      </c>
      <c r="F119" s="22">
        <v>5900</v>
      </c>
      <c r="G119" s="22">
        <v>562.13</v>
      </c>
      <c r="H119" s="22">
        <v>0.08</v>
      </c>
    </row>
    <row r="120" spans="2:8">
      <c r="B120" s="21" t="s">
        <v>2086</v>
      </c>
      <c r="C120" s="139" t="s">
        <v>139</v>
      </c>
      <c r="D120" s="21" t="s">
        <v>174</v>
      </c>
      <c r="E120" s="21" t="s">
        <v>660</v>
      </c>
      <c r="F120" s="22">
        <v>30000</v>
      </c>
      <c r="G120" s="22">
        <v>495</v>
      </c>
      <c r="H120" s="22">
        <v>7.0000000000000007E-2</v>
      </c>
    </row>
    <row r="121" spans="2:8">
      <c r="B121" s="21" t="s">
        <v>1056</v>
      </c>
      <c r="C121" s="139" t="s">
        <v>139</v>
      </c>
      <c r="D121" s="21" t="s">
        <v>140</v>
      </c>
      <c r="E121" s="21" t="s">
        <v>154</v>
      </c>
      <c r="F121" s="22">
        <v>52800</v>
      </c>
      <c r="G121" s="22">
        <v>478.37</v>
      </c>
      <c r="H121" s="22">
        <v>7.0000000000000007E-2</v>
      </c>
    </row>
    <row r="122" spans="2:8">
      <c r="B122" s="21" t="s">
        <v>2087</v>
      </c>
      <c r="C122" s="139" t="s">
        <v>139</v>
      </c>
      <c r="D122" s="21" t="s">
        <v>198</v>
      </c>
      <c r="E122" s="21" t="s">
        <v>864</v>
      </c>
      <c r="F122" s="22">
        <v>66950</v>
      </c>
      <c r="G122" s="22">
        <v>474.04</v>
      </c>
      <c r="H122" s="22">
        <v>7.0000000000000007E-2</v>
      </c>
    </row>
    <row r="123" spans="2:8">
      <c r="B123" s="21" t="s">
        <v>2088</v>
      </c>
      <c r="C123" s="139" t="s">
        <v>139</v>
      </c>
      <c r="D123" s="21" t="s">
        <v>259</v>
      </c>
      <c r="E123" s="21" t="s">
        <v>985</v>
      </c>
      <c r="F123" s="22">
        <v>51200</v>
      </c>
      <c r="G123" s="22">
        <v>441.16</v>
      </c>
      <c r="H123" s="22">
        <v>7.0000000000000007E-2</v>
      </c>
    </row>
    <row r="124" spans="2:8">
      <c r="B124" s="21" t="s">
        <v>2089</v>
      </c>
      <c r="C124" s="139" t="s">
        <v>139</v>
      </c>
      <c r="D124" s="21" t="s">
        <v>172</v>
      </c>
      <c r="E124" s="21" t="s">
        <v>986</v>
      </c>
      <c r="F124" s="22">
        <v>16250</v>
      </c>
      <c r="G124" s="22">
        <v>419.97</v>
      </c>
      <c r="H124" s="22">
        <v>0.06</v>
      </c>
    </row>
    <row r="125" spans="2:8">
      <c r="B125" s="21" t="s">
        <v>2090</v>
      </c>
      <c r="C125" s="139" t="s">
        <v>139</v>
      </c>
      <c r="D125" s="21" t="s">
        <v>145</v>
      </c>
      <c r="E125" s="21" t="s">
        <v>460</v>
      </c>
      <c r="F125" s="22">
        <v>19250</v>
      </c>
      <c r="G125" s="22">
        <v>380.86</v>
      </c>
      <c r="H125" s="22">
        <v>0.06</v>
      </c>
    </row>
    <row r="126" spans="2:8">
      <c r="B126" s="21" t="s">
        <v>2091</v>
      </c>
      <c r="C126" s="139" t="s">
        <v>139</v>
      </c>
      <c r="D126" s="21" t="s">
        <v>145</v>
      </c>
      <c r="E126" s="21" t="s">
        <v>304</v>
      </c>
      <c r="F126" s="22">
        <v>33600</v>
      </c>
      <c r="G126" s="22">
        <v>357.3</v>
      </c>
      <c r="H126" s="22">
        <v>0.05</v>
      </c>
    </row>
    <row r="127" spans="2:8">
      <c r="B127" s="21" t="s">
        <v>524</v>
      </c>
      <c r="C127" s="139" t="s">
        <v>139</v>
      </c>
      <c r="D127" s="21" t="s">
        <v>466</v>
      </c>
      <c r="E127" s="21" t="s">
        <v>525</v>
      </c>
      <c r="F127" s="22">
        <v>257950</v>
      </c>
      <c r="G127" s="22">
        <v>345.78</v>
      </c>
      <c r="H127" s="22">
        <v>0.05</v>
      </c>
    </row>
    <row r="128" spans="2:8">
      <c r="B128" s="21" t="s">
        <v>2092</v>
      </c>
      <c r="C128" s="139" t="s">
        <v>139</v>
      </c>
      <c r="D128" s="21" t="s">
        <v>145</v>
      </c>
      <c r="E128" s="21" t="s">
        <v>504</v>
      </c>
      <c r="F128" s="22">
        <v>79500</v>
      </c>
      <c r="G128" s="22">
        <v>343.12</v>
      </c>
      <c r="H128" s="22">
        <v>0.05</v>
      </c>
    </row>
    <row r="129" spans="2:9">
      <c r="B129" s="21" t="s">
        <v>2093</v>
      </c>
      <c r="C129" s="139" t="s">
        <v>139</v>
      </c>
      <c r="D129" s="21" t="s">
        <v>157</v>
      </c>
      <c r="E129" s="21" t="s">
        <v>987</v>
      </c>
      <c r="F129" s="22">
        <v>63000</v>
      </c>
      <c r="G129" s="22">
        <v>323.22000000000003</v>
      </c>
      <c r="H129" s="22">
        <v>0.05</v>
      </c>
    </row>
    <row r="130" spans="2:9">
      <c r="B130" s="21" t="s">
        <v>2094</v>
      </c>
      <c r="C130" s="139" t="s">
        <v>139</v>
      </c>
      <c r="D130" s="21" t="s">
        <v>176</v>
      </c>
      <c r="E130" s="21" t="s">
        <v>463</v>
      </c>
      <c r="F130" s="22">
        <v>80600</v>
      </c>
      <c r="G130" s="22">
        <v>285.24</v>
      </c>
      <c r="H130" s="22">
        <v>0.04</v>
      </c>
    </row>
    <row r="131" spans="2:9">
      <c r="B131" s="21" t="s">
        <v>2095</v>
      </c>
      <c r="C131" s="139" t="s">
        <v>139</v>
      </c>
      <c r="D131" s="21" t="s">
        <v>298</v>
      </c>
      <c r="E131" s="21" t="s">
        <v>521</v>
      </c>
      <c r="F131" s="22">
        <v>32400</v>
      </c>
      <c r="G131" s="22">
        <v>218.36</v>
      </c>
      <c r="H131" s="22">
        <v>0.03</v>
      </c>
    </row>
    <row r="132" spans="2:9">
      <c r="B132" s="21" t="s">
        <v>1083</v>
      </c>
      <c r="C132" s="139" t="s">
        <v>139</v>
      </c>
      <c r="D132" s="21" t="s">
        <v>176</v>
      </c>
      <c r="E132" s="21" t="s">
        <v>321</v>
      </c>
      <c r="F132" s="22">
        <v>4750</v>
      </c>
      <c r="G132" s="22">
        <v>186.28</v>
      </c>
      <c r="H132" s="22">
        <v>0.03</v>
      </c>
    </row>
    <row r="133" spans="2:9">
      <c r="B133" s="21" t="s">
        <v>2096</v>
      </c>
      <c r="C133" s="139" t="s">
        <v>139</v>
      </c>
      <c r="D133" s="21" t="s">
        <v>988</v>
      </c>
      <c r="E133" s="21" t="s">
        <v>989</v>
      </c>
      <c r="F133" s="22">
        <v>184250</v>
      </c>
      <c r="G133" s="22">
        <v>183.79</v>
      </c>
      <c r="H133" s="22">
        <v>0.03</v>
      </c>
    </row>
    <row r="134" spans="2:9">
      <c r="B134" s="21" t="s">
        <v>2097</v>
      </c>
      <c r="C134" s="139" t="s">
        <v>139</v>
      </c>
      <c r="D134" s="21" t="s">
        <v>151</v>
      </c>
      <c r="E134" s="21" t="s">
        <v>749</v>
      </c>
      <c r="F134" s="22">
        <v>8525</v>
      </c>
      <c r="G134" s="22">
        <v>155.87</v>
      </c>
      <c r="H134" s="22">
        <v>0.02</v>
      </c>
    </row>
    <row r="135" spans="2:9">
      <c r="B135" s="21" t="s">
        <v>2098</v>
      </c>
      <c r="C135" s="139" t="s">
        <v>139</v>
      </c>
      <c r="D135" s="21" t="s">
        <v>181</v>
      </c>
      <c r="E135" s="21" t="s">
        <v>373</v>
      </c>
      <c r="F135" s="22">
        <v>8550</v>
      </c>
      <c r="G135" s="22">
        <v>147.21</v>
      </c>
      <c r="H135" s="22">
        <v>0.02</v>
      </c>
    </row>
    <row r="136" spans="2:9">
      <c r="B136" s="21" t="s">
        <v>2099</v>
      </c>
      <c r="C136" s="139" t="s">
        <v>139</v>
      </c>
      <c r="D136" s="21" t="s">
        <v>200</v>
      </c>
      <c r="E136" s="21" t="s">
        <v>292</v>
      </c>
      <c r="F136" s="22">
        <v>10500</v>
      </c>
      <c r="G136" s="22">
        <v>141.6</v>
      </c>
      <c r="H136" s="22">
        <v>0.02</v>
      </c>
    </row>
    <row r="137" spans="2:9">
      <c r="B137" s="21" t="s">
        <v>2100</v>
      </c>
      <c r="C137" s="139" t="s">
        <v>139</v>
      </c>
      <c r="D137" s="21" t="s">
        <v>172</v>
      </c>
      <c r="E137" s="21" t="s">
        <v>387</v>
      </c>
      <c r="F137" s="22">
        <v>2250</v>
      </c>
      <c r="G137" s="22">
        <v>102.41</v>
      </c>
      <c r="H137" s="22">
        <v>0.02</v>
      </c>
    </row>
    <row r="138" spans="2:9">
      <c r="B138" s="21" t="s">
        <v>2101</v>
      </c>
      <c r="C138" s="139" t="s">
        <v>139</v>
      </c>
      <c r="D138" s="21" t="s">
        <v>298</v>
      </c>
      <c r="E138" s="21" t="s">
        <v>375</v>
      </c>
      <c r="F138" s="22">
        <v>21250</v>
      </c>
      <c r="G138" s="22">
        <v>97.72</v>
      </c>
      <c r="H138" s="22">
        <v>0.01</v>
      </c>
    </row>
    <row r="139" spans="2:9">
      <c r="B139" s="21" t="s">
        <v>2102</v>
      </c>
      <c r="C139" s="139" t="s">
        <v>139</v>
      </c>
      <c r="D139" s="21" t="s">
        <v>148</v>
      </c>
      <c r="E139" s="21" t="s">
        <v>159</v>
      </c>
      <c r="F139" s="22">
        <v>3600</v>
      </c>
      <c r="G139" s="22">
        <v>91.83</v>
      </c>
      <c r="H139" s="22">
        <v>0.01</v>
      </c>
    </row>
    <row r="140" spans="2:9">
      <c r="B140" s="21" t="s">
        <v>2103</v>
      </c>
      <c r="C140" s="139" t="s">
        <v>139</v>
      </c>
      <c r="D140" s="21" t="s">
        <v>174</v>
      </c>
      <c r="E140" s="21" t="s">
        <v>295</v>
      </c>
      <c r="F140" s="22">
        <v>8400</v>
      </c>
      <c r="G140" s="22">
        <v>85.42</v>
      </c>
      <c r="H140" s="22">
        <v>0.01</v>
      </c>
    </row>
    <row r="141" spans="2:9">
      <c r="B141" s="21" t="s">
        <v>2104</v>
      </c>
      <c r="C141" s="139" t="s">
        <v>139</v>
      </c>
      <c r="D141" s="21" t="s">
        <v>259</v>
      </c>
      <c r="E141" s="21" t="s">
        <v>990</v>
      </c>
      <c r="F141" s="22">
        <v>91500</v>
      </c>
      <c r="G141" s="22">
        <v>83.54</v>
      </c>
      <c r="H141" s="22">
        <v>0.01</v>
      </c>
    </row>
    <row r="142" spans="2:9">
      <c r="B142" s="21" t="s">
        <v>2105</v>
      </c>
      <c r="C142" s="139" t="s">
        <v>139</v>
      </c>
      <c r="D142" s="21" t="s">
        <v>181</v>
      </c>
      <c r="E142" s="21" t="s">
        <v>991</v>
      </c>
      <c r="F142" s="22">
        <v>5000</v>
      </c>
      <c r="G142" s="22">
        <v>80.05</v>
      </c>
      <c r="H142" s="22">
        <v>0.01</v>
      </c>
    </row>
    <row r="143" spans="2:9">
      <c r="B143" s="21" t="s">
        <v>2106</v>
      </c>
      <c r="C143" s="139" t="s">
        <v>139</v>
      </c>
      <c r="D143" s="21" t="s">
        <v>174</v>
      </c>
      <c r="E143" s="21" t="s">
        <v>175</v>
      </c>
      <c r="F143" s="22">
        <v>1500</v>
      </c>
      <c r="G143" s="22">
        <v>66.510000000000005</v>
      </c>
      <c r="H143" s="22">
        <v>0.01</v>
      </c>
    </row>
    <row r="144" spans="2:9">
      <c r="B144" s="21" t="s">
        <v>2107</v>
      </c>
      <c r="C144" s="139" t="s">
        <v>139</v>
      </c>
      <c r="D144" s="21" t="s">
        <v>200</v>
      </c>
      <c r="E144" s="21" t="s">
        <v>520</v>
      </c>
      <c r="F144" s="22">
        <v>5700</v>
      </c>
      <c r="G144" s="22">
        <v>23.53</v>
      </c>
      <c r="H144" s="22">
        <v>0</v>
      </c>
      <c r="I144" s="21" t="s">
        <v>444</v>
      </c>
    </row>
    <row r="145" spans="2:9">
      <c r="B145" s="21" t="s">
        <v>2108</v>
      </c>
      <c r="C145" s="139" t="s">
        <v>139</v>
      </c>
      <c r="D145" s="21" t="s">
        <v>151</v>
      </c>
      <c r="E145" s="21" t="s">
        <v>992</v>
      </c>
      <c r="F145" s="22">
        <v>1050</v>
      </c>
      <c r="G145" s="22">
        <v>16.54</v>
      </c>
      <c r="H145" s="22">
        <v>0</v>
      </c>
      <c r="I145" s="21" t="s">
        <v>444</v>
      </c>
    </row>
    <row r="146" spans="2:9">
      <c r="B146" s="21" t="s">
        <v>2109</v>
      </c>
      <c r="C146" s="139" t="s">
        <v>139</v>
      </c>
      <c r="D146" s="21" t="s">
        <v>172</v>
      </c>
      <c r="E146" s="21" t="s">
        <v>781</v>
      </c>
      <c r="F146" s="22">
        <v>150</v>
      </c>
      <c r="G146" s="22">
        <v>12.56</v>
      </c>
      <c r="H146" s="22">
        <v>0</v>
      </c>
      <c r="I146" s="21" t="s">
        <v>444</v>
      </c>
    </row>
    <row r="147" spans="2:9">
      <c r="B147" s="21" t="s">
        <v>2110</v>
      </c>
      <c r="C147" s="139" t="s">
        <v>139</v>
      </c>
      <c r="D147" s="21" t="s">
        <v>210</v>
      </c>
      <c r="E147" s="21" t="s">
        <v>489</v>
      </c>
      <c r="F147" s="22">
        <v>15</v>
      </c>
      <c r="G147" s="22">
        <v>5.9</v>
      </c>
      <c r="H147" s="22">
        <v>0</v>
      </c>
      <c r="I147" s="21" t="s">
        <v>444</v>
      </c>
    </row>
    <row r="148" spans="2:9">
      <c r="B148" s="231" t="s">
        <v>2111</v>
      </c>
      <c r="C148" s="139" t="s">
        <v>139</v>
      </c>
      <c r="D148" s="21" t="s">
        <v>210</v>
      </c>
      <c r="E148" s="21" t="s">
        <v>489</v>
      </c>
      <c r="F148" s="22">
        <v>-15</v>
      </c>
      <c r="G148" s="22">
        <v>-5.93</v>
      </c>
      <c r="H148" s="22">
        <v>0</v>
      </c>
      <c r="I148" s="21" t="s">
        <v>444</v>
      </c>
    </row>
    <row r="149" spans="2:9">
      <c r="B149" s="21" t="s">
        <v>2112</v>
      </c>
      <c r="C149" s="139" t="s">
        <v>139</v>
      </c>
      <c r="D149" s="21" t="s">
        <v>172</v>
      </c>
      <c r="E149" s="21" t="s">
        <v>781</v>
      </c>
      <c r="F149" s="22">
        <v>-150</v>
      </c>
      <c r="G149" s="22">
        <v>-12.6</v>
      </c>
      <c r="H149" s="22">
        <v>0</v>
      </c>
      <c r="I149" s="21" t="s">
        <v>444</v>
      </c>
    </row>
    <row r="150" spans="2:9">
      <c r="B150" s="21" t="s">
        <v>2113</v>
      </c>
      <c r="C150" s="139" t="s">
        <v>139</v>
      </c>
      <c r="D150" s="21" t="s">
        <v>151</v>
      </c>
      <c r="E150" s="21" t="s">
        <v>992</v>
      </c>
      <c r="F150" s="22">
        <v>-1050</v>
      </c>
      <c r="G150" s="22">
        <v>-16.61</v>
      </c>
      <c r="H150" s="22">
        <v>0</v>
      </c>
      <c r="I150" s="21" t="s">
        <v>444</v>
      </c>
    </row>
    <row r="151" spans="2:9">
      <c r="B151" s="21" t="s">
        <v>2114</v>
      </c>
      <c r="C151" s="139" t="s">
        <v>139</v>
      </c>
      <c r="D151" s="21" t="s">
        <v>200</v>
      </c>
      <c r="E151" s="21" t="s">
        <v>520</v>
      </c>
      <c r="F151" s="22">
        <v>-5700</v>
      </c>
      <c r="G151" s="22">
        <v>-23.64</v>
      </c>
      <c r="H151" s="22">
        <v>0</v>
      </c>
      <c r="I151" s="21" t="s">
        <v>444</v>
      </c>
    </row>
    <row r="152" spans="2:9">
      <c r="B152" s="21" t="s">
        <v>2115</v>
      </c>
      <c r="C152" s="139" t="s">
        <v>139</v>
      </c>
      <c r="D152" s="21" t="s">
        <v>174</v>
      </c>
      <c r="E152" s="21" t="s">
        <v>175</v>
      </c>
      <c r="F152" s="22">
        <v>-1500</v>
      </c>
      <c r="G152" s="22">
        <v>-66.89</v>
      </c>
      <c r="H152" s="22">
        <v>-0.01</v>
      </c>
    </row>
    <row r="153" spans="2:9">
      <c r="B153" s="21" t="s">
        <v>2116</v>
      </c>
      <c r="C153" s="139" t="s">
        <v>139</v>
      </c>
      <c r="D153" s="21" t="s">
        <v>181</v>
      </c>
      <c r="E153" s="21" t="s">
        <v>991</v>
      </c>
      <c r="F153" s="22">
        <v>-5000</v>
      </c>
      <c r="G153" s="22">
        <v>-80.37</v>
      </c>
      <c r="H153" s="22">
        <v>-0.01</v>
      </c>
    </row>
    <row r="154" spans="2:9">
      <c r="B154" s="21" t="s">
        <v>2117</v>
      </c>
      <c r="C154" s="139" t="s">
        <v>139</v>
      </c>
      <c r="D154" s="21" t="s">
        <v>259</v>
      </c>
      <c r="E154" s="21" t="s">
        <v>990</v>
      </c>
      <c r="F154" s="22">
        <v>-91500</v>
      </c>
      <c r="G154" s="22">
        <v>-83.95</v>
      </c>
      <c r="H154" s="22">
        <v>-0.01</v>
      </c>
    </row>
    <row r="155" spans="2:9">
      <c r="B155" s="21" t="s">
        <v>2118</v>
      </c>
      <c r="C155" s="139" t="s">
        <v>139</v>
      </c>
      <c r="D155" s="21" t="s">
        <v>174</v>
      </c>
      <c r="E155" s="21" t="s">
        <v>295</v>
      </c>
      <c r="F155" s="22">
        <v>-8400</v>
      </c>
      <c r="G155" s="22">
        <v>-85.89</v>
      </c>
      <c r="H155" s="22">
        <v>-0.01</v>
      </c>
    </row>
    <row r="156" spans="2:9">
      <c r="B156" s="21" t="s">
        <v>2119</v>
      </c>
      <c r="C156" s="139" t="s">
        <v>139</v>
      </c>
      <c r="D156" s="21" t="s">
        <v>148</v>
      </c>
      <c r="E156" s="21" t="s">
        <v>159</v>
      </c>
      <c r="F156" s="22">
        <v>-3600</v>
      </c>
      <c r="G156" s="22">
        <v>-91.72</v>
      </c>
      <c r="H156" s="22">
        <v>-0.01</v>
      </c>
    </row>
    <row r="157" spans="2:9">
      <c r="B157" s="21" t="s">
        <v>2120</v>
      </c>
      <c r="C157" s="139" t="s">
        <v>139</v>
      </c>
      <c r="D157" s="21" t="s">
        <v>298</v>
      </c>
      <c r="E157" s="21" t="s">
        <v>375</v>
      </c>
      <c r="F157" s="22">
        <v>-21250</v>
      </c>
      <c r="G157" s="22">
        <v>-97.99</v>
      </c>
      <c r="H157" s="22">
        <v>-0.01</v>
      </c>
    </row>
    <row r="158" spans="2:9">
      <c r="B158" s="21" t="s">
        <v>2121</v>
      </c>
      <c r="C158" s="139" t="s">
        <v>139</v>
      </c>
      <c r="D158" s="21" t="s">
        <v>172</v>
      </c>
      <c r="E158" s="21" t="s">
        <v>387</v>
      </c>
      <c r="F158" s="22">
        <v>-2250</v>
      </c>
      <c r="G158" s="22">
        <v>-102.56</v>
      </c>
      <c r="H158" s="22">
        <v>-0.02</v>
      </c>
    </row>
    <row r="159" spans="2:9">
      <c r="B159" s="21" t="s">
        <v>2122</v>
      </c>
      <c r="C159" s="139" t="s">
        <v>139</v>
      </c>
      <c r="D159" s="21" t="s">
        <v>200</v>
      </c>
      <c r="E159" s="21" t="s">
        <v>292</v>
      </c>
      <c r="F159" s="22">
        <v>-10500</v>
      </c>
      <c r="G159" s="22">
        <v>-142.11000000000001</v>
      </c>
      <c r="H159" s="22">
        <v>-0.02</v>
      </c>
    </row>
    <row r="160" spans="2:9">
      <c r="B160" s="21" t="s">
        <v>2123</v>
      </c>
      <c r="C160" s="139" t="s">
        <v>139</v>
      </c>
      <c r="D160" s="21" t="s">
        <v>181</v>
      </c>
      <c r="E160" s="21" t="s">
        <v>373</v>
      </c>
      <c r="F160" s="22">
        <v>-8550</v>
      </c>
      <c r="G160" s="22">
        <v>-148.09</v>
      </c>
      <c r="H160" s="22">
        <v>-0.02</v>
      </c>
    </row>
    <row r="161" spans="2:8">
      <c r="B161" s="21" t="s">
        <v>2124</v>
      </c>
      <c r="C161" s="139" t="s">
        <v>139</v>
      </c>
      <c r="D161" s="21" t="s">
        <v>151</v>
      </c>
      <c r="E161" s="21" t="s">
        <v>749</v>
      </c>
      <c r="F161" s="22">
        <v>-8525</v>
      </c>
      <c r="G161" s="22">
        <v>-156.69999999999999</v>
      </c>
      <c r="H161" s="22">
        <v>-0.02</v>
      </c>
    </row>
    <row r="162" spans="2:8">
      <c r="B162" s="21" t="s">
        <v>2125</v>
      </c>
      <c r="C162" s="139" t="s">
        <v>139</v>
      </c>
      <c r="D162" s="21" t="s">
        <v>988</v>
      </c>
      <c r="E162" s="21" t="s">
        <v>989</v>
      </c>
      <c r="F162" s="22">
        <v>-184250</v>
      </c>
      <c r="G162" s="22">
        <v>-184.71</v>
      </c>
      <c r="H162" s="22">
        <v>-0.03</v>
      </c>
    </row>
    <row r="163" spans="2:8">
      <c r="B163" s="21" t="s">
        <v>2126</v>
      </c>
      <c r="C163" s="139" t="s">
        <v>139</v>
      </c>
      <c r="D163" s="21" t="s">
        <v>176</v>
      </c>
      <c r="E163" s="21" t="s">
        <v>321</v>
      </c>
      <c r="F163" s="22">
        <v>-4750</v>
      </c>
      <c r="G163" s="22">
        <v>-187.29</v>
      </c>
      <c r="H163" s="22">
        <v>-0.03</v>
      </c>
    </row>
    <row r="164" spans="2:8">
      <c r="B164" s="21" t="s">
        <v>2127</v>
      </c>
      <c r="C164" s="139" t="s">
        <v>139</v>
      </c>
      <c r="D164" s="21" t="s">
        <v>298</v>
      </c>
      <c r="E164" s="21" t="s">
        <v>521</v>
      </c>
      <c r="F164" s="22">
        <v>-32400</v>
      </c>
      <c r="G164" s="22">
        <v>-219.64</v>
      </c>
      <c r="H164" s="22">
        <v>-0.03</v>
      </c>
    </row>
    <row r="165" spans="2:8">
      <c r="B165" s="21" t="s">
        <v>2128</v>
      </c>
      <c r="C165" s="139" t="s">
        <v>139</v>
      </c>
      <c r="D165" s="21" t="s">
        <v>176</v>
      </c>
      <c r="E165" s="21" t="s">
        <v>463</v>
      </c>
      <c r="F165" s="22">
        <v>-80600</v>
      </c>
      <c r="G165" s="22">
        <v>-286.82</v>
      </c>
      <c r="H165" s="22">
        <v>-0.04</v>
      </c>
    </row>
    <row r="166" spans="2:8">
      <c r="B166" s="21" t="s">
        <v>2129</v>
      </c>
      <c r="C166" s="139" t="s">
        <v>139</v>
      </c>
      <c r="D166" s="21" t="s">
        <v>157</v>
      </c>
      <c r="E166" s="21" t="s">
        <v>987</v>
      </c>
      <c r="F166" s="22">
        <v>-63000</v>
      </c>
      <c r="G166" s="22">
        <v>-323.16000000000003</v>
      </c>
      <c r="H166" s="22">
        <v>-0.05</v>
      </c>
    </row>
    <row r="167" spans="2:8">
      <c r="B167" s="21" t="s">
        <v>2130</v>
      </c>
      <c r="C167" s="139" t="s">
        <v>139</v>
      </c>
      <c r="D167" s="21" t="s">
        <v>145</v>
      </c>
      <c r="E167" s="21" t="s">
        <v>504</v>
      </c>
      <c r="F167" s="22">
        <v>-79500</v>
      </c>
      <c r="G167" s="22">
        <v>-345.39</v>
      </c>
      <c r="H167" s="22">
        <v>-0.05</v>
      </c>
    </row>
    <row r="168" spans="2:8">
      <c r="B168" s="21" t="s">
        <v>993</v>
      </c>
      <c r="C168" s="139" t="s">
        <v>139</v>
      </c>
      <c r="D168" s="21" t="s">
        <v>466</v>
      </c>
      <c r="E168" s="21" t="s">
        <v>525</v>
      </c>
      <c r="F168" s="22">
        <v>-257950</v>
      </c>
      <c r="G168" s="22">
        <v>-347.85</v>
      </c>
      <c r="H168" s="22">
        <v>-0.05</v>
      </c>
    </row>
    <row r="169" spans="2:8">
      <c r="B169" s="21" t="s">
        <v>2131</v>
      </c>
      <c r="C169" s="139" t="s">
        <v>139</v>
      </c>
      <c r="D169" s="21" t="s">
        <v>145</v>
      </c>
      <c r="E169" s="21" t="s">
        <v>304</v>
      </c>
      <c r="F169" s="22">
        <v>-33600</v>
      </c>
      <c r="G169" s="22">
        <v>-354.56</v>
      </c>
      <c r="H169" s="22">
        <v>-0.05</v>
      </c>
    </row>
    <row r="170" spans="2:8">
      <c r="B170" s="21" t="s">
        <v>2132</v>
      </c>
      <c r="C170" s="139" t="s">
        <v>139</v>
      </c>
      <c r="D170" s="21" t="s">
        <v>145</v>
      </c>
      <c r="E170" s="21" t="s">
        <v>460</v>
      </c>
      <c r="F170" s="22">
        <v>-19250</v>
      </c>
      <c r="G170" s="22">
        <v>-383.15</v>
      </c>
      <c r="H170" s="22">
        <v>-0.06</v>
      </c>
    </row>
    <row r="171" spans="2:8">
      <c r="B171" s="21" t="s">
        <v>2133</v>
      </c>
      <c r="C171" s="139" t="s">
        <v>139</v>
      </c>
      <c r="D171" s="21" t="s">
        <v>172</v>
      </c>
      <c r="E171" s="21" t="s">
        <v>986</v>
      </c>
      <c r="F171" s="22">
        <v>-16250</v>
      </c>
      <c r="G171" s="22">
        <v>-421.6</v>
      </c>
      <c r="H171" s="22">
        <v>-0.06</v>
      </c>
    </row>
    <row r="172" spans="2:8">
      <c r="B172" s="21" t="s">
        <v>2134</v>
      </c>
      <c r="C172" s="139" t="s">
        <v>139</v>
      </c>
      <c r="D172" s="21" t="s">
        <v>259</v>
      </c>
      <c r="E172" s="21" t="s">
        <v>985</v>
      </c>
      <c r="F172" s="22">
        <v>-51200</v>
      </c>
      <c r="G172" s="22">
        <v>-443.7</v>
      </c>
      <c r="H172" s="22">
        <v>-7.0000000000000007E-2</v>
      </c>
    </row>
    <row r="173" spans="2:8">
      <c r="B173" s="21" t="s">
        <v>2135</v>
      </c>
      <c r="C173" s="139" t="s">
        <v>139</v>
      </c>
      <c r="D173" s="21" t="s">
        <v>198</v>
      </c>
      <c r="E173" s="21" t="s">
        <v>864</v>
      </c>
      <c r="F173" s="22">
        <v>-66950</v>
      </c>
      <c r="G173" s="22">
        <v>-476.05</v>
      </c>
      <c r="H173" s="22">
        <v>-7.0000000000000007E-2</v>
      </c>
    </row>
    <row r="174" spans="2:8">
      <c r="B174" s="21" t="s">
        <v>2136</v>
      </c>
      <c r="C174" s="139" t="s">
        <v>139</v>
      </c>
      <c r="D174" s="21" t="s">
        <v>140</v>
      </c>
      <c r="E174" s="21" t="s">
        <v>154</v>
      </c>
      <c r="F174" s="22">
        <v>-52800</v>
      </c>
      <c r="G174" s="22">
        <v>-480.08</v>
      </c>
      <c r="H174" s="22">
        <v>-7.0000000000000007E-2</v>
      </c>
    </row>
    <row r="175" spans="2:8">
      <c r="B175" s="21" t="s">
        <v>2137</v>
      </c>
      <c r="C175" s="139" t="s">
        <v>139</v>
      </c>
      <c r="D175" s="21" t="s">
        <v>174</v>
      </c>
      <c r="E175" s="21" t="s">
        <v>660</v>
      </c>
      <c r="F175" s="22">
        <v>-30000</v>
      </c>
      <c r="G175" s="22">
        <v>-496.49</v>
      </c>
      <c r="H175" s="22">
        <v>-7.0000000000000007E-2</v>
      </c>
    </row>
    <row r="176" spans="2:8">
      <c r="B176" s="21" t="s">
        <v>2138</v>
      </c>
      <c r="C176" s="139" t="s">
        <v>139</v>
      </c>
      <c r="D176" s="21" t="s">
        <v>200</v>
      </c>
      <c r="E176" s="21" t="s">
        <v>293</v>
      </c>
      <c r="F176" s="22">
        <v>-5900</v>
      </c>
      <c r="G176" s="22">
        <v>-563.66999999999996</v>
      </c>
      <c r="H176" s="22">
        <v>-0.09</v>
      </c>
    </row>
    <row r="177" spans="2:8">
      <c r="B177" s="21" t="s">
        <v>2139</v>
      </c>
      <c r="C177" s="139" t="s">
        <v>139</v>
      </c>
      <c r="D177" s="21" t="s">
        <v>186</v>
      </c>
      <c r="E177" s="21" t="s">
        <v>187</v>
      </c>
      <c r="F177" s="22">
        <v>-86400</v>
      </c>
      <c r="G177" s="22">
        <v>-669.17</v>
      </c>
      <c r="H177" s="22">
        <v>-0.1</v>
      </c>
    </row>
    <row r="178" spans="2:8">
      <c r="B178" s="21" t="s">
        <v>2140</v>
      </c>
      <c r="C178" s="139" t="s">
        <v>139</v>
      </c>
      <c r="D178" s="21" t="s">
        <v>155</v>
      </c>
      <c r="E178" s="21" t="s">
        <v>742</v>
      </c>
      <c r="F178" s="22">
        <v>-138450</v>
      </c>
      <c r="G178" s="22">
        <v>-729.01</v>
      </c>
      <c r="H178" s="22">
        <v>-0.11</v>
      </c>
    </row>
    <row r="179" spans="2:8">
      <c r="B179" s="21" t="s">
        <v>2141</v>
      </c>
      <c r="C179" s="139" t="s">
        <v>139</v>
      </c>
      <c r="D179" s="21" t="s">
        <v>251</v>
      </c>
      <c r="E179" s="21" t="s">
        <v>376</v>
      </c>
      <c r="F179" s="22">
        <v>-22750</v>
      </c>
      <c r="G179" s="22">
        <v>-742.01</v>
      </c>
      <c r="H179" s="22">
        <v>-0.11</v>
      </c>
    </row>
    <row r="180" spans="2:8">
      <c r="B180" s="21" t="s">
        <v>2142</v>
      </c>
      <c r="C180" s="139" t="s">
        <v>139</v>
      </c>
      <c r="D180" s="21" t="s">
        <v>142</v>
      </c>
      <c r="E180" s="21" t="s">
        <v>395</v>
      </c>
      <c r="F180" s="22">
        <v>-243000</v>
      </c>
      <c r="G180" s="22">
        <v>-742.49</v>
      </c>
      <c r="H180" s="22">
        <v>-0.11</v>
      </c>
    </row>
    <row r="181" spans="2:8">
      <c r="B181" s="21" t="s">
        <v>2143</v>
      </c>
      <c r="C181" s="139" t="s">
        <v>139</v>
      </c>
      <c r="D181" s="21" t="s">
        <v>259</v>
      </c>
      <c r="E181" s="21" t="s">
        <v>416</v>
      </c>
      <c r="F181" s="22">
        <v>-366000</v>
      </c>
      <c r="G181" s="22">
        <v>-754.88</v>
      </c>
      <c r="H181" s="22">
        <v>-0.11</v>
      </c>
    </row>
    <row r="182" spans="2:8">
      <c r="B182" s="21" t="s">
        <v>2144</v>
      </c>
      <c r="C182" s="139" t="s">
        <v>139</v>
      </c>
      <c r="D182" s="21" t="s">
        <v>174</v>
      </c>
      <c r="E182" s="21" t="s">
        <v>657</v>
      </c>
      <c r="F182" s="22">
        <v>-3920</v>
      </c>
      <c r="G182" s="22">
        <v>-758.53</v>
      </c>
      <c r="H182" s="22">
        <v>-0.11</v>
      </c>
    </row>
    <row r="183" spans="2:8">
      <c r="B183" s="21" t="s">
        <v>2145</v>
      </c>
      <c r="C183" s="139" t="s">
        <v>139</v>
      </c>
      <c r="D183" s="21" t="s">
        <v>155</v>
      </c>
      <c r="E183" s="21" t="s">
        <v>415</v>
      </c>
      <c r="F183" s="22">
        <v>-212000</v>
      </c>
      <c r="G183" s="22">
        <v>-861.57</v>
      </c>
      <c r="H183" s="22">
        <v>-0.13</v>
      </c>
    </row>
    <row r="184" spans="2:8">
      <c r="B184" s="21" t="s">
        <v>2146</v>
      </c>
      <c r="C184" s="139" t="s">
        <v>139</v>
      </c>
      <c r="D184" s="21" t="s">
        <v>145</v>
      </c>
      <c r="E184" s="21" t="s">
        <v>212</v>
      </c>
      <c r="F184" s="22">
        <v>-322400</v>
      </c>
      <c r="G184" s="22">
        <v>-873.38</v>
      </c>
      <c r="H184" s="22">
        <v>-0.13</v>
      </c>
    </row>
    <row r="185" spans="2:8">
      <c r="B185" s="21" t="s">
        <v>2147</v>
      </c>
      <c r="C185" s="139" t="s">
        <v>139</v>
      </c>
      <c r="D185" s="21" t="s">
        <v>181</v>
      </c>
      <c r="E185" s="21" t="s">
        <v>183</v>
      </c>
      <c r="F185" s="22">
        <v>-13300</v>
      </c>
      <c r="G185" s="22">
        <v>-895.97</v>
      </c>
      <c r="H185" s="22">
        <v>-0.14000000000000001</v>
      </c>
    </row>
    <row r="186" spans="2:8">
      <c r="B186" s="21" t="s">
        <v>2148</v>
      </c>
      <c r="C186" s="139" t="s">
        <v>139</v>
      </c>
      <c r="D186" s="21" t="s">
        <v>188</v>
      </c>
      <c r="E186" s="21" t="s">
        <v>189</v>
      </c>
      <c r="F186" s="22">
        <v>-180000</v>
      </c>
      <c r="G186" s="22">
        <v>-947.34</v>
      </c>
      <c r="H186" s="22">
        <v>-0.14000000000000001</v>
      </c>
    </row>
    <row r="187" spans="2:8">
      <c r="B187" s="21" t="s">
        <v>2149</v>
      </c>
      <c r="C187" s="139" t="s">
        <v>139</v>
      </c>
      <c r="D187" s="21" t="s">
        <v>155</v>
      </c>
      <c r="E187" s="21" t="s">
        <v>984</v>
      </c>
      <c r="F187" s="22">
        <v>-900000</v>
      </c>
      <c r="G187" s="22">
        <v>-947.7</v>
      </c>
      <c r="H187" s="22">
        <v>-0.14000000000000001</v>
      </c>
    </row>
    <row r="188" spans="2:8">
      <c r="B188" s="21" t="s">
        <v>2150</v>
      </c>
      <c r="C188" s="139" t="s">
        <v>139</v>
      </c>
      <c r="D188" s="21" t="s">
        <v>378</v>
      </c>
      <c r="E188" s="21" t="s">
        <v>983</v>
      </c>
      <c r="F188" s="22">
        <v>-941700</v>
      </c>
      <c r="G188" s="22">
        <v>-975.13</v>
      </c>
      <c r="H188" s="22">
        <v>-0.15</v>
      </c>
    </row>
    <row r="189" spans="2:8">
      <c r="B189" s="21" t="s">
        <v>2151</v>
      </c>
      <c r="C189" s="139" t="s">
        <v>139</v>
      </c>
      <c r="D189" s="21" t="s">
        <v>181</v>
      </c>
      <c r="E189" s="21" t="s">
        <v>982</v>
      </c>
      <c r="F189" s="22">
        <v>-414700</v>
      </c>
      <c r="G189" s="22">
        <v>-1005.85</v>
      </c>
      <c r="H189" s="22">
        <v>-0.15</v>
      </c>
    </row>
    <row r="190" spans="2:8">
      <c r="B190" s="21" t="s">
        <v>2152</v>
      </c>
      <c r="C190" s="139" t="s">
        <v>139</v>
      </c>
      <c r="D190" s="21" t="s">
        <v>162</v>
      </c>
      <c r="E190" s="21" t="s">
        <v>414</v>
      </c>
      <c r="F190" s="22">
        <v>-76800</v>
      </c>
      <c r="G190" s="22">
        <v>-1037.95</v>
      </c>
      <c r="H190" s="22">
        <v>-0.16</v>
      </c>
    </row>
    <row r="191" spans="2:8">
      <c r="B191" s="21" t="s">
        <v>2153</v>
      </c>
      <c r="C191" s="139" t="s">
        <v>139</v>
      </c>
      <c r="D191" s="21" t="s">
        <v>145</v>
      </c>
      <c r="E191" s="21" t="s">
        <v>147</v>
      </c>
      <c r="F191" s="22">
        <v>-32550</v>
      </c>
      <c r="G191" s="22">
        <v>-1043.06</v>
      </c>
      <c r="H191" s="22">
        <v>-0.16</v>
      </c>
    </row>
    <row r="192" spans="2:8">
      <c r="B192" s="21" t="s">
        <v>2154</v>
      </c>
      <c r="C192" s="139" t="s">
        <v>139</v>
      </c>
      <c r="D192" s="21" t="s">
        <v>174</v>
      </c>
      <c r="E192" s="21" t="s">
        <v>197</v>
      </c>
      <c r="F192" s="22">
        <v>-30450</v>
      </c>
      <c r="G192" s="22">
        <v>-1104.44</v>
      </c>
      <c r="H192" s="22">
        <v>-0.17</v>
      </c>
    </row>
    <row r="193" spans="2:8">
      <c r="B193" s="21" t="s">
        <v>2155</v>
      </c>
      <c r="C193" s="139" t="s">
        <v>139</v>
      </c>
      <c r="D193" s="21" t="s">
        <v>188</v>
      </c>
      <c r="E193" s="21" t="s">
        <v>413</v>
      </c>
      <c r="F193" s="22">
        <v>-70000</v>
      </c>
      <c r="G193" s="22">
        <v>-1148.74</v>
      </c>
      <c r="H193" s="22">
        <v>-0.17</v>
      </c>
    </row>
    <row r="194" spans="2:8">
      <c r="B194" s="21" t="s">
        <v>2156</v>
      </c>
      <c r="C194" s="139" t="s">
        <v>139</v>
      </c>
      <c r="D194" s="21" t="s">
        <v>288</v>
      </c>
      <c r="E194" s="21" t="s">
        <v>488</v>
      </c>
      <c r="F194" s="22">
        <v>-92000</v>
      </c>
      <c r="G194" s="22">
        <v>-1164.44</v>
      </c>
      <c r="H194" s="22">
        <v>-0.18</v>
      </c>
    </row>
    <row r="195" spans="2:8">
      <c r="B195" s="21" t="s">
        <v>2157</v>
      </c>
      <c r="C195" s="139" t="s">
        <v>139</v>
      </c>
      <c r="D195" s="21" t="s">
        <v>142</v>
      </c>
      <c r="E195" s="21" t="s">
        <v>389</v>
      </c>
      <c r="F195" s="22">
        <v>-545400</v>
      </c>
      <c r="G195" s="22">
        <v>-1171.25</v>
      </c>
      <c r="H195" s="22">
        <v>-0.18</v>
      </c>
    </row>
    <row r="196" spans="2:8">
      <c r="B196" s="21" t="s">
        <v>2158</v>
      </c>
      <c r="C196" s="139" t="s">
        <v>139</v>
      </c>
      <c r="D196" s="21" t="s">
        <v>198</v>
      </c>
      <c r="E196" s="21" t="s">
        <v>326</v>
      </c>
      <c r="F196" s="22">
        <v>-231000</v>
      </c>
      <c r="G196" s="22">
        <v>-1178.0999999999999</v>
      </c>
      <c r="H196" s="22">
        <v>-0.18</v>
      </c>
    </row>
    <row r="197" spans="2:8">
      <c r="B197" s="21" t="s">
        <v>2159</v>
      </c>
      <c r="C197" s="139" t="s">
        <v>139</v>
      </c>
      <c r="D197" s="21" t="s">
        <v>160</v>
      </c>
      <c r="E197" s="21" t="s">
        <v>161</v>
      </c>
      <c r="F197" s="22">
        <v>-58500</v>
      </c>
      <c r="G197" s="22">
        <v>-1190.18</v>
      </c>
      <c r="H197" s="22">
        <v>-0.18</v>
      </c>
    </row>
    <row r="198" spans="2:8">
      <c r="B198" s="21" t="s">
        <v>2160</v>
      </c>
      <c r="C198" s="139" t="s">
        <v>139</v>
      </c>
      <c r="D198" s="21" t="s">
        <v>172</v>
      </c>
      <c r="E198" s="21" t="s">
        <v>981</v>
      </c>
      <c r="F198" s="22">
        <v>-171600</v>
      </c>
      <c r="G198" s="22">
        <v>-1224.45</v>
      </c>
      <c r="H198" s="22">
        <v>-0.18</v>
      </c>
    </row>
    <row r="199" spans="2:8">
      <c r="B199" s="21" t="s">
        <v>2161</v>
      </c>
      <c r="C199" s="139" t="s">
        <v>139</v>
      </c>
      <c r="D199" s="21" t="s">
        <v>274</v>
      </c>
      <c r="E199" s="21" t="s">
        <v>391</v>
      </c>
      <c r="F199" s="22">
        <v>-246000</v>
      </c>
      <c r="G199" s="22">
        <v>-1246.24</v>
      </c>
      <c r="H199" s="22">
        <v>-0.19</v>
      </c>
    </row>
    <row r="200" spans="2:8">
      <c r="B200" s="21" t="s">
        <v>2162</v>
      </c>
      <c r="C200" s="139" t="s">
        <v>139</v>
      </c>
      <c r="D200" s="21" t="s">
        <v>145</v>
      </c>
      <c r="E200" s="21" t="s">
        <v>191</v>
      </c>
      <c r="F200" s="22">
        <v>-37200</v>
      </c>
      <c r="G200" s="22">
        <v>-1272.71</v>
      </c>
      <c r="H200" s="22">
        <v>-0.19</v>
      </c>
    </row>
    <row r="201" spans="2:8">
      <c r="B201" s="21" t="s">
        <v>2163</v>
      </c>
      <c r="C201" s="139" t="s">
        <v>139</v>
      </c>
      <c r="D201" s="21" t="s">
        <v>298</v>
      </c>
      <c r="E201" s="21" t="s">
        <v>299</v>
      </c>
      <c r="F201" s="22">
        <v>-1321750</v>
      </c>
      <c r="G201" s="22">
        <v>-1344.22</v>
      </c>
      <c r="H201" s="22">
        <v>-0.2</v>
      </c>
    </row>
    <row r="202" spans="2:8">
      <c r="B202" s="21" t="s">
        <v>2164</v>
      </c>
      <c r="C202" s="139" t="s">
        <v>139</v>
      </c>
      <c r="D202" s="21" t="s">
        <v>259</v>
      </c>
      <c r="E202" s="21" t="s">
        <v>394</v>
      </c>
      <c r="F202" s="22">
        <v>-324500</v>
      </c>
      <c r="G202" s="22">
        <v>-1393.89</v>
      </c>
      <c r="H202" s="22">
        <v>-0.21</v>
      </c>
    </row>
    <row r="203" spans="2:8">
      <c r="B203" s="21" t="s">
        <v>2165</v>
      </c>
      <c r="C203" s="139" t="s">
        <v>139</v>
      </c>
      <c r="D203" s="21" t="s">
        <v>259</v>
      </c>
      <c r="E203" s="21" t="s">
        <v>260</v>
      </c>
      <c r="F203" s="22">
        <v>-615000</v>
      </c>
      <c r="G203" s="22">
        <v>-1396.05</v>
      </c>
      <c r="H203" s="22">
        <v>-0.21</v>
      </c>
    </row>
    <row r="204" spans="2:8">
      <c r="B204" s="21" t="s">
        <v>744</v>
      </c>
      <c r="C204" s="139" t="s">
        <v>139</v>
      </c>
      <c r="D204" s="21" t="s">
        <v>140</v>
      </c>
      <c r="E204" s="21" t="s">
        <v>287</v>
      </c>
      <c r="F204" s="22">
        <v>-247500</v>
      </c>
      <c r="G204" s="22">
        <v>-1426.59</v>
      </c>
      <c r="H204" s="22">
        <v>-0.22</v>
      </c>
    </row>
    <row r="205" spans="2:8">
      <c r="B205" s="21" t="s">
        <v>2166</v>
      </c>
      <c r="C205" s="139" t="s">
        <v>139</v>
      </c>
      <c r="D205" s="21" t="s">
        <v>148</v>
      </c>
      <c r="E205" s="21" t="s">
        <v>149</v>
      </c>
      <c r="F205" s="22">
        <v>-428800</v>
      </c>
      <c r="G205" s="22">
        <v>-1499.73</v>
      </c>
      <c r="H205" s="22">
        <v>-0.23</v>
      </c>
    </row>
    <row r="206" spans="2:8">
      <c r="B206" s="21" t="s">
        <v>2167</v>
      </c>
      <c r="C206" s="139" t="s">
        <v>139</v>
      </c>
      <c r="D206" s="21" t="s">
        <v>251</v>
      </c>
      <c r="E206" s="21" t="s">
        <v>382</v>
      </c>
      <c r="F206" s="22">
        <v>-459000</v>
      </c>
      <c r="G206" s="22">
        <v>-1506.44</v>
      </c>
      <c r="H206" s="22">
        <v>-0.23</v>
      </c>
    </row>
    <row r="207" spans="2:8">
      <c r="B207" s="21" t="s">
        <v>2168</v>
      </c>
      <c r="C207" s="139" t="s">
        <v>139</v>
      </c>
      <c r="D207" s="21" t="s">
        <v>188</v>
      </c>
      <c r="E207" s="21" t="s">
        <v>582</v>
      </c>
      <c r="F207" s="22">
        <v>-187000</v>
      </c>
      <c r="G207" s="22">
        <v>-1560.14</v>
      </c>
      <c r="H207" s="22">
        <v>-0.24</v>
      </c>
    </row>
    <row r="208" spans="2:8">
      <c r="B208" s="21" t="s">
        <v>2169</v>
      </c>
      <c r="C208" s="139" t="s">
        <v>139</v>
      </c>
      <c r="D208" s="21" t="s">
        <v>145</v>
      </c>
      <c r="E208" s="21" t="s">
        <v>499</v>
      </c>
      <c r="F208" s="22">
        <v>-55200</v>
      </c>
      <c r="G208" s="22">
        <v>-1617.66</v>
      </c>
      <c r="H208" s="22">
        <v>-0.24</v>
      </c>
    </row>
    <row r="209" spans="2:8">
      <c r="B209" s="21" t="s">
        <v>2170</v>
      </c>
      <c r="C209" s="139" t="s">
        <v>139</v>
      </c>
      <c r="D209" s="21" t="s">
        <v>378</v>
      </c>
      <c r="E209" s="21" t="s">
        <v>772</v>
      </c>
      <c r="F209" s="22">
        <v>-2371500</v>
      </c>
      <c r="G209" s="22">
        <v>-1668.35</v>
      </c>
      <c r="H209" s="22">
        <v>-0.25</v>
      </c>
    </row>
    <row r="210" spans="2:8">
      <c r="B210" s="21" t="s">
        <v>2171</v>
      </c>
      <c r="C210" s="139" t="s">
        <v>139</v>
      </c>
      <c r="D210" s="21" t="s">
        <v>215</v>
      </c>
      <c r="E210" s="21" t="s">
        <v>980</v>
      </c>
      <c r="F210" s="22">
        <v>-756700</v>
      </c>
      <c r="G210" s="22">
        <v>-1699.17</v>
      </c>
      <c r="H210" s="22">
        <v>-0.26</v>
      </c>
    </row>
    <row r="211" spans="2:8">
      <c r="B211" s="21" t="s">
        <v>2172</v>
      </c>
      <c r="C211" s="139" t="s">
        <v>139</v>
      </c>
      <c r="D211" s="21" t="s">
        <v>166</v>
      </c>
      <c r="E211" s="21" t="s">
        <v>596</v>
      </c>
      <c r="F211" s="22">
        <v>-59400</v>
      </c>
      <c r="G211" s="22">
        <v>-1748.74</v>
      </c>
      <c r="H211" s="22">
        <v>-0.26</v>
      </c>
    </row>
    <row r="212" spans="2:8">
      <c r="B212" s="21" t="s">
        <v>2173</v>
      </c>
      <c r="C212" s="139" t="s">
        <v>139</v>
      </c>
      <c r="D212" s="21" t="s">
        <v>162</v>
      </c>
      <c r="E212" s="21" t="s">
        <v>322</v>
      </c>
      <c r="F212" s="22">
        <v>-86350</v>
      </c>
      <c r="G212" s="22">
        <v>-1763.05</v>
      </c>
      <c r="H212" s="22">
        <v>-0.27</v>
      </c>
    </row>
    <row r="213" spans="2:8">
      <c r="B213" s="21" t="s">
        <v>2174</v>
      </c>
      <c r="C213" s="139" t="s">
        <v>139</v>
      </c>
      <c r="D213" s="21" t="s">
        <v>155</v>
      </c>
      <c r="E213" s="21" t="s">
        <v>428</v>
      </c>
      <c r="F213" s="22">
        <v>-2204228</v>
      </c>
      <c r="G213" s="22">
        <v>-1798.65</v>
      </c>
      <c r="H213" s="22">
        <v>-0.27</v>
      </c>
    </row>
    <row r="214" spans="2:8">
      <c r="B214" s="21" t="s">
        <v>2175</v>
      </c>
      <c r="C214" s="139" t="s">
        <v>139</v>
      </c>
      <c r="D214" s="21" t="s">
        <v>251</v>
      </c>
      <c r="E214" s="21" t="s">
        <v>390</v>
      </c>
      <c r="F214" s="22">
        <v>-186200</v>
      </c>
      <c r="G214" s="22">
        <v>-1803.07</v>
      </c>
      <c r="H214" s="22">
        <v>-0.27</v>
      </c>
    </row>
    <row r="215" spans="2:8">
      <c r="B215" s="21" t="s">
        <v>2176</v>
      </c>
      <c r="C215" s="139" t="s">
        <v>139</v>
      </c>
      <c r="D215" s="21" t="s">
        <v>174</v>
      </c>
      <c r="E215" s="21" t="s">
        <v>979</v>
      </c>
      <c r="F215" s="22">
        <v>-516000</v>
      </c>
      <c r="G215" s="22">
        <v>-1931.65</v>
      </c>
      <c r="H215" s="22">
        <v>-0.28999999999999998</v>
      </c>
    </row>
    <row r="216" spans="2:8">
      <c r="B216" s="21" t="s">
        <v>2177</v>
      </c>
      <c r="C216" s="139" t="s">
        <v>139</v>
      </c>
      <c r="D216" s="21" t="s">
        <v>392</v>
      </c>
      <c r="E216" s="21" t="s">
        <v>393</v>
      </c>
      <c r="F216" s="22">
        <v>-689750</v>
      </c>
      <c r="G216" s="22">
        <v>-1948.54</v>
      </c>
      <c r="H216" s="22">
        <v>-0.28999999999999998</v>
      </c>
    </row>
    <row r="217" spans="2:8">
      <c r="B217" s="21" t="s">
        <v>2178</v>
      </c>
      <c r="C217" s="139" t="s">
        <v>139</v>
      </c>
      <c r="D217" s="21" t="s">
        <v>188</v>
      </c>
      <c r="E217" s="21" t="s">
        <v>595</v>
      </c>
      <c r="F217" s="22">
        <v>-358750</v>
      </c>
      <c r="G217" s="22">
        <v>-1989.27</v>
      </c>
      <c r="H217" s="22">
        <v>-0.3</v>
      </c>
    </row>
    <row r="218" spans="2:8">
      <c r="B218" s="21" t="s">
        <v>2179</v>
      </c>
      <c r="C218" s="139" t="s">
        <v>139</v>
      </c>
      <c r="D218" s="21" t="s">
        <v>151</v>
      </c>
      <c r="E218" s="21" t="s">
        <v>152</v>
      </c>
      <c r="F218" s="22">
        <v>-72000</v>
      </c>
      <c r="G218" s="22">
        <v>-1998.11</v>
      </c>
      <c r="H218" s="22">
        <v>-0.3</v>
      </c>
    </row>
    <row r="219" spans="2:8">
      <c r="B219" s="21" t="s">
        <v>2180</v>
      </c>
      <c r="C219" s="139" t="s">
        <v>139</v>
      </c>
      <c r="D219" s="21" t="s">
        <v>157</v>
      </c>
      <c r="E219" s="21" t="s">
        <v>978</v>
      </c>
      <c r="F219" s="22">
        <v>-3260250</v>
      </c>
      <c r="G219" s="22">
        <v>-2111.0100000000002</v>
      </c>
      <c r="H219" s="22">
        <v>-0.32</v>
      </c>
    </row>
    <row r="220" spans="2:8">
      <c r="B220" s="21" t="s">
        <v>2181</v>
      </c>
      <c r="C220" s="139" t="s">
        <v>139</v>
      </c>
      <c r="D220" s="21" t="s">
        <v>270</v>
      </c>
      <c r="E220" s="21" t="s">
        <v>420</v>
      </c>
      <c r="F220" s="22">
        <v>-406500</v>
      </c>
      <c r="G220" s="22">
        <v>-2129.86</v>
      </c>
      <c r="H220" s="22">
        <v>-0.32</v>
      </c>
    </row>
    <row r="221" spans="2:8">
      <c r="B221" s="21" t="s">
        <v>2182</v>
      </c>
      <c r="C221" s="139" t="s">
        <v>139</v>
      </c>
      <c r="D221" s="21" t="s">
        <v>140</v>
      </c>
      <c r="E221" s="21" t="s">
        <v>440</v>
      </c>
      <c r="F221" s="22">
        <v>-936000</v>
      </c>
      <c r="G221" s="22">
        <v>-2245.9299999999998</v>
      </c>
      <c r="H221" s="22">
        <v>-0.34</v>
      </c>
    </row>
    <row r="222" spans="2:8">
      <c r="B222" s="21" t="s">
        <v>2183</v>
      </c>
      <c r="C222" s="139" t="s">
        <v>139</v>
      </c>
      <c r="D222" s="21" t="s">
        <v>302</v>
      </c>
      <c r="E222" s="21" t="s">
        <v>303</v>
      </c>
      <c r="F222" s="22">
        <v>-11160</v>
      </c>
      <c r="G222" s="22">
        <v>-2278.48</v>
      </c>
      <c r="H222" s="22">
        <v>-0.34</v>
      </c>
    </row>
    <row r="223" spans="2:8">
      <c r="B223" s="21" t="s">
        <v>2184</v>
      </c>
      <c r="C223" s="139" t="s">
        <v>139</v>
      </c>
      <c r="D223" s="21" t="s">
        <v>186</v>
      </c>
      <c r="E223" s="21" t="s">
        <v>977</v>
      </c>
      <c r="F223" s="22">
        <v>-718400</v>
      </c>
      <c r="G223" s="22">
        <v>-2284.15</v>
      </c>
      <c r="H223" s="22">
        <v>-0.34</v>
      </c>
    </row>
    <row r="224" spans="2:8">
      <c r="B224" s="21" t="s">
        <v>2185</v>
      </c>
      <c r="C224" s="139" t="s">
        <v>139</v>
      </c>
      <c r="D224" s="21" t="s">
        <v>174</v>
      </c>
      <c r="E224" s="21" t="s">
        <v>976</v>
      </c>
      <c r="F224" s="22">
        <v>-502200</v>
      </c>
      <c r="G224" s="22">
        <v>-2293.5500000000002</v>
      </c>
      <c r="H224" s="22">
        <v>-0.35</v>
      </c>
    </row>
    <row r="225" spans="2:8">
      <c r="B225" s="21" t="s">
        <v>2186</v>
      </c>
      <c r="C225" s="139" t="s">
        <v>139</v>
      </c>
      <c r="D225" s="21" t="s">
        <v>179</v>
      </c>
      <c r="E225" s="21" t="s">
        <v>448</v>
      </c>
      <c r="F225" s="22">
        <v>-92625</v>
      </c>
      <c r="G225" s="22">
        <v>-2352.4</v>
      </c>
      <c r="H225" s="22">
        <v>-0.35</v>
      </c>
    </row>
    <row r="226" spans="2:8">
      <c r="B226" s="21" t="s">
        <v>2187</v>
      </c>
      <c r="C226" s="139" t="s">
        <v>139</v>
      </c>
      <c r="D226" s="21" t="s">
        <v>157</v>
      </c>
      <c r="E226" s="21" t="s">
        <v>975</v>
      </c>
      <c r="F226" s="22">
        <v>-808500</v>
      </c>
      <c r="G226" s="22">
        <v>-2364.46</v>
      </c>
      <c r="H226" s="22">
        <v>-0.36</v>
      </c>
    </row>
    <row r="227" spans="2:8">
      <c r="B227" s="21" t="s">
        <v>2188</v>
      </c>
      <c r="C227" s="139" t="s">
        <v>139</v>
      </c>
      <c r="D227" s="21" t="s">
        <v>174</v>
      </c>
      <c r="E227" s="21" t="s">
        <v>659</v>
      </c>
      <c r="F227" s="22">
        <v>-607200</v>
      </c>
      <c r="G227" s="22">
        <v>-2470.6999999999998</v>
      </c>
      <c r="H227" s="22">
        <v>-0.37</v>
      </c>
    </row>
    <row r="228" spans="2:8">
      <c r="B228" s="21" t="s">
        <v>2189</v>
      </c>
      <c r="C228" s="139" t="s">
        <v>139</v>
      </c>
      <c r="D228" s="21" t="s">
        <v>142</v>
      </c>
      <c r="E228" s="21" t="s">
        <v>813</v>
      </c>
      <c r="F228" s="22">
        <v>-3675750</v>
      </c>
      <c r="G228" s="22">
        <v>-2525.2399999999998</v>
      </c>
      <c r="H228" s="22">
        <v>-0.38</v>
      </c>
    </row>
    <row r="229" spans="2:8">
      <c r="B229" s="21" t="s">
        <v>2190</v>
      </c>
      <c r="C229" s="139" t="s">
        <v>139</v>
      </c>
      <c r="D229" s="21" t="s">
        <v>155</v>
      </c>
      <c r="E229" s="21" t="s">
        <v>974</v>
      </c>
      <c r="F229" s="22">
        <v>-2568000</v>
      </c>
      <c r="G229" s="22">
        <v>-2641.19</v>
      </c>
      <c r="H229" s="22">
        <v>-0.4</v>
      </c>
    </row>
    <row r="230" spans="2:8">
      <c r="B230" s="21" t="s">
        <v>2191</v>
      </c>
      <c r="C230" s="139" t="s">
        <v>139</v>
      </c>
      <c r="D230" s="21" t="s">
        <v>140</v>
      </c>
      <c r="E230" s="21" t="s">
        <v>324</v>
      </c>
      <c r="F230" s="22">
        <v>-1980000</v>
      </c>
      <c r="G230" s="22">
        <v>-2689.83</v>
      </c>
      <c r="H230" s="22">
        <v>-0.41</v>
      </c>
    </row>
    <row r="231" spans="2:8">
      <c r="B231" s="21" t="s">
        <v>2192</v>
      </c>
      <c r="C231" s="139" t="s">
        <v>139</v>
      </c>
      <c r="D231" s="21" t="s">
        <v>142</v>
      </c>
      <c r="E231" s="21" t="s">
        <v>143</v>
      </c>
      <c r="F231" s="22">
        <v>-105250</v>
      </c>
      <c r="G231" s="22">
        <v>-2691.03</v>
      </c>
      <c r="H231" s="22">
        <v>-0.41</v>
      </c>
    </row>
    <row r="232" spans="2:8">
      <c r="B232" s="21" t="s">
        <v>2193</v>
      </c>
      <c r="C232" s="139" t="s">
        <v>139</v>
      </c>
      <c r="D232" s="21" t="s">
        <v>157</v>
      </c>
      <c r="E232" s="21" t="s">
        <v>217</v>
      </c>
      <c r="F232" s="22">
        <v>-1692000</v>
      </c>
      <c r="G232" s="22">
        <v>-2821.41</v>
      </c>
      <c r="H232" s="22">
        <v>-0.43</v>
      </c>
    </row>
    <row r="233" spans="2:8">
      <c r="B233" s="21" t="s">
        <v>2194</v>
      </c>
      <c r="C233" s="139" t="s">
        <v>139</v>
      </c>
      <c r="D233" s="21" t="s">
        <v>179</v>
      </c>
      <c r="E233" s="21" t="s">
        <v>311</v>
      </c>
      <c r="F233" s="22">
        <v>-2798700</v>
      </c>
      <c r="G233" s="22">
        <v>-3004.4</v>
      </c>
      <c r="H233" s="22">
        <v>-0.45</v>
      </c>
    </row>
    <row r="234" spans="2:8">
      <c r="B234" s="21" t="s">
        <v>2195</v>
      </c>
      <c r="C234" s="139" t="s">
        <v>139</v>
      </c>
      <c r="D234" s="21" t="s">
        <v>192</v>
      </c>
      <c r="E234" s="21" t="s">
        <v>973</v>
      </c>
      <c r="F234" s="22">
        <v>-195200</v>
      </c>
      <c r="G234" s="22">
        <v>-3017.4</v>
      </c>
      <c r="H234" s="22">
        <v>-0.46</v>
      </c>
    </row>
    <row r="235" spans="2:8">
      <c r="B235" s="21" t="s">
        <v>2196</v>
      </c>
      <c r="C235" s="139" t="s">
        <v>139</v>
      </c>
      <c r="D235" s="21" t="s">
        <v>155</v>
      </c>
      <c r="E235" s="21" t="s">
        <v>972</v>
      </c>
      <c r="F235" s="22">
        <v>-2348000</v>
      </c>
      <c r="G235" s="22">
        <v>-3055.92</v>
      </c>
      <c r="H235" s="22">
        <v>-0.46</v>
      </c>
    </row>
    <row r="236" spans="2:8">
      <c r="B236" s="21" t="s">
        <v>2197</v>
      </c>
      <c r="C236" s="139" t="s">
        <v>139</v>
      </c>
      <c r="D236" s="21" t="s">
        <v>274</v>
      </c>
      <c r="E236" s="21" t="s">
        <v>297</v>
      </c>
      <c r="F236" s="22">
        <v>-1960800</v>
      </c>
      <c r="G236" s="22">
        <v>-3394.14</v>
      </c>
      <c r="H236" s="22">
        <v>-0.51</v>
      </c>
    </row>
    <row r="237" spans="2:8">
      <c r="B237" s="21" t="s">
        <v>2198</v>
      </c>
      <c r="C237" s="139" t="s">
        <v>139</v>
      </c>
      <c r="D237" s="21" t="s">
        <v>225</v>
      </c>
      <c r="E237" s="21" t="s">
        <v>971</v>
      </c>
      <c r="F237" s="22">
        <v>-427000</v>
      </c>
      <c r="G237" s="22">
        <v>-3410.88</v>
      </c>
      <c r="H237" s="22">
        <v>-0.51</v>
      </c>
    </row>
    <row r="238" spans="2:8">
      <c r="B238" s="21" t="s">
        <v>2199</v>
      </c>
      <c r="C238" s="139" t="s">
        <v>139</v>
      </c>
      <c r="D238" s="21" t="s">
        <v>176</v>
      </c>
      <c r="E238" s="21" t="s">
        <v>450</v>
      </c>
      <c r="F238" s="22">
        <v>-228375</v>
      </c>
      <c r="G238" s="22">
        <v>-3509.21</v>
      </c>
      <c r="H238" s="22">
        <v>-0.53</v>
      </c>
    </row>
    <row r="239" spans="2:8">
      <c r="B239" s="21" t="s">
        <v>2200</v>
      </c>
      <c r="C239" s="139" t="s">
        <v>139</v>
      </c>
      <c r="D239" s="21" t="s">
        <v>198</v>
      </c>
      <c r="E239" s="21" t="s">
        <v>199</v>
      </c>
      <c r="F239" s="22">
        <v>-307700</v>
      </c>
      <c r="G239" s="22">
        <v>-3620.71</v>
      </c>
      <c r="H239" s="22">
        <v>-0.55000000000000004</v>
      </c>
    </row>
    <row r="240" spans="2:8">
      <c r="B240" s="21" t="s">
        <v>2201</v>
      </c>
      <c r="C240" s="139" t="s">
        <v>139</v>
      </c>
      <c r="D240" s="21" t="s">
        <v>157</v>
      </c>
      <c r="E240" s="21" t="s">
        <v>577</v>
      </c>
      <c r="F240" s="22">
        <v>-22050</v>
      </c>
      <c r="G240" s="22">
        <v>-3652.57</v>
      </c>
      <c r="H240" s="22">
        <v>-0.55000000000000004</v>
      </c>
    </row>
    <row r="241" spans="2:8">
      <c r="B241" s="21" t="s">
        <v>2202</v>
      </c>
      <c r="C241" s="139" t="s">
        <v>139</v>
      </c>
      <c r="D241" s="21" t="s">
        <v>151</v>
      </c>
      <c r="E241" s="21" t="s">
        <v>970</v>
      </c>
      <c r="F241" s="22">
        <v>-667700</v>
      </c>
      <c r="G241" s="22">
        <v>-3924.74</v>
      </c>
      <c r="H241" s="22">
        <v>-0.59</v>
      </c>
    </row>
    <row r="242" spans="2:8">
      <c r="B242" s="21" t="s">
        <v>2203</v>
      </c>
      <c r="C242" s="139" t="s">
        <v>139</v>
      </c>
      <c r="D242" s="21" t="s">
        <v>155</v>
      </c>
      <c r="E242" s="21" t="s">
        <v>866</v>
      </c>
      <c r="F242" s="22">
        <v>-472725</v>
      </c>
      <c r="G242" s="22">
        <v>-4039.2</v>
      </c>
      <c r="H242" s="22">
        <v>-0.61</v>
      </c>
    </row>
    <row r="243" spans="2:8">
      <c r="B243" s="21" t="s">
        <v>994</v>
      </c>
      <c r="C243" s="139" t="s">
        <v>139</v>
      </c>
      <c r="D243" s="21" t="s">
        <v>140</v>
      </c>
      <c r="E243" s="21" t="s">
        <v>412</v>
      </c>
      <c r="F243" s="22">
        <v>-2749500</v>
      </c>
      <c r="G243" s="22">
        <v>-4084.38</v>
      </c>
      <c r="H243" s="22">
        <v>-0.62</v>
      </c>
    </row>
    <row r="244" spans="2:8">
      <c r="B244" s="21" t="s">
        <v>2204</v>
      </c>
      <c r="C244" s="139" t="s">
        <v>139</v>
      </c>
      <c r="D244" s="21" t="s">
        <v>174</v>
      </c>
      <c r="E244" s="21" t="s">
        <v>422</v>
      </c>
      <c r="F244" s="22">
        <v>-1536400</v>
      </c>
      <c r="G244" s="22">
        <v>-4163.6400000000003</v>
      </c>
      <c r="H244" s="22">
        <v>-0.63</v>
      </c>
    </row>
    <row r="245" spans="2:8">
      <c r="B245" s="21" t="s">
        <v>2205</v>
      </c>
      <c r="C245" s="139" t="s">
        <v>139</v>
      </c>
      <c r="D245" s="21" t="s">
        <v>327</v>
      </c>
      <c r="E245" s="21" t="s">
        <v>474</v>
      </c>
      <c r="F245" s="22">
        <v>-330200</v>
      </c>
      <c r="G245" s="22">
        <v>-4197.01</v>
      </c>
      <c r="H245" s="22">
        <v>-0.63</v>
      </c>
    </row>
    <row r="246" spans="2:8">
      <c r="B246" s="21" t="s">
        <v>2206</v>
      </c>
      <c r="C246" s="139" t="s">
        <v>139</v>
      </c>
      <c r="D246" s="21" t="s">
        <v>327</v>
      </c>
      <c r="E246" s="21" t="s">
        <v>328</v>
      </c>
      <c r="F246" s="22">
        <v>-455000</v>
      </c>
      <c r="G246" s="22">
        <v>-4219.8999999999996</v>
      </c>
      <c r="H246" s="22">
        <v>-0.64</v>
      </c>
    </row>
    <row r="247" spans="2:8">
      <c r="B247" s="21" t="s">
        <v>2207</v>
      </c>
      <c r="C247" s="139" t="s">
        <v>139</v>
      </c>
      <c r="D247" s="21" t="s">
        <v>155</v>
      </c>
      <c r="E247" s="21" t="s">
        <v>969</v>
      </c>
      <c r="F247" s="22">
        <v>-4017600</v>
      </c>
      <c r="G247" s="22">
        <v>-4616.22</v>
      </c>
      <c r="H247" s="22">
        <v>-0.7</v>
      </c>
    </row>
    <row r="248" spans="2:8">
      <c r="B248" s="21" t="s">
        <v>2208</v>
      </c>
      <c r="C248" s="139" t="s">
        <v>139</v>
      </c>
      <c r="D248" s="21" t="s">
        <v>155</v>
      </c>
      <c r="E248" s="21" t="s">
        <v>156</v>
      </c>
      <c r="F248" s="22">
        <v>-187200</v>
      </c>
      <c r="G248" s="22">
        <v>-4641.16</v>
      </c>
      <c r="H248" s="22">
        <v>-0.7</v>
      </c>
    </row>
    <row r="249" spans="2:8">
      <c r="B249" s="21" t="s">
        <v>2209</v>
      </c>
      <c r="C249" s="139" t="s">
        <v>139</v>
      </c>
      <c r="D249" s="21" t="s">
        <v>145</v>
      </c>
      <c r="E249" s="21" t="s">
        <v>294</v>
      </c>
      <c r="F249" s="22">
        <v>-457800</v>
      </c>
      <c r="G249" s="22">
        <v>-4782.41</v>
      </c>
      <c r="H249" s="22">
        <v>-0.72</v>
      </c>
    </row>
    <row r="250" spans="2:8">
      <c r="B250" s="21" t="s">
        <v>2210</v>
      </c>
      <c r="C250" s="139" t="s">
        <v>139</v>
      </c>
      <c r="D250" s="21" t="s">
        <v>174</v>
      </c>
      <c r="E250" s="21" t="s">
        <v>427</v>
      </c>
      <c r="F250" s="22">
        <v>-897000</v>
      </c>
      <c r="G250" s="22">
        <v>-4842.45</v>
      </c>
      <c r="H250" s="22">
        <v>-0.73</v>
      </c>
    </row>
    <row r="251" spans="2:8">
      <c r="B251" s="21" t="s">
        <v>2211</v>
      </c>
      <c r="C251" s="139" t="s">
        <v>139</v>
      </c>
      <c r="D251" s="21" t="s">
        <v>192</v>
      </c>
      <c r="E251" s="21" t="s">
        <v>461</v>
      </c>
      <c r="F251" s="22">
        <v>-3480000</v>
      </c>
      <c r="G251" s="22">
        <v>-4884.18</v>
      </c>
      <c r="H251" s="22">
        <v>-0.74</v>
      </c>
    </row>
    <row r="252" spans="2:8">
      <c r="B252" s="21" t="s">
        <v>876</v>
      </c>
      <c r="C252" s="139" t="s">
        <v>139</v>
      </c>
      <c r="D252" s="21" t="s">
        <v>140</v>
      </c>
      <c r="E252" s="21" t="s">
        <v>457</v>
      </c>
      <c r="F252" s="22">
        <v>-1709100</v>
      </c>
      <c r="G252" s="22">
        <v>-4977.75</v>
      </c>
      <c r="H252" s="22">
        <v>-0.75</v>
      </c>
    </row>
    <row r="253" spans="2:8">
      <c r="B253" s="21" t="s">
        <v>2212</v>
      </c>
      <c r="C253" s="139" t="s">
        <v>139</v>
      </c>
      <c r="D253" s="21" t="s">
        <v>155</v>
      </c>
      <c r="E253" s="21" t="s">
        <v>227</v>
      </c>
      <c r="F253" s="22">
        <v>-6680000</v>
      </c>
      <c r="G253" s="22">
        <v>-5200.38</v>
      </c>
      <c r="H253" s="22">
        <v>-0.78</v>
      </c>
    </row>
    <row r="254" spans="2:8">
      <c r="B254" s="21" t="s">
        <v>2213</v>
      </c>
      <c r="C254" s="139" t="s">
        <v>139</v>
      </c>
      <c r="D254" s="21" t="s">
        <v>174</v>
      </c>
      <c r="E254" s="21" t="s">
        <v>968</v>
      </c>
      <c r="F254" s="22">
        <v>-1234800</v>
      </c>
      <c r="G254" s="22">
        <v>-5382.49</v>
      </c>
      <c r="H254" s="22">
        <v>-0.81</v>
      </c>
    </row>
    <row r="255" spans="2:8">
      <c r="B255" s="21" t="s">
        <v>2214</v>
      </c>
      <c r="C255" s="139" t="s">
        <v>139</v>
      </c>
      <c r="D255" s="21" t="s">
        <v>145</v>
      </c>
      <c r="E255" s="21" t="s">
        <v>146</v>
      </c>
      <c r="F255" s="22">
        <v>-370500</v>
      </c>
      <c r="G255" s="22">
        <v>-5724.41</v>
      </c>
      <c r="H255" s="22">
        <v>-0.86</v>
      </c>
    </row>
    <row r="256" spans="2:8">
      <c r="B256" s="21" t="s">
        <v>2215</v>
      </c>
      <c r="C256" s="139" t="s">
        <v>139</v>
      </c>
      <c r="D256" s="21" t="s">
        <v>172</v>
      </c>
      <c r="E256" s="21" t="s">
        <v>458</v>
      </c>
      <c r="F256" s="22">
        <v>-504000</v>
      </c>
      <c r="G256" s="22">
        <v>-5738.8</v>
      </c>
      <c r="H256" s="22">
        <v>-0.87</v>
      </c>
    </row>
    <row r="257" spans="2:8">
      <c r="B257" s="21" t="s">
        <v>2216</v>
      </c>
      <c r="C257" s="139" t="s">
        <v>139</v>
      </c>
      <c r="D257" s="21" t="s">
        <v>215</v>
      </c>
      <c r="E257" s="21" t="s">
        <v>447</v>
      </c>
      <c r="F257" s="22">
        <v>-1717394</v>
      </c>
      <c r="G257" s="22">
        <v>-5748.12</v>
      </c>
      <c r="H257" s="22">
        <v>-0.87</v>
      </c>
    </row>
    <row r="258" spans="2:8">
      <c r="B258" s="21" t="s">
        <v>2217</v>
      </c>
      <c r="C258" s="139" t="s">
        <v>139</v>
      </c>
      <c r="D258" s="21" t="s">
        <v>166</v>
      </c>
      <c r="E258" s="21" t="s">
        <v>574</v>
      </c>
      <c r="F258" s="22">
        <v>-7770000</v>
      </c>
      <c r="G258" s="22">
        <v>-5784.77</v>
      </c>
      <c r="H258" s="22">
        <v>-0.87</v>
      </c>
    </row>
    <row r="259" spans="2:8">
      <c r="B259" s="21" t="s">
        <v>2218</v>
      </c>
      <c r="C259" s="139" t="s">
        <v>139</v>
      </c>
      <c r="D259" s="21" t="s">
        <v>327</v>
      </c>
      <c r="E259" s="21" t="s">
        <v>541</v>
      </c>
      <c r="F259" s="22">
        <v>-1570800</v>
      </c>
      <c r="G259" s="22">
        <v>-6093.13</v>
      </c>
      <c r="H259" s="22">
        <v>-0.92</v>
      </c>
    </row>
    <row r="260" spans="2:8">
      <c r="B260" s="21" t="s">
        <v>2219</v>
      </c>
      <c r="C260" s="139" t="s">
        <v>139</v>
      </c>
      <c r="D260" s="21" t="s">
        <v>334</v>
      </c>
      <c r="E260" s="21" t="s">
        <v>410</v>
      </c>
      <c r="F260" s="22">
        <v>-4065000</v>
      </c>
      <c r="G260" s="22">
        <v>-6254</v>
      </c>
      <c r="H260" s="22">
        <v>-0.94</v>
      </c>
    </row>
    <row r="261" spans="2:8">
      <c r="B261" s="21" t="s">
        <v>2220</v>
      </c>
      <c r="C261" s="139" t="s">
        <v>139</v>
      </c>
      <c r="D261" s="21" t="s">
        <v>151</v>
      </c>
      <c r="E261" s="21" t="s">
        <v>291</v>
      </c>
      <c r="F261" s="22">
        <v>-210600</v>
      </c>
      <c r="G261" s="22">
        <v>-6568.61</v>
      </c>
      <c r="H261" s="22">
        <v>-0.99</v>
      </c>
    </row>
    <row r="262" spans="2:8">
      <c r="B262" s="21" t="s">
        <v>2221</v>
      </c>
      <c r="C262" s="139" t="s">
        <v>139</v>
      </c>
      <c r="D262" s="21" t="s">
        <v>172</v>
      </c>
      <c r="E262" s="21" t="s">
        <v>374</v>
      </c>
      <c r="F262" s="22">
        <v>-269250</v>
      </c>
      <c r="G262" s="22">
        <v>-6913.26</v>
      </c>
      <c r="H262" s="22">
        <v>-1.04</v>
      </c>
    </row>
    <row r="263" spans="2:8">
      <c r="B263" s="21" t="s">
        <v>995</v>
      </c>
      <c r="C263" s="139" t="s">
        <v>139</v>
      </c>
      <c r="D263" s="21" t="s">
        <v>140</v>
      </c>
      <c r="E263" s="21" t="s">
        <v>967</v>
      </c>
      <c r="F263" s="22">
        <v>-16640000</v>
      </c>
      <c r="G263" s="22">
        <v>-7146.88</v>
      </c>
      <c r="H263" s="22">
        <v>-1.08</v>
      </c>
    </row>
    <row r="264" spans="2:8">
      <c r="B264" s="21" t="s">
        <v>2222</v>
      </c>
      <c r="C264" s="139" t="s">
        <v>139</v>
      </c>
      <c r="D264" s="21" t="s">
        <v>198</v>
      </c>
      <c r="E264" s="21" t="s">
        <v>204</v>
      </c>
      <c r="F264" s="22">
        <v>-1344200</v>
      </c>
      <c r="G264" s="22">
        <v>-7293.63</v>
      </c>
      <c r="H264" s="22">
        <v>-1.1000000000000001</v>
      </c>
    </row>
    <row r="265" spans="2:8">
      <c r="B265" s="21" t="s">
        <v>2223</v>
      </c>
      <c r="C265" s="139" t="s">
        <v>139</v>
      </c>
      <c r="D265" s="21" t="s">
        <v>236</v>
      </c>
      <c r="E265" s="21" t="s">
        <v>526</v>
      </c>
      <c r="F265" s="22">
        <v>-172500</v>
      </c>
      <c r="G265" s="22">
        <v>-7835.55</v>
      </c>
      <c r="H265" s="22">
        <v>-1.18</v>
      </c>
    </row>
    <row r="266" spans="2:8">
      <c r="B266" s="21" t="s">
        <v>2224</v>
      </c>
      <c r="C266" s="139" t="s">
        <v>139</v>
      </c>
      <c r="D266" s="21" t="s">
        <v>140</v>
      </c>
      <c r="E266" s="21" t="s">
        <v>301</v>
      </c>
      <c r="F266" s="22">
        <v>-761850</v>
      </c>
      <c r="G266" s="22">
        <v>-8755.56</v>
      </c>
      <c r="H266" s="22">
        <v>-1.32</v>
      </c>
    </row>
    <row r="267" spans="2:8">
      <c r="B267" s="21" t="s">
        <v>2225</v>
      </c>
      <c r="C267" s="139" t="s">
        <v>139</v>
      </c>
      <c r="D267" s="21" t="s">
        <v>225</v>
      </c>
      <c r="E267" s="21" t="s">
        <v>965</v>
      </c>
      <c r="F267" s="22">
        <v>-510600</v>
      </c>
      <c r="G267" s="22">
        <v>-9144.85</v>
      </c>
      <c r="H267" s="22">
        <v>-1.38</v>
      </c>
    </row>
    <row r="268" spans="2:8">
      <c r="B268" s="21" t="s">
        <v>2226</v>
      </c>
      <c r="C268" s="139" t="s">
        <v>139</v>
      </c>
      <c r="D268" s="21" t="s">
        <v>181</v>
      </c>
      <c r="E268" s="21" t="s">
        <v>182</v>
      </c>
      <c r="F268" s="22">
        <v>-411250</v>
      </c>
      <c r="G268" s="22">
        <v>-9888.51</v>
      </c>
      <c r="H268" s="22">
        <v>-1.49</v>
      </c>
    </row>
    <row r="269" spans="2:8">
      <c r="B269" s="21" t="s">
        <v>2227</v>
      </c>
      <c r="C269" s="139" t="s">
        <v>139</v>
      </c>
      <c r="D269" s="21" t="s">
        <v>170</v>
      </c>
      <c r="E269" s="21" t="s">
        <v>171</v>
      </c>
      <c r="F269" s="22">
        <v>-1233125</v>
      </c>
      <c r="G269" s="22">
        <v>-11103.06</v>
      </c>
      <c r="H269" s="22">
        <v>-1.68</v>
      </c>
    </row>
    <row r="270" spans="2:8">
      <c r="B270" s="21" t="s">
        <v>2228</v>
      </c>
      <c r="C270" s="139" t="s">
        <v>139</v>
      </c>
      <c r="D270" s="21" t="s">
        <v>155</v>
      </c>
      <c r="E270" s="21" t="s">
        <v>290</v>
      </c>
      <c r="F270" s="22">
        <v>-156750</v>
      </c>
      <c r="G270" s="22">
        <v>-11260.45</v>
      </c>
      <c r="H270" s="22">
        <v>-1.7</v>
      </c>
    </row>
    <row r="271" spans="2:8">
      <c r="B271" s="21" t="s">
        <v>2229</v>
      </c>
      <c r="C271" s="139" t="s">
        <v>139</v>
      </c>
      <c r="D271" s="21" t="s">
        <v>274</v>
      </c>
      <c r="E271" s="21" t="s">
        <v>383</v>
      </c>
      <c r="F271" s="22">
        <v>-5477625</v>
      </c>
      <c r="G271" s="22">
        <v>-12423.25</v>
      </c>
      <c r="H271" s="22">
        <v>-1.87</v>
      </c>
    </row>
    <row r="272" spans="2:8">
      <c r="B272" s="21" t="s">
        <v>2230</v>
      </c>
      <c r="C272" s="139" t="s">
        <v>139</v>
      </c>
      <c r="D272" s="21" t="s">
        <v>518</v>
      </c>
      <c r="E272" s="21" t="s">
        <v>519</v>
      </c>
      <c r="F272" s="22">
        <v>-380000</v>
      </c>
      <c r="G272" s="22">
        <v>-12786.05</v>
      </c>
      <c r="H272" s="22">
        <v>-1.93</v>
      </c>
    </row>
    <row r="273" spans="2:8">
      <c r="B273" s="21" t="s">
        <v>2231</v>
      </c>
      <c r="C273" s="139" t="s">
        <v>139</v>
      </c>
      <c r="D273" s="21" t="s">
        <v>140</v>
      </c>
      <c r="E273" s="21" t="s">
        <v>144</v>
      </c>
      <c r="F273" s="22">
        <v>-904200</v>
      </c>
      <c r="G273" s="22">
        <v>-13592.39</v>
      </c>
      <c r="H273" s="22">
        <v>-2.0499999999999998</v>
      </c>
    </row>
    <row r="274" spans="2:8">
      <c r="B274" s="21" t="s">
        <v>2232</v>
      </c>
      <c r="C274" s="139" t="s">
        <v>139</v>
      </c>
      <c r="D274" s="21" t="s">
        <v>251</v>
      </c>
      <c r="E274" s="21" t="s">
        <v>377</v>
      </c>
      <c r="F274" s="22">
        <v>-1875900</v>
      </c>
      <c r="G274" s="22">
        <v>-13771.92</v>
      </c>
      <c r="H274" s="22">
        <v>-2.08</v>
      </c>
    </row>
    <row r="275" spans="2:8">
      <c r="B275" s="21" t="s">
        <v>2233</v>
      </c>
      <c r="C275" s="139" t="s">
        <v>139</v>
      </c>
      <c r="D275" s="21" t="s">
        <v>140</v>
      </c>
      <c r="E275" s="21" t="s">
        <v>150</v>
      </c>
      <c r="F275" s="22">
        <v>-747600</v>
      </c>
      <c r="G275" s="22">
        <v>-14257.85</v>
      </c>
      <c r="H275" s="22">
        <v>-2.15</v>
      </c>
    </row>
    <row r="276" spans="2:8">
      <c r="B276" s="21" t="s">
        <v>2234</v>
      </c>
      <c r="C276" s="139" t="s">
        <v>139</v>
      </c>
      <c r="D276" s="21" t="s">
        <v>270</v>
      </c>
      <c r="E276" s="21" t="s">
        <v>315</v>
      </c>
      <c r="F276" s="22">
        <v>-6024000</v>
      </c>
      <c r="G276" s="22">
        <v>-15903.36</v>
      </c>
      <c r="H276" s="22">
        <v>-2.4</v>
      </c>
    </row>
    <row r="277" spans="2:8">
      <c r="B277" s="21" t="s">
        <v>2235</v>
      </c>
      <c r="C277" s="139" t="s">
        <v>139</v>
      </c>
      <c r="D277" s="21" t="s">
        <v>140</v>
      </c>
      <c r="E277" s="21" t="s">
        <v>141</v>
      </c>
      <c r="F277" s="22">
        <v>-1817750</v>
      </c>
      <c r="G277" s="22">
        <v>-16607.87</v>
      </c>
      <c r="H277" s="22">
        <v>-2.5099999999999998</v>
      </c>
    </row>
    <row r="278" spans="2:8">
      <c r="B278" s="21" t="s">
        <v>2236</v>
      </c>
      <c r="C278" s="139" t="s">
        <v>139</v>
      </c>
      <c r="D278" s="21" t="s">
        <v>202</v>
      </c>
      <c r="E278" s="21" t="s">
        <v>523</v>
      </c>
      <c r="F278" s="22">
        <v>-2040000</v>
      </c>
      <c r="G278" s="22">
        <v>-16878.96</v>
      </c>
      <c r="H278" s="22">
        <v>-2.5499999999999998</v>
      </c>
    </row>
    <row r="279" spans="2:8">
      <c r="B279" s="21" t="s">
        <v>2237</v>
      </c>
      <c r="C279" s="139" t="s">
        <v>139</v>
      </c>
      <c r="D279" s="21" t="s">
        <v>181</v>
      </c>
      <c r="E279" s="21" t="s">
        <v>312</v>
      </c>
      <c r="F279" s="22">
        <v>-3434400</v>
      </c>
      <c r="G279" s="22">
        <v>-18406.669999999998</v>
      </c>
      <c r="H279" s="22">
        <v>-2.78</v>
      </c>
    </row>
    <row r="280" spans="2:8">
      <c r="B280" s="231" t="s">
        <v>218</v>
      </c>
      <c r="C280" s="232"/>
      <c r="D280" s="231"/>
      <c r="E280" s="231"/>
      <c r="F280" s="128"/>
      <c r="G280" s="128">
        <f>SUM(G16:G147)</f>
        <v>438788.30999999988</v>
      </c>
      <c r="H280" s="128">
        <f>SUM(H16:H147)</f>
        <v>66.109999999999971</v>
      </c>
    </row>
    <row r="281" spans="2:8">
      <c r="B281" s="229" t="s">
        <v>102</v>
      </c>
      <c r="C281" s="230" t="s">
        <v>103</v>
      </c>
      <c r="D281" s="229" t="s">
        <v>104</v>
      </c>
      <c r="E281" s="229" t="s">
        <v>105</v>
      </c>
      <c r="F281" s="131" t="s">
        <v>106</v>
      </c>
      <c r="G281" s="131" t="s">
        <v>107</v>
      </c>
      <c r="H281" s="131" t="s">
        <v>108</v>
      </c>
    </row>
    <row r="282" spans="2:8">
      <c r="B282" s="231" t="s">
        <v>109</v>
      </c>
      <c r="C282" s="139"/>
    </row>
    <row r="283" spans="2:8">
      <c r="B283" s="231" t="s">
        <v>110</v>
      </c>
      <c r="C283" s="139"/>
    </row>
    <row r="284" spans="2:8">
      <c r="B284" s="231" t="s">
        <v>111</v>
      </c>
      <c r="C284" s="139"/>
    </row>
    <row r="285" spans="2:8">
      <c r="B285" s="21" t="s">
        <v>2486</v>
      </c>
      <c r="C285" s="139">
        <v>6.83</v>
      </c>
      <c r="D285" s="21" t="s">
        <v>113</v>
      </c>
      <c r="E285" s="21" t="s">
        <v>687</v>
      </c>
      <c r="F285" s="22">
        <v>5200000</v>
      </c>
      <c r="G285" s="22">
        <v>5213.2</v>
      </c>
      <c r="H285" s="22">
        <v>0.79</v>
      </c>
    </row>
    <row r="286" spans="2:8">
      <c r="B286" s="21" t="s">
        <v>2482</v>
      </c>
      <c r="C286" s="139">
        <v>6.99</v>
      </c>
      <c r="D286" s="21" t="s">
        <v>113</v>
      </c>
      <c r="E286" s="21" t="s">
        <v>998</v>
      </c>
      <c r="F286" s="22">
        <v>4000000</v>
      </c>
      <c r="G286" s="22">
        <v>3904.19</v>
      </c>
      <c r="H286" s="22">
        <v>0.59</v>
      </c>
    </row>
    <row r="287" spans="2:8">
      <c r="B287" s="21" t="s">
        <v>2488</v>
      </c>
      <c r="C287" s="139">
        <v>7.04</v>
      </c>
      <c r="D287" s="21" t="s">
        <v>113</v>
      </c>
      <c r="E287" s="21" t="s">
        <v>999</v>
      </c>
      <c r="F287" s="22">
        <v>3500000</v>
      </c>
      <c r="G287" s="22">
        <v>3563.08</v>
      </c>
      <c r="H287" s="22">
        <v>0.54</v>
      </c>
    </row>
    <row r="288" spans="2:8">
      <c r="B288" s="21" t="s">
        <v>2484</v>
      </c>
      <c r="C288" s="139">
        <v>6.91</v>
      </c>
      <c r="D288" s="21" t="s">
        <v>113</v>
      </c>
      <c r="E288" s="21" t="s">
        <v>552</v>
      </c>
      <c r="F288" s="22">
        <v>3500000</v>
      </c>
      <c r="G288" s="22">
        <v>3504.54</v>
      </c>
      <c r="H288" s="22">
        <v>0.53</v>
      </c>
    </row>
    <row r="289" spans="2:8">
      <c r="B289" s="21" t="s">
        <v>2485</v>
      </c>
      <c r="C289" s="139">
        <v>7.08</v>
      </c>
      <c r="D289" s="21" t="s">
        <v>113</v>
      </c>
      <c r="E289" s="21" t="s">
        <v>556</v>
      </c>
      <c r="F289" s="22">
        <v>2800000</v>
      </c>
      <c r="G289" s="22">
        <v>2807.45</v>
      </c>
      <c r="H289" s="22">
        <v>0.42</v>
      </c>
    </row>
    <row r="290" spans="2:8">
      <c r="B290" s="21" t="s">
        <v>2487</v>
      </c>
      <c r="C290" s="139">
        <v>7.03</v>
      </c>
      <c r="D290" s="21" t="s">
        <v>113</v>
      </c>
      <c r="E290" s="21" t="s">
        <v>699</v>
      </c>
      <c r="F290" s="22">
        <v>2000000</v>
      </c>
      <c r="G290" s="22">
        <v>2013.52</v>
      </c>
      <c r="H290" s="22">
        <v>0.3</v>
      </c>
    </row>
    <row r="291" spans="2:8">
      <c r="B291" s="21" t="s">
        <v>2483</v>
      </c>
      <c r="C291" s="139">
        <v>6.88</v>
      </c>
      <c r="D291" s="21" t="s">
        <v>113</v>
      </c>
      <c r="E291" s="21" t="s">
        <v>1000</v>
      </c>
      <c r="F291" s="22">
        <v>500000</v>
      </c>
      <c r="G291" s="22">
        <v>498.82</v>
      </c>
      <c r="H291" s="22">
        <v>0.08</v>
      </c>
    </row>
    <row r="292" spans="2:8">
      <c r="B292" s="231" t="s">
        <v>115</v>
      </c>
      <c r="C292" s="232"/>
      <c r="D292" s="231"/>
      <c r="E292" s="231"/>
      <c r="F292" s="128"/>
      <c r="G292" s="128">
        <f>SUM(G281:G291)</f>
        <v>21504.799999999999</v>
      </c>
      <c r="H292" s="128">
        <f>SUM(H281:H291)</f>
        <v>3.25</v>
      </c>
    </row>
    <row r="293" spans="2:8">
      <c r="B293" s="231" t="s">
        <v>116</v>
      </c>
      <c r="C293" s="139"/>
    </row>
    <row r="294" spans="2:8">
      <c r="B294" s="21" t="s">
        <v>1714</v>
      </c>
      <c r="C294" s="139">
        <v>7.28</v>
      </c>
      <c r="D294" s="21" t="s">
        <v>117</v>
      </c>
      <c r="E294" s="21" t="s">
        <v>1001</v>
      </c>
      <c r="F294" s="22">
        <v>1000</v>
      </c>
      <c r="G294" s="22">
        <v>9919.74</v>
      </c>
      <c r="H294" s="22">
        <v>1.5</v>
      </c>
    </row>
    <row r="295" spans="2:8">
      <c r="B295" s="21" t="s">
        <v>2238</v>
      </c>
      <c r="C295" s="139">
        <v>6.5</v>
      </c>
      <c r="D295" s="21" t="s">
        <v>117</v>
      </c>
      <c r="E295" s="21" t="s">
        <v>1002</v>
      </c>
      <c r="F295" s="22">
        <v>700</v>
      </c>
      <c r="G295" s="22">
        <v>7000.29</v>
      </c>
      <c r="H295" s="22">
        <v>1.06</v>
      </c>
    </row>
    <row r="296" spans="2:8">
      <c r="B296" s="21" t="s">
        <v>909</v>
      </c>
      <c r="C296" s="139">
        <v>7.54</v>
      </c>
      <c r="D296" s="21" t="s">
        <v>117</v>
      </c>
      <c r="E296" s="21" t="s">
        <v>910</v>
      </c>
      <c r="F296" s="22">
        <v>400</v>
      </c>
      <c r="G296" s="22">
        <v>3821.85</v>
      </c>
      <c r="H296" s="22">
        <v>0.57999999999999996</v>
      </c>
    </row>
    <row r="297" spans="2:8">
      <c r="B297" s="21" t="s">
        <v>2239</v>
      </c>
      <c r="C297" s="139">
        <v>6.83</v>
      </c>
      <c r="D297" s="21" t="s">
        <v>117</v>
      </c>
      <c r="E297" s="21" t="s">
        <v>1003</v>
      </c>
      <c r="F297" s="22">
        <v>250</v>
      </c>
      <c r="G297" s="22">
        <v>2492.4</v>
      </c>
      <c r="H297" s="22">
        <v>0.38</v>
      </c>
    </row>
    <row r="298" spans="2:8">
      <c r="B298" s="21" t="s">
        <v>1004</v>
      </c>
      <c r="C298" s="139">
        <v>7.54</v>
      </c>
      <c r="D298" s="21" t="s">
        <v>117</v>
      </c>
      <c r="E298" s="21" t="s">
        <v>1005</v>
      </c>
      <c r="F298" s="22">
        <v>250</v>
      </c>
      <c r="G298" s="22">
        <v>2383.58</v>
      </c>
      <c r="H298" s="22">
        <v>0.36</v>
      </c>
    </row>
    <row r="299" spans="2:8">
      <c r="B299" s="21" t="s">
        <v>2240</v>
      </c>
      <c r="C299" s="139">
        <v>7.52</v>
      </c>
      <c r="D299" s="21" t="s">
        <v>117</v>
      </c>
      <c r="E299" s="21" t="s">
        <v>1006</v>
      </c>
      <c r="F299" s="22">
        <v>50</v>
      </c>
      <c r="G299" s="22">
        <v>502.01</v>
      </c>
      <c r="H299" s="22">
        <v>0.08</v>
      </c>
    </row>
    <row r="300" spans="2:8">
      <c r="B300" s="231" t="s">
        <v>118</v>
      </c>
      <c r="C300" s="232"/>
      <c r="D300" s="231"/>
      <c r="E300" s="231"/>
      <c r="F300" s="128"/>
      <c r="G300" s="128">
        <f>SUM(G293:G299)</f>
        <v>26119.87</v>
      </c>
      <c r="H300" s="128">
        <f>SUM(H293:H299)</f>
        <v>3.96</v>
      </c>
    </row>
    <row r="301" spans="2:8">
      <c r="B301" s="231" t="s">
        <v>119</v>
      </c>
      <c r="C301" s="139"/>
    </row>
    <row r="302" spans="2:8">
      <c r="B302" s="21" t="s">
        <v>1476</v>
      </c>
      <c r="C302" s="139">
        <v>6.6</v>
      </c>
      <c r="D302" s="21" t="s">
        <v>121</v>
      </c>
      <c r="E302" s="21" t="s">
        <v>122</v>
      </c>
      <c r="F302" s="22">
        <v>2000</v>
      </c>
      <c r="G302" s="22">
        <v>9924.6299999999992</v>
      </c>
      <c r="H302" s="22">
        <v>1.5</v>
      </c>
    </row>
    <row r="303" spans="2:8">
      <c r="B303" s="21" t="s">
        <v>2241</v>
      </c>
      <c r="C303" s="139">
        <v>6.2</v>
      </c>
      <c r="D303" s="21" t="s">
        <v>121</v>
      </c>
      <c r="E303" s="21" t="s">
        <v>1007</v>
      </c>
      <c r="F303" s="22">
        <v>1500</v>
      </c>
      <c r="G303" s="22">
        <v>7488.55</v>
      </c>
      <c r="H303" s="22">
        <v>1.1299999999999999</v>
      </c>
    </row>
    <row r="304" spans="2:8">
      <c r="B304" s="21" t="s">
        <v>2242</v>
      </c>
      <c r="C304" s="139">
        <v>6.78</v>
      </c>
      <c r="D304" s="21" t="s">
        <v>120</v>
      </c>
      <c r="E304" s="21" t="s">
        <v>1008</v>
      </c>
      <c r="F304" s="22">
        <v>1500</v>
      </c>
      <c r="G304" s="22">
        <v>7466.72</v>
      </c>
      <c r="H304" s="22">
        <v>1.1299999999999999</v>
      </c>
    </row>
    <row r="305" spans="2:12">
      <c r="B305" s="21" t="s">
        <v>2243</v>
      </c>
      <c r="C305" s="139">
        <v>6.78</v>
      </c>
      <c r="D305" s="21" t="s">
        <v>120</v>
      </c>
      <c r="E305" s="21" t="s">
        <v>1009</v>
      </c>
      <c r="F305" s="22">
        <v>1000</v>
      </c>
      <c r="G305" s="22">
        <v>4978.74</v>
      </c>
      <c r="H305" s="22">
        <v>0.75</v>
      </c>
    </row>
    <row r="306" spans="2:12">
      <c r="B306" s="231" t="s">
        <v>123</v>
      </c>
      <c r="C306" s="232"/>
      <c r="D306" s="231"/>
      <c r="E306" s="231"/>
      <c r="F306" s="128"/>
      <c r="G306" s="128">
        <f>SUM(G301:G305)</f>
        <v>29858.639999999999</v>
      </c>
      <c r="H306" s="128">
        <f>SUM(H301:H305)</f>
        <v>4.51</v>
      </c>
    </row>
    <row r="307" spans="2:12">
      <c r="B307" s="231" t="s">
        <v>1025</v>
      </c>
      <c r="C307" s="139"/>
    </row>
    <row r="308" spans="2:12">
      <c r="B308" s="21" t="s">
        <v>16</v>
      </c>
      <c r="C308" s="139" t="s">
        <v>139</v>
      </c>
      <c r="D308" s="21" t="s">
        <v>508</v>
      </c>
      <c r="E308" s="21" t="s">
        <v>783</v>
      </c>
      <c r="F308" s="22">
        <v>2135976.3220000002</v>
      </c>
      <c r="G308" s="22">
        <v>83842.98</v>
      </c>
      <c r="H308" s="22">
        <v>12.65</v>
      </c>
    </row>
    <row r="309" spans="2:12">
      <c r="B309" s="21" t="s">
        <v>100</v>
      </c>
      <c r="C309" s="139" t="s">
        <v>139</v>
      </c>
      <c r="D309" s="21" t="s">
        <v>508</v>
      </c>
      <c r="E309" s="21" t="s">
        <v>996</v>
      </c>
      <c r="F309" s="22">
        <v>816867.69200000004</v>
      </c>
      <c r="G309" s="22">
        <v>28217.49</v>
      </c>
      <c r="H309" s="22">
        <v>4.26</v>
      </c>
    </row>
    <row r="310" spans="2:12">
      <c r="B310" s="21" t="s">
        <v>26</v>
      </c>
      <c r="C310" s="139" t="s">
        <v>139</v>
      </c>
      <c r="D310" s="21" t="s">
        <v>508</v>
      </c>
      <c r="E310" s="21" t="s">
        <v>997</v>
      </c>
      <c r="F310" s="22">
        <v>698149</v>
      </c>
      <c r="G310" s="22">
        <v>23187.14</v>
      </c>
      <c r="H310" s="22">
        <v>3.5</v>
      </c>
    </row>
    <row r="311" spans="2:12">
      <c r="B311" s="21" t="s">
        <v>28</v>
      </c>
      <c r="C311" s="139" t="s">
        <v>139</v>
      </c>
      <c r="D311" s="21" t="s">
        <v>508</v>
      </c>
      <c r="E311" s="21" t="s">
        <v>877</v>
      </c>
      <c r="F311" s="22">
        <v>63216933.203000002</v>
      </c>
      <c r="G311" s="22">
        <v>7723.47</v>
      </c>
      <c r="H311" s="22">
        <v>1.17</v>
      </c>
    </row>
    <row r="312" spans="2:12">
      <c r="B312" s="231" t="s">
        <v>1019</v>
      </c>
      <c r="C312" s="234"/>
      <c r="D312" s="231"/>
      <c r="E312" s="231"/>
      <c r="F312" s="128"/>
      <c r="G312" s="128">
        <f>SUM(G308:G311)</f>
        <v>142971.07999999999</v>
      </c>
      <c r="H312" s="128">
        <f>SUM(H308:H311)</f>
        <v>21.58</v>
      </c>
      <c r="L312" s="478"/>
    </row>
    <row r="313" spans="2:12">
      <c r="B313" s="231" t="s">
        <v>124</v>
      </c>
      <c r="C313" s="234"/>
      <c r="D313" s="231"/>
      <c r="E313" s="231"/>
      <c r="F313" s="128"/>
      <c r="G313" s="128">
        <v>8574.9699999999993</v>
      </c>
      <c r="H313" s="128">
        <v>1.29</v>
      </c>
    </row>
    <row r="314" spans="2:12">
      <c r="B314" s="231" t="s">
        <v>125</v>
      </c>
      <c r="C314" s="234"/>
      <c r="D314" s="231"/>
      <c r="E314" s="231"/>
      <c r="F314" s="128"/>
      <c r="G314" s="128">
        <f>+G280+G292+G300+G306+G312+G313</f>
        <v>667817.66999999981</v>
      </c>
      <c r="H314" s="128">
        <f>+H280+H292+H300+H306+H312+H313</f>
        <v>100.69999999999997</v>
      </c>
    </row>
    <row r="315" spans="2:12">
      <c r="B315" s="231" t="s">
        <v>126</v>
      </c>
      <c r="C315" s="234"/>
      <c r="D315" s="231"/>
      <c r="E315" s="231"/>
      <c r="F315" s="128"/>
      <c r="G315" s="128">
        <f>+G316-G314</f>
        <v>-4988.863435729756</v>
      </c>
      <c r="H315" s="128">
        <f>+H316-H314</f>
        <v>-0.69999999999997442</v>
      </c>
    </row>
    <row r="316" spans="2:12">
      <c r="B316" s="231" t="s">
        <v>127</v>
      </c>
      <c r="C316" s="234"/>
      <c r="D316" s="231"/>
      <c r="E316" s="231"/>
      <c r="F316" s="128"/>
      <c r="G316" s="128">
        <v>662828.80656427005</v>
      </c>
      <c r="H316" s="128">
        <v>100</v>
      </c>
    </row>
    <row r="317" spans="2:12">
      <c r="B317" s="21" t="s">
        <v>128</v>
      </c>
    </row>
    <row r="318" spans="2:12">
      <c r="B318" s="21" t="s">
        <v>129</v>
      </c>
    </row>
    <row r="319" spans="2:12">
      <c r="B319" s="231" t="s">
        <v>2471</v>
      </c>
    </row>
    <row r="320" spans="2:12">
      <c r="B320" s="21" t="s">
        <v>130</v>
      </c>
      <c r="C320" s="235">
        <v>44865</v>
      </c>
    </row>
    <row r="321" spans="2:3" ht="25.5">
      <c r="B321" s="236" t="s">
        <v>131</v>
      </c>
      <c r="C321" s="210" t="s">
        <v>132</v>
      </c>
    </row>
    <row r="322" spans="2:3">
      <c r="B322" s="231"/>
    </row>
    <row r="323" spans="2:3">
      <c r="B323" s="231" t="s">
        <v>2546</v>
      </c>
      <c r="C323" s="21" t="s">
        <v>132</v>
      </c>
    </row>
    <row r="324" spans="2:3">
      <c r="B324" s="231" t="s">
        <v>2547</v>
      </c>
      <c r="C324" s="21" t="s">
        <v>132</v>
      </c>
    </row>
    <row r="325" spans="2:3">
      <c r="B325" s="231" t="s">
        <v>1107</v>
      </c>
      <c r="C325" s="21" t="s">
        <v>132</v>
      </c>
    </row>
    <row r="326" spans="2:3">
      <c r="B326" s="231" t="s">
        <v>1010</v>
      </c>
      <c r="C326" s="234"/>
    </row>
    <row r="327" spans="2:3">
      <c r="B327" s="231" t="s">
        <v>1011</v>
      </c>
      <c r="C327" s="234"/>
    </row>
    <row r="328" spans="2:3">
      <c r="B328" s="231" t="s">
        <v>1012</v>
      </c>
      <c r="C328" s="234"/>
    </row>
    <row r="329" spans="2:3">
      <c r="B329" s="231" t="s">
        <v>1013</v>
      </c>
      <c r="C329" s="234"/>
    </row>
    <row r="330" spans="2:3">
      <c r="B330" s="231" t="s">
        <v>1014</v>
      </c>
      <c r="C330" s="234"/>
    </row>
    <row r="331" spans="2:3">
      <c r="B331" s="231" t="s">
        <v>1015</v>
      </c>
      <c r="C331" s="234"/>
    </row>
    <row r="332" spans="2:3">
      <c r="B332" s="231" t="s">
        <v>1016</v>
      </c>
      <c r="C332" s="234"/>
    </row>
    <row r="333" spans="2:3">
      <c r="B333" s="231" t="s">
        <v>1017</v>
      </c>
      <c r="C333" s="234"/>
    </row>
    <row r="334" spans="2:3">
      <c r="B334" s="231" t="s">
        <v>2505</v>
      </c>
      <c r="C334" s="234"/>
    </row>
    <row r="335" spans="2:3">
      <c r="B335" s="231" t="s">
        <v>134</v>
      </c>
    </row>
    <row r="336" spans="2:3">
      <c r="B336" s="231" t="s">
        <v>2498</v>
      </c>
    </row>
    <row r="337" spans="2:6">
      <c r="B337" s="231" t="s">
        <v>135</v>
      </c>
    </row>
    <row r="339" spans="2:6" ht="14.25">
      <c r="B339" s="238" t="s">
        <v>2481</v>
      </c>
      <c r="C339" s="239"/>
    </row>
    <row r="340" spans="2:6" ht="25.5">
      <c r="B340" s="358" t="s">
        <v>2472</v>
      </c>
      <c r="C340" s="358" t="s">
        <v>2473</v>
      </c>
    </row>
    <row r="341" spans="2:6">
      <c r="B341" s="240" t="s">
        <v>2474</v>
      </c>
      <c r="C341" s="241">
        <v>0</v>
      </c>
    </row>
    <row r="342" spans="2:6">
      <c r="B342" s="240" t="s">
        <v>2475</v>
      </c>
      <c r="C342" s="241">
        <v>0</v>
      </c>
    </row>
    <row r="343" spans="2:6">
      <c r="B343" s="240" t="s">
        <v>2476</v>
      </c>
      <c r="C343" s="241">
        <v>16500</v>
      </c>
    </row>
    <row r="344" spans="2:6">
      <c r="B344" s="240" t="s">
        <v>2477</v>
      </c>
      <c r="C344" s="241">
        <v>0</v>
      </c>
    </row>
    <row r="345" spans="2:6">
      <c r="B345" s="240" t="s">
        <v>2478</v>
      </c>
      <c r="C345" s="241">
        <v>142891.48263360001</v>
      </c>
    </row>
    <row r="346" spans="2:6">
      <c r="B346" s="240" t="s">
        <v>2479</v>
      </c>
      <c r="C346" s="241">
        <v>0</v>
      </c>
    </row>
    <row r="347" spans="2:6">
      <c r="B347" s="242" t="s">
        <v>2480</v>
      </c>
      <c r="C347" s="243">
        <f>SUM(C341:C346)</f>
        <v>159391.48263360001</v>
      </c>
    </row>
    <row r="350" spans="2:6" ht="15">
      <c r="B350" s="192" t="s">
        <v>2554</v>
      </c>
      <c r="C350" s="193">
        <v>44865</v>
      </c>
      <c r="D350" s="130"/>
      <c r="E350" s="130"/>
      <c r="F350" s="194"/>
    </row>
    <row r="351" spans="2:6" ht="45">
      <c r="B351" s="195" t="s">
        <v>2555</v>
      </c>
      <c r="C351" s="195" t="s">
        <v>2556</v>
      </c>
      <c r="D351" s="140" t="s">
        <v>2557</v>
      </c>
      <c r="E351" s="195" t="s">
        <v>2558</v>
      </c>
      <c r="F351" s="196" t="s">
        <v>2559</v>
      </c>
    </row>
    <row r="352" spans="2:6" ht="15">
      <c r="B352" s="162" t="s">
        <v>2560</v>
      </c>
      <c r="C352" s="197">
        <v>-3920</v>
      </c>
      <c r="D352" s="141">
        <v>18664.5609</v>
      </c>
      <c r="E352" s="141">
        <v>19350.2</v>
      </c>
      <c r="F352" s="198">
        <v>159391.48000000001</v>
      </c>
    </row>
    <row r="353" spans="2:6" ht="15">
      <c r="B353" s="162" t="s">
        <v>2561</v>
      </c>
      <c r="C353" s="197">
        <v>-411250</v>
      </c>
      <c r="D353" s="141">
        <v>2267.1505000000002</v>
      </c>
      <c r="E353" s="141">
        <v>2404.5</v>
      </c>
      <c r="F353" s="199"/>
    </row>
    <row r="354" spans="2:6" ht="15">
      <c r="B354" s="162" t="s">
        <v>2562</v>
      </c>
      <c r="C354" s="197">
        <v>-380000</v>
      </c>
      <c r="D354" s="141">
        <v>3319.3510000000001</v>
      </c>
      <c r="E354" s="141">
        <v>3364.75</v>
      </c>
      <c r="F354" s="199"/>
    </row>
    <row r="355" spans="2:6" ht="15">
      <c r="B355" s="162" t="s">
        <v>2563</v>
      </c>
      <c r="C355" s="197">
        <v>-2040000</v>
      </c>
      <c r="D355" s="141">
        <v>815.11540000000002</v>
      </c>
      <c r="E355" s="141">
        <v>827.4</v>
      </c>
      <c r="F355" s="199"/>
    </row>
    <row r="356" spans="2:6" ht="15">
      <c r="B356" s="162" t="s">
        <v>2564</v>
      </c>
      <c r="C356" s="197">
        <v>-80600</v>
      </c>
      <c r="D356" s="141">
        <v>349.4221</v>
      </c>
      <c r="E356" s="141">
        <v>355.85</v>
      </c>
      <c r="F356" s="199"/>
    </row>
    <row r="357" spans="2:6" ht="15">
      <c r="B357" s="162" t="s">
        <v>2565</v>
      </c>
      <c r="C357" s="197">
        <v>-63000</v>
      </c>
      <c r="D357" s="141">
        <v>503.88819999999998</v>
      </c>
      <c r="E357" s="141">
        <v>512.95000000000005</v>
      </c>
      <c r="F357" s="199"/>
    </row>
    <row r="358" spans="2:6" ht="15">
      <c r="B358" s="162" t="s">
        <v>2566</v>
      </c>
      <c r="C358" s="197">
        <v>-3434400</v>
      </c>
      <c r="D358" s="141">
        <v>517.54319999999996</v>
      </c>
      <c r="E358" s="141">
        <v>535.95000000000005</v>
      </c>
      <c r="F358" s="199"/>
    </row>
    <row r="359" spans="2:6" ht="15">
      <c r="B359" s="162" t="s">
        <v>2567</v>
      </c>
      <c r="C359" s="197">
        <v>-172500</v>
      </c>
      <c r="D359" s="141">
        <v>4432.6607000000004</v>
      </c>
      <c r="E359" s="141">
        <v>4542.3500000000004</v>
      </c>
      <c r="F359" s="199"/>
    </row>
    <row r="360" spans="2:6" ht="15">
      <c r="B360" s="162" t="s">
        <v>2568</v>
      </c>
      <c r="C360" s="197">
        <v>-808500</v>
      </c>
      <c r="D360" s="141">
        <v>286.05459999999999</v>
      </c>
      <c r="E360" s="141">
        <v>292.45</v>
      </c>
      <c r="F360" s="199"/>
    </row>
    <row r="361" spans="2:6" ht="15">
      <c r="B361" s="162" t="s">
        <v>2569</v>
      </c>
      <c r="C361" s="197">
        <v>-4065000</v>
      </c>
      <c r="D361" s="141">
        <v>145.5942</v>
      </c>
      <c r="E361" s="141">
        <v>153.85</v>
      </c>
      <c r="F361" s="199"/>
    </row>
    <row r="362" spans="2:6" ht="15">
      <c r="B362" s="162" t="s">
        <v>2570</v>
      </c>
      <c r="C362" s="197">
        <v>-210600</v>
      </c>
      <c r="D362" s="141">
        <v>3090.5328</v>
      </c>
      <c r="E362" s="141">
        <v>3119</v>
      </c>
      <c r="F362" s="199"/>
    </row>
    <row r="363" spans="2:6" ht="15">
      <c r="B363" s="162" t="s">
        <v>2571</v>
      </c>
      <c r="C363" s="197">
        <v>-86350</v>
      </c>
      <c r="D363" s="141">
        <v>1986.9110000000001</v>
      </c>
      <c r="E363" s="141">
        <v>2041.75</v>
      </c>
      <c r="F363" s="199"/>
    </row>
    <row r="364" spans="2:6" ht="15">
      <c r="B364" s="162" t="s">
        <v>2572</v>
      </c>
      <c r="C364" s="197">
        <v>-150</v>
      </c>
      <c r="D364" s="141">
        <v>8780.0918000000001</v>
      </c>
      <c r="E364" s="141">
        <v>8402.2999999999993</v>
      </c>
      <c r="F364" s="199"/>
    </row>
    <row r="365" spans="2:6" ht="15">
      <c r="B365" s="162" t="s">
        <v>2573</v>
      </c>
      <c r="C365" s="197">
        <v>-897000</v>
      </c>
      <c r="D365" s="141">
        <v>524.75800000000004</v>
      </c>
      <c r="E365" s="141">
        <v>539.85</v>
      </c>
      <c r="F365" s="199"/>
    </row>
    <row r="366" spans="2:6" ht="15">
      <c r="B366" s="162" t="s">
        <v>2574</v>
      </c>
      <c r="C366" s="197">
        <v>-52800</v>
      </c>
      <c r="D366" s="141">
        <v>837.63379999999995</v>
      </c>
      <c r="E366" s="141">
        <v>909.25</v>
      </c>
      <c r="F366" s="199"/>
    </row>
    <row r="367" spans="2:6" ht="15">
      <c r="B367" s="162" t="s">
        <v>2575</v>
      </c>
      <c r="C367" s="197">
        <v>-156750</v>
      </c>
      <c r="D367" s="141">
        <v>7215.8203999999996</v>
      </c>
      <c r="E367" s="141">
        <v>7183.7</v>
      </c>
      <c r="F367" s="199"/>
    </row>
    <row r="368" spans="2:6" ht="15">
      <c r="B368" s="162" t="s">
        <v>2576</v>
      </c>
      <c r="C368" s="197">
        <v>-718400</v>
      </c>
      <c r="D368" s="141">
        <v>333.29610000000002</v>
      </c>
      <c r="E368" s="141">
        <v>317.95</v>
      </c>
      <c r="F368" s="199"/>
    </row>
    <row r="369" spans="2:6" ht="15">
      <c r="B369" s="162" t="s">
        <v>2577</v>
      </c>
      <c r="C369" s="197">
        <v>-936000</v>
      </c>
      <c r="D369" s="141">
        <v>267.55360000000002</v>
      </c>
      <c r="E369" s="141">
        <v>239.95</v>
      </c>
      <c r="F369" s="199"/>
    </row>
    <row r="370" spans="2:6" ht="15">
      <c r="B370" s="162" t="s">
        <v>2578</v>
      </c>
      <c r="C370" s="197">
        <v>-2749500</v>
      </c>
      <c r="D370" s="141">
        <v>140.58029999999999</v>
      </c>
      <c r="E370" s="141">
        <v>148.55000000000001</v>
      </c>
      <c r="F370" s="199"/>
    </row>
    <row r="371" spans="2:6" ht="15">
      <c r="B371" s="162" t="s">
        <v>2579</v>
      </c>
      <c r="C371" s="197">
        <v>-8525</v>
      </c>
      <c r="D371" s="141">
        <v>1833.2334000000001</v>
      </c>
      <c r="E371" s="141">
        <v>1838.15</v>
      </c>
      <c r="F371" s="199"/>
    </row>
    <row r="372" spans="2:6" ht="15">
      <c r="B372" s="162" t="s">
        <v>2580</v>
      </c>
      <c r="C372" s="197">
        <v>-667700</v>
      </c>
      <c r="D372" s="141">
        <v>597.2654</v>
      </c>
      <c r="E372" s="141">
        <v>587.79999999999995</v>
      </c>
      <c r="F372" s="199"/>
    </row>
    <row r="373" spans="2:6" ht="15">
      <c r="B373" s="162" t="s">
        <v>2581</v>
      </c>
      <c r="C373" s="197">
        <v>-2798700</v>
      </c>
      <c r="D373" s="141">
        <v>106.93519999999999</v>
      </c>
      <c r="E373" s="141">
        <v>107.35</v>
      </c>
      <c r="F373" s="199"/>
    </row>
    <row r="374" spans="2:6" ht="15">
      <c r="B374" s="162" t="s">
        <v>2582</v>
      </c>
      <c r="C374" s="197">
        <v>-7770000</v>
      </c>
      <c r="D374" s="141">
        <v>70.026300000000006</v>
      </c>
      <c r="E374" s="141">
        <v>74.45</v>
      </c>
      <c r="F374" s="199"/>
    </row>
    <row r="375" spans="2:6" ht="15">
      <c r="B375" s="162" t="s">
        <v>2583</v>
      </c>
      <c r="C375" s="197">
        <v>-243000</v>
      </c>
      <c r="D375" s="141">
        <v>306.31360000000001</v>
      </c>
      <c r="E375" s="141">
        <v>305.55</v>
      </c>
      <c r="F375" s="199"/>
    </row>
    <row r="376" spans="2:6" ht="15">
      <c r="B376" s="162" t="s">
        <v>2584</v>
      </c>
      <c r="C376" s="197">
        <v>-1536400</v>
      </c>
      <c r="D376" s="141">
        <v>273.19920000000002</v>
      </c>
      <c r="E376" s="141">
        <v>271</v>
      </c>
      <c r="F376" s="199"/>
    </row>
    <row r="377" spans="2:6" ht="15">
      <c r="B377" s="162" t="s">
        <v>2585</v>
      </c>
      <c r="C377" s="197">
        <v>-322400</v>
      </c>
      <c r="D377" s="141">
        <v>276.6823</v>
      </c>
      <c r="E377" s="141">
        <v>270.89999999999998</v>
      </c>
      <c r="F377" s="199"/>
    </row>
    <row r="378" spans="2:6" ht="15">
      <c r="B378" s="162" t="s">
        <v>2586</v>
      </c>
      <c r="C378" s="197">
        <v>-22050</v>
      </c>
      <c r="D378" s="141">
        <v>15706.6579</v>
      </c>
      <c r="E378" s="141">
        <v>16564.95</v>
      </c>
      <c r="F378" s="199"/>
    </row>
    <row r="379" spans="2:6" ht="15">
      <c r="B379" s="162" t="s">
        <v>2587</v>
      </c>
      <c r="C379" s="197">
        <v>-138450</v>
      </c>
      <c r="D379" s="141">
        <v>522.74210000000005</v>
      </c>
      <c r="E379" s="141">
        <v>526.54999999999995</v>
      </c>
      <c r="F379" s="199"/>
    </row>
    <row r="380" spans="2:6" ht="15">
      <c r="B380" s="162" t="s">
        <v>2588</v>
      </c>
      <c r="C380" s="197">
        <v>-1709100</v>
      </c>
      <c r="D380" s="141">
        <v>266.78829999999999</v>
      </c>
      <c r="E380" s="141">
        <v>291.25</v>
      </c>
      <c r="F380" s="199"/>
    </row>
    <row r="381" spans="2:6" ht="15">
      <c r="B381" s="162" t="s">
        <v>2589</v>
      </c>
      <c r="C381" s="197">
        <v>-459000</v>
      </c>
      <c r="D381" s="141">
        <v>329.85120000000001</v>
      </c>
      <c r="E381" s="141">
        <v>328.2</v>
      </c>
      <c r="F381" s="199"/>
    </row>
    <row r="382" spans="2:6" ht="15">
      <c r="B382" s="162" t="s">
        <v>2590</v>
      </c>
      <c r="C382" s="197">
        <v>-70000</v>
      </c>
      <c r="D382" s="141">
        <v>1604.1362999999999</v>
      </c>
      <c r="E382" s="141">
        <v>1641.05</v>
      </c>
      <c r="F382" s="199"/>
    </row>
    <row r="383" spans="2:6" ht="15">
      <c r="B383" s="162" t="s">
        <v>2591</v>
      </c>
      <c r="C383" s="197">
        <v>-427000</v>
      </c>
      <c r="D383" s="141">
        <v>752.60310000000004</v>
      </c>
      <c r="E383" s="141">
        <v>798.8</v>
      </c>
      <c r="F383" s="199"/>
    </row>
    <row r="384" spans="2:6" ht="15">
      <c r="B384" s="162" t="s">
        <v>2592</v>
      </c>
      <c r="C384" s="197">
        <v>-186200</v>
      </c>
      <c r="D384" s="141">
        <v>986.02819999999997</v>
      </c>
      <c r="E384" s="141">
        <v>968.35</v>
      </c>
      <c r="F384" s="199"/>
    </row>
    <row r="385" spans="2:6" ht="15">
      <c r="B385" s="162" t="s">
        <v>2593</v>
      </c>
      <c r="C385" s="197">
        <v>-76800</v>
      </c>
      <c r="D385" s="141">
        <v>1251.0143</v>
      </c>
      <c r="E385" s="141">
        <v>1351.5</v>
      </c>
      <c r="F385" s="199"/>
    </row>
    <row r="386" spans="2:6" ht="15">
      <c r="B386" s="162" t="s">
        <v>2594</v>
      </c>
      <c r="C386" s="197">
        <v>-358750</v>
      </c>
      <c r="D386" s="141">
        <v>539.41039999999998</v>
      </c>
      <c r="E386" s="141">
        <v>554.5</v>
      </c>
      <c r="F386" s="199"/>
    </row>
    <row r="387" spans="2:6" ht="15">
      <c r="B387" s="162" t="s">
        <v>2595</v>
      </c>
      <c r="C387" s="197">
        <v>-5000</v>
      </c>
      <c r="D387" s="141">
        <v>1543.3913</v>
      </c>
      <c r="E387" s="141">
        <v>1607.3</v>
      </c>
      <c r="F387" s="199"/>
    </row>
    <row r="388" spans="2:6" ht="15">
      <c r="B388" s="162" t="s">
        <v>2596</v>
      </c>
      <c r="C388" s="197">
        <v>-756700</v>
      </c>
      <c r="D388" s="141">
        <v>224.09</v>
      </c>
      <c r="E388" s="141">
        <v>224.55</v>
      </c>
      <c r="F388" s="199"/>
    </row>
    <row r="389" spans="2:6" ht="15">
      <c r="B389" s="162" t="s">
        <v>2597</v>
      </c>
      <c r="C389" s="197">
        <v>-30450</v>
      </c>
      <c r="D389" s="141">
        <v>3621.7347</v>
      </c>
      <c r="E389" s="141">
        <v>3627.05</v>
      </c>
      <c r="F389" s="199"/>
    </row>
    <row r="390" spans="2:6" ht="15">
      <c r="B390" s="162" t="s">
        <v>2598</v>
      </c>
      <c r="C390" s="197">
        <v>-1570800</v>
      </c>
      <c r="D390" s="141">
        <v>372.93430000000001</v>
      </c>
      <c r="E390" s="141">
        <v>387.9</v>
      </c>
      <c r="F390" s="199"/>
    </row>
    <row r="391" spans="2:6" ht="15">
      <c r="B391" s="162" t="s">
        <v>2599</v>
      </c>
      <c r="C391" s="197">
        <v>-1500</v>
      </c>
      <c r="D391" s="141">
        <v>4408.5392000000002</v>
      </c>
      <c r="E391" s="141">
        <v>4459.1000000000004</v>
      </c>
      <c r="F391" s="199"/>
    </row>
    <row r="392" spans="2:6" ht="15">
      <c r="B392" s="162" t="s">
        <v>2600</v>
      </c>
      <c r="C392" s="197">
        <v>-1692000</v>
      </c>
      <c r="D392" s="141">
        <v>165.54079999999999</v>
      </c>
      <c r="E392" s="141">
        <v>166.75</v>
      </c>
      <c r="F392" s="199"/>
    </row>
    <row r="393" spans="2:6" ht="15">
      <c r="B393" s="162" t="s">
        <v>2601</v>
      </c>
      <c r="C393" s="197">
        <v>-91500</v>
      </c>
      <c r="D393" s="141">
        <v>90.646900000000002</v>
      </c>
      <c r="E393" s="141">
        <v>91.75</v>
      </c>
      <c r="F393" s="199"/>
    </row>
    <row r="394" spans="2:6" ht="15">
      <c r="B394" s="162" t="s">
        <v>2602</v>
      </c>
      <c r="C394" s="197">
        <v>-607200</v>
      </c>
      <c r="D394" s="141">
        <v>400.52050000000003</v>
      </c>
      <c r="E394" s="141">
        <v>406.9</v>
      </c>
      <c r="F394" s="199"/>
    </row>
    <row r="395" spans="2:6" ht="15">
      <c r="B395" s="162" t="s">
        <v>2603</v>
      </c>
      <c r="C395" s="197">
        <v>-187000</v>
      </c>
      <c r="D395" s="141">
        <v>828.13819999999998</v>
      </c>
      <c r="E395" s="141">
        <v>834.3</v>
      </c>
      <c r="F395" s="199"/>
    </row>
    <row r="396" spans="2:6" ht="15">
      <c r="B396" s="162" t="s">
        <v>2604</v>
      </c>
      <c r="C396" s="197">
        <v>-330200</v>
      </c>
      <c r="D396" s="141">
        <v>1216.8371</v>
      </c>
      <c r="E396" s="141">
        <v>1271.05</v>
      </c>
      <c r="F396" s="199"/>
    </row>
    <row r="397" spans="2:6" ht="15">
      <c r="B397" s="162" t="s">
        <v>2605</v>
      </c>
      <c r="C397" s="197">
        <v>-516000</v>
      </c>
      <c r="D397" s="141">
        <v>361.17880000000002</v>
      </c>
      <c r="E397" s="141">
        <v>374.35</v>
      </c>
      <c r="F397" s="199"/>
    </row>
    <row r="398" spans="2:6" ht="15">
      <c r="B398" s="162" t="s">
        <v>2606</v>
      </c>
      <c r="C398" s="197">
        <v>-8550</v>
      </c>
      <c r="D398" s="141">
        <v>1724.3277</v>
      </c>
      <c r="E398" s="141">
        <v>1732.1</v>
      </c>
      <c r="F398" s="199"/>
    </row>
    <row r="399" spans="2:6" ht="15">
      <c r="B399" s="162" t="s">
        <v>2607</v>
      </c>
      <c r="C399" s="197">
        <v>-171600</v>
      </c>
      <c r="D399" s="141">
        <v>720.81500000000005</v>
      </c>
      <c r="E399" s="141">
        <v>713.55</v>
      </c>
      <c r="F399" s="199"/>
    </row>
    <row r="400" spans="2:6" ht="15">
      <c r="B400" s="162" t="s">
        <v>2608</v>
      </c>
      <c r="C400" s="197">
        <v>-615000</v>
      </c>
      <c r="D400" s="141">
        <v>221.0582</v>
      </c>
      <c r="E400" s="141">
        <v>227</v>
      </c>
      <c r="F400" s="199"/>
    </row>
    <row r="401" spans="2:6" ht="15">
      <c r="B401" s="162" t="s">
        <v>2609</v>
      </c>
      <c r="C401" s="197">
        <v>-457800</v>
      </c>
      <c r="D401" s="141">
        <v>1021.7012</v>
      </c>
      <c r="E401" s="141">
        <v>1044.6500000000001</v>
      </c>
      <c r="F401" s="199"/>
    </row>
    <row r="402" spans="2:6" ht="15">
      <c r="B402" s="162" t="s">
        <v>2610</v>
      </c>
      <c r="C402" s="197">
        <v>-904200</v>
      </c>
      <c r="D402" s="141">
        <v>1462.4305999999999</v>
      </c>
      <c r="E402" s="141">
        <v>1503.25</v>
      </c>
      <c r="F402" s="199"/>
    </row>
    <row r="403" spans="2:6" ht="15">
      <c r="B403" s="162" t="s">
        <v>2611</v>
      </c>
      <c r="C403" s="197">
        <v>-1344200</v>
      </c>
      <c r="D403" s="141">
        <v>539.69740000000002</v>
      </c>
      <c r="E403" s="141">
        <v>542.6</v>
      </c>
      <c r="F403" s="199"/>
    </row>
    <row r="404" spans="2:6" ht="15">
      <c r="B404" s="162" t="s">
        <v>2612</v>
      </c>
      <c r="C404" s="197">
        <v>-92625</v>
      </c>
      <c r="D404" s="141">
        <v>2510.7141999999999</v>
      </c>
      <c r="E404" s="141">
        <v>2539.6999999999998</v>
      </c>
      <c r="F404" s="199"/>
    </row>
    <row r="405" spans="2:6" ht="15">
      <c r="B405" s="162" t="s">
        <v>2613</v>
      </c>
      <c r="C405" s="197">
        <v>-941700</v>
      </c>
      <c r="D405" s="141">
        <v>106.5013</v>
      </c>
      <c r="E405" s="141">
        <v>103.55</v>
      </c>
      <c r="F405" s="199"/>
    </row>
    <row r="406" spans="2:6" ht="15">
      <c r="B406" s="162" t="s">
        <v>2614</v>
      </c>
      <c r="C406" s="197">
        <v>-545400</v>
      </c>
      <c r="D406" s="141">
        <v>209.22980000000001</v>
      </c>
      <c r="E406" s="141">
        <v>214.75</v>
      </c>
      <c r="F406" s="199"/>
    </row>
    <row r="407" spans="2:6" ht="15">
      <c r="B407" s="162" t="s">
        <v>2615</v>
      </c>
      <c r="C407" s="197">
        <v>-3600</v>
      </c>
      <c r="D407" s="141">
        <v>2518.4378999999999</v>
      </c>
      <c r="E407" s="141">
        <v>2547.9</v>
      </c>
      <c r="F407" s="199"/>
    </row>
    <row r="408" spans="2:6" ht="15">
      <c r="B408" s="162" t="s">
        <v>2616</v>
      </c>
      <c r="C408" s="197">
        <v>-15</v>
      </c>
      <c r="D408" s="141">
        <v>38652.2673</v>
      </c>
      <c r="E408" s="141">
        <v>39517.550000000003</v>
      </c>
      <c r="F408" s="199"/>
    </row>
    <row r="409" spans="2:6" ht="15">
      <c r="B409" s="162" t="s">
        <v>2617</v>
      </c>
      <c r="C409" s="197">
        <v>-187200</v>
      </c>
      <c r="D409" s="141">
        <v>2379.3209999999999</v>
      </c>
      <c r="E409" s="141">
        <v>2479.25</v>
      </c>
      <c r="F409" s="199"/>
    </row>
    <row r="410" spans="2:6" ht="15">
      <c r="B410" s="162" t="s">
        <v>2618</v>
      </c>
      <c r="C410" s="197">
        <v>-1817750</v>
      </c>
      <c r="D410" s="141">
        <v>903.01639999999998</v>
      </c>
      <c r="E410" s="141">
        <v>913.65</v>
      </c>
      <c r="F410" s="199"/>
    </row>
    <row r="411" spans="2:6" ht="15">
      <c r="B411" s="162" t="s">
        <v>2619</v>
      </c>
      <c r="C411" s="197">
        <v>-307700</v>
      </c>
      <c r="D411" s="141">
        <v>1152.9118000000001</v>
      </c>
      <c r="E411" s="141">
        <v>1176.7</v>
      </c>
      <c r="F411" s="199"/>
    </row>
    <row r="412" spans="2:6" ht="15">
      <c r="B412" s="162" t="s">
        <v>2620</v>
      </c>
      <c r="C412" s="197">
        <v>-231000</v>
      </c>
      <c r="D412" s="141">
        <v>504.72570000000002</v>
      </c>
      <c r="E412" s="141">
        <v>510</v>
      </c>
      <c r="F412" s="199"/>
    </row>
    <row r="413" spans="2:6" ht="15">
      <c r="B413" s="162" t="s">
        <v>2621</v>
      </c>
      <c r="C413" s="197">
        <v>-6680000</v>
      </c>
      <c r="D413" s="141">
        <v>77.415700000000001</v>
      </c>
      <c r="E413" s="141">
        <v>77.849999999999994</v>
      </c>
      <c r="F413" s="199"/>
    </row>
    <row r="414" spans="2:6" ht="15">
      <c r="B414" s="162" t="s">
        <v>2622</v>
      </c>
      <c r="C414" s="197">
        <v>-414700</v>
      </c>
      <c r="D414" s="141">
        <v>242.2638</v>
      </c>
      <c r="E414" s="141">
        <v>242.55</v>
      </c>
      <c r="F414" s="199"/>
    </row>
    <row r="415" spans="2:6" ht="15">
      <c r="B415" s="162" t="s">
        <v>2623</v>
      </c>
      <c r="C415" s="197">
        <v>-2348000</v>
      </c>
      <c r="D415" s="141">
        <v>126.6464</v>
      </c>
      <c r="E415" s="141">
        <v>130.15</v>
      </c>
      <c r="F415" s="199"/>
    </row>
    <row r="416" spans="2:6" ht="15">
      <c r="B416" s="162" t="s">
        <v>2624</v>
      </c>
      <c r="C416" s="197">
        <v>-3480000</v>
      </c>
      <c r="D416" s="141">
        <v>139.43389999999999</v>
      </c>
      <c r="E416" s="141">
        <v>140.35</v>
      </c>
      <c r="F416" s="199"/>
    </row>
    <row r="417" spans="2:6" ht="15">
      <c r="B417" s="162" t="s">
        <v>2625</v>
      </c>
      <c r="C417" s="197">
        <v>-1717394</v>
      </c>
      <c r="D417" s="141">
        <v>315.61689999999999</v>
      </c>
      <c r="E417" s="141">
        <v>334.7</v>
      </c>
      <c r="F417" s="199"/>
    </row>
    <row r="418" spans="2:6" ht="15">
      <c r="B418" s="162" t="s">
        <v>2626</v>
      </c>
      <c r="C418" s="197">
        <v>-3675750</v>
      </c>
      <c r="D418" s="141">
        <v>68.723600000000005</v>
      </c>
      <c r="E418" s="141">
        <v>68.7</v>
      </c>
      <c r="F418" s="199"/>
    </row>
    <row r="419" spans="2:6" ht="15">
      <c r="B419" s="162" t="s">
        <v>2627</v>
      </c>
      <c r="C419" s="197">
        <v>-324500</v>
      </c>
      <c r="D419" s="141">
        <v>389.90870000000001</v>
      </c>
      <c r="E419" s="141">
        <v>429.55</v>
      </c>
      <c r="F419" s="199"/>
    </row>
    <row r="420" spans="2:6" ht="15">
      <c r="B420" s="162" t="s">
        <v>2628</v>
      </c>
      <c r="C420" s="197">
        <v>-761850</v>
      </c>
      <c r="D420" s="141">
        <v>1150.1475</v>
      </c>
      <c r="E420" s="141">
        <v>1149.25</v>
      </c>
      <c r="F420" s="199"/>
    </row>
    <row r="421" spans="2:6" ht="15">
      <c r="B421" s="162" t="s">
        <v>2629</v>
      </c>
      <c r="C421" s="197">
        <v>-4750</v>
      </c>
      <c r="D421" s="141">
        <v>3912.3202999999999</v>
      </c>
      <c r="E421" s="141">
        <v>3942.85</v>
      </c>
      <c r="F421" s="199"/>
    </row>
    <row r="422" spans="2:6" ht="15">
      <c r="B422" s="162" t="s">
        <v>2630</v>
      </c>
      <c r="C422" s="197">
        <v>-370500</v>
      </c>
      <c r="D422" s="141">
        <v>1531.1868999999999</v>
      </c>
      <c r="E422" s="141">
        <v>1545.05</v>
      </c>
      <c r="F422" s="199"/>
    </row>
    <row r="423" spans="2:6" ht="15">
      <c r="B423" s="162" t="s">
        <v>2631</v>
      </c>
      <c r="C423" s="197">
        <v>-79500</v>
      </c>
      <c r="D423" s="141">
        <v>489.63929999999999</v>
      </c>
      <c r="E423" s="141">
        <v>434.45</v>
      </c>
      <c r="F423" s="199"/>
    </row>
    <row r="424" spans="2:6" ht="15">
      <c r="B424" s="162" t="s">
        <v>2632</v>
      </c>
      <c r="C424" s="197">
        <v>-510600</v>
      </c>
      <c r="D424" s="141">
        <v>1785.8815999999999</v>
      </c>
      <c r="E424" s="141">
        <v>1791</v>
      </c>
      <c r="F424" s="199"/>
    </row>
    <row r="425" spans="2:6" ht="15">
      <c r="B425" s="162" t="s">
        <v>2633</v>
      </c>
      <c r="C425" s="197">
        <v>-428800</v>
      </c>
      <c r="D425" s="141">
        <v>342.25560000000002</v>
      </c>
      <c r="E425" s="141">
        <v>349.75</v>
      </c>
      <c r="F425" s="199"/>
    </row>
    <row r="426" spans="2:6" ht="15">
      <c r="B426" s="162" t="s">
        <v>2634</v>
      </c>
      <c r="C426" s="197">
        <v>-21250</v>
      </c>
      <c r="D426" s="141">
        <v>451.33609999999999</v>
      </c>
      <c r="E426" s="141">
        <v>461.15</v>
      </c>
      <c r="F426" s="199"/>
    </row>
    <row r="427" spans="2:6" ht="15">
      <c r="B427" s="162" t="s">
        <v>2635</v>
      </c>
      <c r="C427" s="197">
        <v>-32400</v>
      </c>
      <c r="D427" s="141">
        <v>640.48659999999995</v>
      </c>
      <c r="E427" s="141">
        <v>677.9</v>
      </c>
      <c r="F427" s="199"/>
    </row>
    <row r="428" spans="2:6" ht="15">
      <c r="B428" s="162" t="s">
        <v>2636</v>
      </c>
      <c r="C428" s="197">
        <v>-747600</v>
      </c>
      <c r="D428" s="141">
        <v>1889.9794999999999</v>
      </c>
      <c r="E428" s="141">
        <v>1907.15</v>
      </c>
      <c r="F428" s="199"/>
    </row>
    <row r="429" spans="2:6" ht="15">
      <c r="B429" s="162" t="s">
        <v>2637</v>
      </c>
      <c r="C429" s="197">
        <v>-2204228</v>
      </c>
      <c r="D429" s="141">
        <v>80.667299999999997</v>
      </c>
      <c r="E429" s="141">
        <v>81.599999999999994</v>
      </c>
      <c r="F429" s="199"/>
    </row>
    <row r="430" spans="2:6" ht="15">
      <c r="B430" s="162" t="s">
        <v>2638</v>
      </c>
      <c r="C430" s="197">
        <v>-58500</v>
      </c>
      <c r="D430" s="141">
        <v>1981.7708</v>
      </c>
      <c r="E430" s="141">
        <v>2034.5</v>
      </c>
      <c r="F430" s="199"/>
    </row>
    <row r="431" spans="2:6" ht="15">
      <c r="B431" s="162" t="s">
        <v>2639</v>
      </c>
      <c r="C431" s="197">
        <v>-502200</v>
      </c>
      <c r="D431" s="141">
        <v>465.94119999999998</v>
      </c>
      <c r="E431" s="141">
        <v>456.7</v>
      </c>
      <c r="F431" s="199"/>
    </row>
    <row r="432" spans="2:6" ht="15">
      <c r="B432" s="162" t="s">
        <v>2640</v>
      </c>
      <c r="C432" s="197">
        <v>-212000</v>
      </c>
      <c r="D432" s="141">
        <v>416.12209999999999</v>
      </c>
      <c r="E432" s="141">
        <v>406.4</v>
      </c>
      <c r="F432" s="199"/>
    </row>
    <row r="433" spans="2:6" ht="15">
      <c r="B433" s="162" t="s">
        <v>2641</v>
      </c>
      <c r="C433" s="197">
        <v>-51200</v>
      </c>
      <c r="D433" s="141">
        <v>787.77650000000006</v>
      </c>
      <c r="E433" s="141">
        <v>866.6</v>
      </c>
      <c r="F433" s="199"/>
    </row>
    <row r="434" spans="2:6" ht="15">
      <c r="B434" s="162" t="s">
        <v>2642</v>
      </c>
      <c r="C434" s="197">
        <v>-10500</v>
      </c>
      <c r="D434" s="141">
        <v>1338.4090000000001</v>
      </c>
      <c r="E434" s="141">
        <v>1353.4</v>
      </c>
      <c r="F434" s="199"/>
    </row>
    <row r="435" spans="2:6" ht="15">
      <c r="B435" s="162" t="s">
        <v>2643</v>
      </c>
      <c r="C435" s="197">
        <v>-900000</v>
      </c>
      <c r="D435" s="141">
        <v>103.72750000000001</v>
      </c>
      <c r="E435" s="141">
        <v>105.3</v>
      </c>
      <c r="F435" s="199"/>
    </row>
    <row r="436" spans="2:6" ht="15">
      <c r="B436" s="162" t="s">
        <v>2644</v>
      </c>
      <c r="C436" s="197">
        <v>-180000</v>
      </c>
      <c r="D436" s="141">
        <v>515.38409999999999</v>
      </c>
      <c r="E436" s="141">
        <v>526.29999999999995</v>
      </c>
      <c r="F436" s="199"/>
    </row>
    <row r="437" spans="2:6" ht="15">
      <c r="B437" s="162" t="s">
        <v>2645</v>
      </c>
      <c r="C437" s="197">
        <v>-5900</v>
      </c>
      <c r="D437" s="141">
        <v>8863.6157000000003</v>
      </c>
      <c r="E437" s="141">
        <v>9553.65</v>
      </c>
      <c r="F437" s="199"/>
    </row>
    <row r="438" spans="2:6" ht="15">
      <c r="B438" s="162" t="s">
        <v>2646</v>
      </c>
      <c r="C438" s="197">
        <v>-66950</v>
      </c>
      <c r="D438" s="141">
        <v>687.20630000000006</v>
      </c>
      <c r="E438" s="141">
        <v>711.05</v>
      </c>
      <c r="F438" s="199"/>
    </row>
    <row r="439" spans="2:6" ht="15">
      <c r="B439" s="162" t="s">
        <v>2647</v>
      </c>
      <c r="C439" s="197">
        <v>-37200</v>
      </c>
      <c r="D439" s="141">
        <v>3456.8431999999998</v>
      </c>
      <c r="E439" s="141">
        <v>3421.25</v>
      </c>
      <c r="F439" s="199"/>
    </row>
    <row r="440" spans="2:6" ht="15">
      <c r="B440" s="162" t="s">
        <v>2648</v>
      </c>
      <c r="C440" s="197">
        <v>-19250</v>
      </c>
      <c r="D440" s="141">
        <v>1994.1058</v>
      </c>
      <c r="E440" s="141">
        <v>1990.4</v>
      </c>
      <c r="F440" s="199"/>
    </row>
    <row r="441" spans="2:6" ht="15">
      <c r="B441" s="162" t="s">
        <v>2649</v>
      </c>
      <c r="C441" s="197">
        <v>-195200</v>
      </c>
      <c r="D441" s="141">
        <v>1411.2097000000001</v>
      </c>
      <c r="E441" s="141">
        <v>1545.8</v>
      </c>
      <c r="F441" s="199"/>
    </row>
    <row r="442" spans="2:6" ht="15">
      <c r="B442" s="162" t="s">
        <v>2650</v>
      </c>
      <c r="C442" s="197">
        <v>-2371500</v>
      </c>
      <c r="D442" s="141">
        <v>71.805999999999997</v>
      </c>
      <c r="E442" s="141">
        <v>70.349999999999994</v>
      </c>
      <c r="F442" s="199"/>
    </row>
    <row r="443" spans="2:6" ht="15">
      <c r="B443" s="162" t="s">
        <v>2651</v>
      </c>
      <c r="C443" s="197">
        <v>-2250</v>
      </c>
      <c r="D443" s="141">
        <v>4489.1521000000002</v>
      </c>
      <c r="E443" s="141">
        <v>4558.3999999999996</v>
      </c>
      <c r="F443" s="199"/>
    </row>
    <row r="444" spans="2:6" ht="15">
      <c r="B444" s="162" t="s">
        <v>2652</v>
      </c>
      <c r="C444" s="197">
        <v>-11160</v>
      </c>
      <c r="D444" s="141">
        <v>20052.561099999999</v>
      </c>
      <c r="E444" s="141">
        <v>20416.45</v>
      </c>
      <c r="F444" s="199"/>
    </row>
    <row r="445" spans="2:6" ht="15">
      <c r="B445" s="162" t="s">
        <v>2653</v>
      </c>
      <c r="C445" s="197">
        <v>-184250</v>
      </c>
      <c r="D445" s="141">
        <v>104.53100000000001</v>
      </c>
      <c r="E445" s="141">
        <v>100.25</v>
      </c>
      <c r="F445" s="199"/>
    </row>
    <row r="446" spans="2:6" ht="15">
      <c r="B446" s="162" t="s">
        <v>2654</v>
      </c>
      <c r="C446" s="197">
        <v>-1960800</v>
      </c>
      <c r="D446" s="141">
        <v>168.95330000000001</v>
      </c>
      <c r="E446" s="141">
        <v>173.1</v>
      </c>
      <c r="F446" s="199"/>
    </row>
    <row r="447" spans="2:6" ht="15">
      <c r="B447" s="162" t="s">
        <v>2655</v>
      </c>
      <c r="C447" s="197">
        <v>-455000</v>
      </c>
      <c r="D447" s="141">
        <v>873.12519999999995</v>
      </c>
      <c r="E447" s="141">
        <v>927.45</v>
      </c>
      <c r="F447" s="199"/>
    </row>
    <row r="448" spans="2:6" ht="15">
      <c r="B448" s="162" t="s">
        <v>2656</v>
      </c>
      <c r="C448" s="197">
        <v>-257950</v>
      </c>
      <c r="D448" s="141">
        <v>132.6138</v>
      </c>
      <c r="E448" s="141">
        <v>134.85</v>
      </c>
      <c r="F448" s="199"/>
    </row>
    <row r="449" spans="2:6" ht="15">
      <c r="B449" s="162" t="s">
        <v>2657</v>
      </c>
      <c r="C449" s="197">
        <v>-55200</v>
      </c>
      <c r="D449" s="141">
        <v>2937.1727000000001</v>
      </c>
      <c r="E449" s="141">
        <v>2930.55</v>
      </c>
      <c r="F449" s="199"/>
    </row>
    <row r="450" spans="2:6" ht="15">
      <c r="B450" s="162" t="s">
        <v>2658</v>
      </c>
      <c r="C450" s="197">
        <v>-366000</v>
      </c>
      <c r="D450" s="141">
        <v>206.3887</v>
      </c>
      <c r="E450" s="141">
        <v>206.25</v>
      </c>
      <c r="F450" s="199"/>
    </row>
    <row r="451" spans="2:6" ht="15">
      <c r="B451" s="162" t="s">
        <v>2659</v>
      </c>
      <c r="C451" s="197">
        <v>-22750</v>
      </c>
      <c r="D451" s="141">
        <v>3158.893</v>
      </c>
      <c r="E451" s="141">
        <v>3261.6</v>
      </c>
      <c r="F451" s="199"/>
    </row>
    <row r="452" spans="2:6" ht="15">
      <c r="B452" s="162" t="s">
        <v>2660</v>
      </c>
      <c r="C452" s="197">
        <v>-16250</v>
      </c>
      <c r="D452" s="141">
        <v>2576.5808000000002</v>
      </c>
      <c r="E452" s="141">
        <v>2594.4499999999998</v>
      </c>
      <c r="F452" s="199"/>
    </row>
    <row r="453" spans="2:6" ht="15">
      <c r="B453" s="162" t="s">
        <v>2661</v>
      </c>
      <c r="C453" s="197">
        <v>-472725</v>
      </c>
      <c r="D453" s="141">
        <v>842.43179999999995</v>
      </c>
      <c r="E453" s="141">
        <v>854.45</v>
      </c>
      <c r="F453" s="199"/>
    </row>
    <row r="454" spans="2:6" ht="15">
      <c r="B454" s="162" t="s">
        <v>2662</v>
      </c>
      <c r="C454" s="197">
        <v>-4017600</v>
      </c>
      <c r="D454" s="141">
        <v>108.23090000000001</v>
      </c>
      <c r="E454" s="141">
        <v>114.9</v>
      </c>
      <c r="F454" s="199"/>
    </row>
    <row r="455" spans="2:6" ht="15">
      <c r="B455" s="162" t="s">
        <v>2663</v>
      </c>
      <c r="C455" s="197">
        <v>-16640000</v>
      </c>
      <c r="D455" s="141">
        <v>41.801600000000001</v>
      </c>
      <c r="E455" s="141">
        <v>42.95</v>
      </c>
      <c r="F455" s="199"/>
    </row>
    <row r="456" spans="2:6" ht="15">
      <c r="B456" s="162" t="s">
        <v>2664</v>
      </c>
      <c r="C456" s="197">
        <v>-1980000</v>
      </c>
      <c r="D456" s="141">
        <v>128.13069999999999</v>
      </c>
      <c r="E456" s="141">
        <v>135.85</v>
      </c>
      <c r="F456" s="199"/>
    </row>
    <row r="457" spans="2:6" ht="15">
      <c r="B457" s="162" t="s">
        <v>2665</v>
      </c>
      <c r="C457" s="197">
        <v>-2568000</v>
      </c>
      <c r="D457" s="141">
        <v>95.438999999999993</v>
      </c>
      <c r="E457" s="141">
        <v>102.85</v>
      </c>
      <c r="F457" s="199"/>
    </row>
    <row r="458" spans="2:6" ht="15">
      <c r="B458" s="162" t="s">
        <v>2666</v>
      </c>
      <c r="C458" s="197">
        <v>-105250</v>
      </c>
      <c r="D458" s="141">
        <v>2488.4575</v>
      </c>
      <c r="E458" s="141">
        <v>2556.8000000000002</v>
      </c>
      <c r="F458" s="199"/>
    </row>
    <row r="459" spans="2:6" ht="15">
      <c r="B459" s="162" t="s">
        <v>2667</v>
      </c>
      <c r="C459" s="197">
        <v>-3260250</v>
      </c>
      <c r="D459" s="141">
        <v>63.482700000000001</v>
      </c>
      <c r="E459" s="141">
        <v>64.75</v>
      </c>
      <c r="F459" s="199"/>
    </row>
    <row r="460" spans="2:6" ht="15">
      <c r="B460" s="162" t="s">
        <v>2668</v>
      </c>
      <c r="C460" s="197">
        <v>-59400</v>
      </c>
      <c r="D460" s="141">
        <v>2871.098</v>
      </c>
      <c r="E460" s="141">
        <v>2944</v>
      </c>
      <c r="F460" s="199"/>
    </row>
    <row r="461" spans="2:6" ht="15">
      <c r="B461" s="162" t="s">
        <v>2669</v>
      </c>
      <c r="C461" s="197">
        <v>-269250</v>
      </c>
      <c r="D461" s="141">
        <v>2548.5318000000002</v>
      </c>
      <c r="E461" s="141">
        <v>2567.6</v>
      </c>
      <c r="F461" s="199"/>
    </row>
    <row r="462" spans="2:6" ht="15">
      <c r="B462" s="162" t="s">
        <v>2670</v>
      </c>
      <c r="C462" s="197">
        <v>-247500</v>
      </c>
      <c r="D462" s="141">
        <v>582.53930000000003</v>
      </c>
      <c r="E462" s="141">
        <v>576.4</v>
      </c>
      <c r="F462" s="199"/>
    </row>
    <row r="463" spans="2:6" ht="15">
      <c r="B463" s="162" t="s">
        <v>2671</v>
      </c>
      <c r="C463" s="197">
        <v>-8400</v>
      </c>
      <c r="D463" s="141">
        <v>1021.6915</v>
      </c>
      <c r="E463" s="141">
        <v>1022.5</v>
      </c>
      <c r="F463" s="199"/>
    </row>
    <row r="464" spans="2:6" ht="15">
      <c r="B464" s="162" t="s">
        <v>2672</v>
      </c>
      <c r="C464" s="197">
        <v>-406500</v>
      </c>
      <c r="D464" s="141">
        <v>529.95920000000001</v>
      </c>
      <c r="E464" s="141">
        <v>523.95000000000005</v>
      </c>
      <c r="F464" s="199"/>
    </row>
    <row r="465" spans="2:6" ht="15">
      <c r="B465" s="162" t="s">
        <v>2673</v>
      </c>
      <c r="C465" s="197">
        <v>-504000</v>
      </c>
      <c r="D465" s="141">
        <v>1166.0723</v>
      </c>
      <c r="E465" s="141">
        <v>1138.6500000000001</v>
      </c>
      <c r="F465" s="199"/>
    </row>
    <row r="466" spans="2:6" ht="15">
      <c r="B466" s="162" t="s">
        <v>2674</v>
      </c>
      <c r="C466" s="197">
        <v>-92000</v>
      </c>
      <c r="D466" s="141">
        <v>1229.9273000000001</v>
      </c>
      <c r="E466" s="141">
        <v>1265.7</v>
      </c>
      <c r="F466" s="199"/>
    </row>
    <row r="467" spans="2:6" ht="15">
      <c r="B467" s="162" t="s">
        <v>2675</v>
      </c>
      <c r="C467" s="197">
        <v>-32550</v>
      </c>
      <c r="D467" s="141">
        <v>3176.2154999999998</v>
      </c>
      <c r="E467" s="141">
        <v>3204.5</v>
      </c>
      <c r="F467" s="199"/>
    </row>
    <row r="468" spans="2:6" ht="15">
      <c r="B468" s="162" t="s">
        <v>2676</v>
      </c>
      <c r="C468" s="197">
        <v>-86400</v>
      </c>
      <c r="D468" s="141">
        <v>771.11559999999997</v>
      </c>
      <c r="E468" s="141">
        <v>774.5</v>
      </c>
      <c r="F468" s="199"/>
    </row>
    <row r="469" spans="2:6" ht="15">
      <c r="B469" s="162" t="s">
        <v>2677</v>
      </c>
      <c r="C469" s="197">
        <v>-5700</v>
      </c>
      <c r="D469" s="141">
        <v>415.36689999999999</v>
      </c>
      <c r="E469" s="141">
        <v>414.75</v>
      </c>
      <c r="F469" s="199"/>
    </row>
    <row r="470" spans="2:6" ht="15">
      <c r="B470" s="162" t="s">
        <v>2678</v>
      </c>
      <c r="C470" s="197">
        <v>-5477625</v>
      </c>
      <c r="D470" s="141">
        <v>221.90880000000001</v>
      </c>
      <c r="E470" s="141">
        <v>226.8</v>
      </c>
      <c r="F470" s="199"/>
    </row>
    <row r="471" spans="2:6" ht="15">
      <c r="B471" s="162" t="s">
        <v>2679</v>
      </c>
      <c r="C471" s="197">
        <v>-1321750</v>
      </c>
      <c r="D471" s="141">
        <v>104.1176</v>
      </c>
      <c r="E471" s="141">
        <v>101.7</v>
      </c>
      <c r="F471" s="199"/>
    </row>
    <row r="472" spans="2:6" ht="15">
      <c r="B472" s="162" t="s">
        <v>2680</v>
      </c>
      <c r="C472" s="197">
        <v>-33600</v>
      </c>
      <c r="D472" s="141">
        <v>1065.4770000000001</v>
      </c>
      <c r="E472" s="141">
        <v>1055.25</v>
      </c>
      <c r="F472" s="199"/>
    </row>
    <row r="473" spans="2:6" ht="15">
      <c r="B473" s="162" t="s">
        <v>2681</v>
      </c>
      <c r="C473" s="197">
        <v>-72000</v>
      </c>
      <c r="D473" s="141">
        <v>2746.0497</v>
      </c>
      <c r="E473" s="141">
        <v>2775.15</v>
      </c>
      <c r="F473" s="199"/>
    </row>
    <row r="474" spans="2:6" ht="15">
      <c r="B474" s="162" t="s">
        <v>2682</v>
      </c>
      <c r="C474" s="197">
        <v>-30000</v>
      </c>
      <c r="D474" s="141">
        <v>1588.1722</v>
      </c>
      <c r="E474" s="141">
        <v>1654.95</v>
      </c>
      <c r="F474" s="199"/>
    </row>
    <row r="475" spans="2:6" ht="15">
      <c r="B475" s="162" t="s">
        <v>2683</v>
      </c>
      <c r="C475" s="197">
        <v>-246000</v>
      </c>
      <c r="D475" s="141">
        <v>490.1472</v>
      </c>
      <c r="E475" s="141">
        <v>506.6</v>
      </c>
      <c r="F475" s="199"/>
    </row>
    <row r="476" spans="2:6" ht="15">
      <c r="B476" s="162" t="s">
        <v>2684</v>
      </c>
      <c r="C476" s="197">
        <v>-228375</v>
      </c>
      <c r="D476" s="141">
        <v>1433.6442999999999</v>
      </c>
      <c r="E476" s="141">
        <v>1536.6</v>
      </c>
      <c r="F476" s="199"/>
    </row>
    <row r="477" spans="2:6" ht="15">
      <c r="B477" s="162" t="s">
        <v>2685</v>
      </c>
      <c r="C477" s="197">
        <v>-13300</v>
      </c>
      <c r="D477" s="141">
        <v>6545.4853999999996</v>
      </c>
      <c r="E477" s="141">
        <v>6736.65</v>
      </c>
      <c r="F477" s="199"/>
    </row>
    <row r="478" spans="2:6" ht="15">
      <c r="B478" s="162" t="s">
        <v>2686</v>
      </c>
      <c r="C478" s="197">
        <v>-1233125</v>
      </c>
      <c r="D478" s="141">
        <v>861.43970000000002</v>
      </c>
      <c r="E478" s="141">
        <v>900.4</v>
      </c>
      <c r="F478" s="199"/>
    </row>
    <row r="479" spans="2:6" ht="15">
      <c r="B479" s="162" t="s">
        <v>2687</v>
      </c>
      <c r="C479" s="197">
        <v>-1875900</v>
      </c>
      <c r="D479" s="141">
        <v>700.13310000000001</v>
      </c>
      <c r="E479" s="141">
        <v>734.15</v>
      </c>
      <c r="F479" s="199"/>
    </row>
    <row r="480" spans="2:6" ht="15">
      <c r="B480" s="162" t="s">
        <v>2688</v>
      </c>
      <c r="C480" s="197">
        <v>-689750</v>
      </c>
      <c r="D480" s="141">
        <v>288.66140000000001</v>
      </c>
      <c r="E480" s="141">
        <v>282.5</v>
      </c>
      <c r="F480" s="199"/>
    </row>
    <row r="481" spans="2:6" ht="15">
      <c r="B481" s="162" t="s">
        <v>2689</v>
      </c>
      <c r="C481" s="197">
        <v>-1050</v>
      </c>
      <c r="D481" s="141">
        <v>1582.9047</v>
      </c>
      <c r="E481" s="141">
        <v>1582.15</v>
      </c>
      <c r="F481" s="199"/>
    </row>
    <row r="482" spans="2:6" ht="15">
      <c r="B482" s="162" t="s">
        <v>2690</v>
      </c>
      <c r="C482" s="197">
        <v>-6024000</v>
      </c>
      <c r="D482" s="141">
        <v>268.46710000000002</v>
      </c>
      <c r="E482" s="141">
        <v>264</v>
      </c>
      <c r="F482" s="199"/>
    </row>
    <row r="483" spans="2:6" ht="15">
      <c r="B483" s="162" t="s">
        <v>2691</v>
      </c>
      <c r="C483" s="197">
        <v>-1234800</v>
      </c>
      <c r="D483" s="141">
        <v>414.66840000000002</v>
      </c>
      <c r="E483" s="141">
        <v>435.9</v>
      </c>
      <c r="F483" s="200"/>
    </row>
    <row r="486" spans="2:6" ht="15">
      <c r="B486" s="201" t="s">
        <v>2692</v>
      </c>
      <c r="C486" s="202">
        <v>0.66110000000000002</v>
      </c>
    </row>
    <row r="489" spans="2:6" ht="15">
      <c r="B489" s="203" t="s">
        <v>2695</v>
      </c>
      <c r="C489" s="204"/>
    </row>
    <row r="490" spans="2:6" ht="15.75">
      <c r="B490" s="205" t="s">
        <v>2693</v>
      </c>
      <c r="C490" s="206" t="s">
        <v>2694</v>
      </c>
    </row>
    <row r="491" spans="2:6" ht="15">
      <c r="B491" s="162" t="s">
        <v>2696</v>
      </c>
      <c r="C491" s="207">
        <v>450</v>
      </c>
    </row>
    <row r="492" spans="2:6" ht="15">
      <c r="B492" s="162" t="s">
        <v>2697</v>
      </c>
      <c r="C492" s="207">
        <v>1534</v>
      </c>
    </row>
    <row r="493" spans="2:6" ht="15">
      <c r="B493" s="162" t="s">
        <v>2698</v>
      </c>
      <c r="C493" s="207">
        <v>55</v>
      </c>
    </row>
    <row r="494" spans="2:6" ht="15">
      <c r="B494" s="162" t="s">
        <v>2699</v>
      </c>
      <c r="C494" s="207">
        <v>496</v>
      </c>
    </row>
    <row r="495" spans="2:6" ht="15">
      <c r="B495" s="162" t="s">
        <v>2700</v>
      </c>
      <c r="C495" s="207">
        <v>128</v>
      </c>
    </row>
    <row r="496" spans="2:6" ht="15">
      <c r="B496" s="162" t="s">
        <v>2701</v>
      </c>
      <c r="C496" s="207">
        <v>640</v>
      </c>
    </row>
    <row r="497" spans="2:3" ht="15">
      <c r="B497" s="162" t="s">
        <v>2702</v>
      </c>
      <c r="C497" s="207">
        <v>231200</v>
      </c>
    </row>
    <row r="498" spans="2:3" ht="15">
      <c r="B498" s="162" t="s">
        <v>2703</v>
      </c>
      <c r="C498" s="207">
        <v>75</v>
      </c>
    </row>
    <row r="499" spans="2:3" ht="15">
      <c r="B499" s="162" t="s">
        <v>2704</v>
      </c>
      <c r="C499" s="207">
        <v>1766</v>
      </c>
    </row>
    <row r="500" spans="2:3" ht="15">
      <c r="B500" s="162" t="s">
        <v>2705</v>
      </c>
      <c r="C500" s="207">
        <v>66</v>
      </c>
    </row>
    <row r="501" spans="2:3" ht="15">
      <c r="B501" s="162" t="s">
        <v>2706</v>
      </c>
      <c r="C501" s="207">
        <v>56</v>
      </c>
    </row>
    <row r="502" spans="2:3" ht="15">
      <c r="B502" s="162" t="s">
        <v>2707</v>
      </c>
      <c r="C502" s="207">
        <v>13</v>
      </c>
    </row>
    <row r="503" spans="2:3" ht="15">
      <c r="B503" s="162" t="s">
        <v>2708</v>
      </c>
      <c r="C503" s="207">
        <v>94</v>
      </c>
    </row>
    <row r="504" spans="2:3" ht="15">
      <c r="B504" s="162" t="s">
        <v>2709</v>
      </c>
      <c r="C504" s="207">
        <v>982</v>
      </c>
    </row>
    <row r="505" spans="2:3" ht="15">
      <c r="B505" s="162" t="s">
        <v>2710</v>
      </c>
      <c r="C505" s="207">
        <v>416</v>
      </c>
    </row>
    <row r="506" spans="2:3" ht="15">
      <c r="B506" s="162" t="s">
        <v>2711</v>
      </c>
      <c r="C506" s="207">
        <v>825</v>
      </c>
    </row>
    <row r="507" spans="2:3" ht="15">
      <c r="B507" s="162" t="s">
        <v>2712</v>
      </c>
      <c r="C507" s="207">
        <v>529</v>
      </c>
    </row>
    <row r="508" spans="2:3" ht="15">
      <c r="B508" s="162" t="s">
        <v>2713</v>
      </c>
      <c r="C508" s="207">
        <v>753</v>
      </c>
    </row>
    <row r="509" spans="2:3" ht="15">
      <c r="B509" s="162" t="s">
        <v>2714</v>
      </c>
      <c r="C509" s="207">
        <v>492</v>
      </c>
    </row>
    <row r="510" spans="2:3" ht="15">
      <c r="B510" s="162" t="s">
        <v>2715</v>
      </c>
      <c r="C510" s="207">
        <v>268</v>
      </c>
    </row>
    <row r="511" spans="2:3" ht="15">
      <c r="B511" s="162" t="s">
        <v>2716</v>
      </c>
      <c r="C511" s="207">
        <v>195</v>
      </c>
    </row>
    <row r="512" spans="2:3" ht="15">
      <c r="B512" s="162" t="s">
        <v>2717</v>
      </c>
      <c r="C512" s="207">
        <v>207</v>
      </c>
    </row>
    <row r="513" spans="2:3" ht="15">
      <c r="B513" s="162" t="s">
        <v>2718</v>
      </c>
      <c r="C513" s="207">
        <v>77</v>
      </c>
    </row>
    <row r="514" spans="2:3" ht="15">
      <c r="B514" s="162" t="s">
        <v>2719</v>
      </c>
      <c r="C514" s="207">
        <v>592</v>
      </c>
    </row>
    <row r="515" spans="2:3" ht="15">
      <c r="B515" s="162" t="s">
        <v>2720</v>
      </c>
      <c r="C515" s="207">
        <v>170</v>
      </c>
    </row>
    <row r="516" spans="2:3" ht="15">
      <c r="B516" s="162" t="s">
        <v>2721</v>
      </c>
      <c r="C516" s="207">
        <v>1278</v>
      </c>
    </row>
    <row r="517" spans="2:3" ht="15">
      <c r="B517" s="162" t="s">
        <v>2722</v>
      </c>
      <c r="C517" s="207">
        <v>214</v>
      </c>
    </row>
    <row r="518" spans="2:3" ht="15">
      <c r="B518" s="162" t="s">
        <v>2723</v>
      </c>
      <c r="C518" s="207">
        <v>30</v>
      </c>
    </row>
    <row r="519" spans="2:3" ht="15">
      <c r="B519" s="162" t="s">
        <v>2724</v>
      </c>
      <c r="C519" s="207">
        <v>51</v>
      </c>
    </row>
    <row r="520" spans="2:3" ht="15">
      <c r="B520" s="162" t="s">
        <v>2725</v>
      </c>
      <c r="C520" s="207">
        <v>223</v>
      </c>
    </row>
    <row r="521" spans="2:3" ht="15">
      <c r="B521" s="162" t="s">
        <v>2726</v>
      </c>
      <c r="C521" s="207">
        <v>143</v>
      </c>
    </row>
    <row r="522" spans="2:3" ht="15">
      <c r="B522" s="162" t="s">
        <v>2727</v>
      </c>
      <c r="C522" s="207">
        <v>98</v>
      </c>
    </row>
    <row r="523" spans="2:3" ht="15">
      <c r="B523" s="162" t="s">
        <v>2728</v>
      </c>
      <c r="C523" s="207">
        <v>394</v>
      </c>
    </row>
    <row r="524" spans="2:3" ht="15">
      <c r="B524" s="162" t="s">
        <v>2729</v>
      </c>
      <c r="C524" s="207">
        <v>461</v>
      </c>
    </row>
    <row r="525" spans="2:3" ht="15">
      <c r="B525" s="162" t="s">
        <v>2730</v>
      </c>
      <c r="C525" s="207">
        <v>370</v>
      </c>
    </row>
    <row r="526" spans="2:3" ht="15">
      <c r="B526" s="162" t="s">
        <v>2731</v>
      </c>
      <c r="C526" s="207">
        <v>33</v>
      </c>
    </row>
    <row r="527" spans="2:3" ht="15">
      <c r="B527" s="162" t="s">
        <v>2732</v>
      </c>
      <c r="C527" s="207">
        <v>236</v>
      </c>
    </row>
    <row r="528" spans="2:3" ht="15">
      <c r="B528" s="162" t="s">
        <v>2733</v>
      </c>
      <c r="C528" s="207">
        <v>292</v>
      </c>
    </row>
    <row r="529" spans="2:3" ht="15">
      <c r="B529" s="162" t="s">
        <v>2734</v>
      </c>
      <c r="C529" s="207">
        <v>21</v>
      </c>
    </row>
    <row r="530" spans="2:3" ht="15">
      <c r="B530" s="162" t="s">
        <v>2735</v>
      </c>
      <c r="C530" s="207">
        <v>67</v>
      </c>
    </row>
    <row r="531" spans="2:3" ht="15">
      <c r="B531" s="162" t="s">
        <v>2736</v>
      </c>
      <c r="C531" s="207">
        <v>145</v>
      </c>
    </row>
    <row r="532" spans="2:3" ht="15">
      <c r="B532" s="162" t="s">
        <v>2737</v>
      </c>
      <c r="C532" s="207">
        <v>154</v>
      </c>
    </row>
    <row r="533" spans="2:3" ht="15">
      <c r="B533" s="162" t="s">
        <v>2738</v>
      </c>
      <c r="C533" s="207">
        <v>194</v>
      </c>
    </row>
    <row r="534" spans="2:3" ht="15">
      <c r="B534" s="162" t="s">
        <v>2739</v>
      </c>
      <c r="C534" s="207">
        <v>159</v>
      </c>
    </row>
    <row r="535" spans="2:3" ht="15">
      <c r="B535" s="162" t="s">
        <v>2740</v>
      </c>
      <c r="C535" s="207">
        <v>680</v>
      </c>
    </row>
    <row r="536" spans="2:3" ht="15">
      <c r="B536" s="162" t="s">
        <v>2741</v>
      </c>
      <c r="C536" s="207">
        <v>216</v>
      </c>
    </row>
    <row r="537" spans="2:3" ht="15">
      <c r="B537" s="162" t="s">
        <v>2742</v>
      </c>
      <c r="C537" s="207">
        <v>717</v>
      </c>
    </row>
    <row r="538" spans="2:3" ht="15">
      <c r="B538" s="162" t="s">
        <v>2743</v>
      </c>
      <c r="C538" s="207">
        <v>87</v>
      </c>
    </row>
    <row r="539" spans="2:3" ht="15">
      <c r="B539" s="162" t="s">
        <v>2744</v>
      </c>
      <c r="C539" s="207">
        <v>182</v>
      </c>
    </row>
    <row r="540" spans="2:3" ht="15">
      <c r="B540" s="162" t="s">
        <v>2745</v>
      </c>
      <c r="C540" s="207">
        <v>82</v>
      </c>
    </row>
    <row r="541" spans="2:3" ht="15">
      <c r="B541" s="162" t="s">
        <v>2746</v>
      </c>
      <c r="C541" s="207">
        <v>2307</v>
      </c>
    </row>
    <row r="542" spans="2:3" ht="15">
      <c r="B542" s="162" t="s">
        <v>2747</v>
      </c>
      <c r="C542" s="207">
        <v>123</v>
      </c>
    </row>
    <row r="543" spans="2:3" ht="15">
      <c r="B543" s="162" t="s">
        <v>2748</v>
      </c>
      <c r="C543" s="207">
        <v>55</v>
      </c>
    </row>
    <row r="544" spans="2:3" ht="15">
      <c r="B544" s="162" t="s">
        <v>2749</v>
      </c>
      <c r="C544" s="207">
        <v>438</v>
      </c>
    </row>
    <row r="545" spans="2:3" ht="15">
      <c r="B545" s="162" t="s">
        <v>2750</v>
      </c>
      <c r="C545" s="207">
        <v>77</v>
      </c>
    </row>
    <row r="546" spans="2:3" ht="15">
      <c r="B546" s="162" t="s">
        <v>2751</v>
      </c>
      <c r="C546" s="207">
        <v>116</v>
      </c>
    </row>
    <row r="547" spans="2:3" ht="15">
      <c r="B547" s="162" t="s">
        <v>2752</v>
      </c>
      <c r="C547" s="207">
        <v>111</v>
      </c>
    </row>
    <row r="548" spans="2:3" ht="15">
      <c r="B548" s="162" t="s">
        <v>2753</v>
      </c>
      <c r="C548" s="207">
        <v>2751</v>
      </c>
    </row>
    <row r="549" spans="2:3" ht="15">
      <c r="B549" s="162" t="s">
        <v>2754</v>
      </c>
      <c r="C549" s="207">
        <v>326</v>
      </c>
    </row>
    <row r="550" spans="2:3" ht="15">
      <c r="B550" s="162" t="s">
        <v>2755</v>
      </c>
      <c r="C550" s="207">
        <v>88</v>
      </c>
    </row>
    <row r="551" spans="2:3" ht="15">
      <c r="B551" s="162" t="s">
        <v>2756</v>
      </c>
      <c r="C551" s="207">
        <v>178</v>
      </c>
    </row>
    <row r="552" spans="2:3" ht="15">
      <c r="B552" s="162" t="s">
        <v>2757</v>
      </c>
      <c r="C552" s="207">
        <v>119</v>
      </c>
    </row>
    <row r="553" spans="2:3" ht="15">
      <c r="B553" s="162" t="s">
        <v>2758</v>
      </c>
      <c r="C553" s="207">
        <v>248</v>
      </c>
    </row>
    <row r="554" spans="2:3" ht="15">
      <c r="B554" s="162" t="s">
        <v>2759</v>
      </c>
      <c r="C554" s="207">
        <v>658</v>
      </c>
    </row>
    <row r="555" spans="2:3" ht="15">
      <c r="B555" s="162" t="s">
        <v>2760</v>
      </c>
      <c r="C555" s="207">
        <v>73</v>
      </c>
    </row>
    <row r="556" spans="2:3" ht="15">
      <c r="B556" s="162" t="s">
        <v>2761</v>
      </c>
      <c r="C556" s="207">
        <v>44</v>
      </c>
    </row>
    <row r="557" spans="2:3" ht="15">
      <c r="B557" s="162" t="s">
        <v>2762</v>
      </c>
      <c r="C557" s="207">
        <v>335</v>
      </c>
    </row>
    <row r="558" spans="2:3" ht="15">
      <c r="B558" s="162" t="s">
        <v>2763</v>
      </c>
      <c r="C558" s="207">
        <v>255</v>
      </c>
    </row>
    <row r="559" spans="2:3" ht="15">
      <c r="B559" s="162" t="s">
        <v>2764</v>
      </c>
      <c r="C559" s="207">
        <v>422</v>
      </c>
    </row>
    <row r="560" spans="2:3" ht="15">
      <c r="B560" s="162" t="s">
        <v>2765</v>
      </c>
      <c r="C560" s="207">
        <v>1997</v>
      </c>
    </row>
    <row r="561" spans="2:3" ht="15">
      <c r="B561" s="162" t="s">
        <v>2766</v>
      </c>
      <c r="C561" s="207">
        <v>8400000</v>
      </c>
    </row>
    <row r="562" spans="2:3" ht="15">
      <c r="B562" s="162" t="s">
        <v>2767</v>
      </c>
      <c r="C562" s="207">
        <v>265</v>
      </c>
    </row>
    <row r="563" spans="2:3" ht="15">
      <c r="B563" s="162" t="s">
        <v>2768</v>
      </c>
      <c r="C563" s="207">
        <v>3168</v>
      </c>
    </row>
    <row r="564" spans="2:3" ht="15">
      <c r="B564" s="162" t="s">
        <v>2769</v>
      </c>
      <c r="C564" s="207">
        <v>111</v>
      </c>
    </row>
    <row r="565" spans="2:3" ht="15">
      <c r="B565" s="162" t="s">
        <v>2770</v>
      </c>
      <c r="C565" s="207">
        <v>951</v>
      </c>
    </row>
    <row r="566" spans="2:3" ht="15">
      <c r="B566" s="162" t="s">
        <v>2771</v>
      </c>
      <c r="C566" s="207">
        <v>459</v>
      </c>
    </row>
    <row r="567" spans="2:3" ht="15">
      <c r="B567" s="162" t="s">
        <v>2772</v>
      </c>
      <c r="C567" s="207">
        <v>286</v>
      </c>
    </row>
    <row r="568" spans="2:3" ht="15">
      <c r="B568" s="162" t="s">
        <v>2773</v>
      </c>
      <c r="C568" s="207">
        <v>128500</v>
      </c>
    </row>
    <row r="569" spans="2:3" ht="15">
      <c r="B569" s="162" t="s">
        <v>2774</v>
      </c>
      <c r="C569" s="207">
        <v>333</v>
      </c>
    </row>
    <row r="570" spans="2:3" ht="15">
      <c r="B570" s="162" t="s">
        <v>2775</v>
      </c>
      <c r="C570" s="207">
        <v>230</v>
      </c>
    </row>
    <row r="571" spans="2:3" ht="15">
      <c r="B571" s="162" t="s">
        <v>2776</v>
      </c>
      <c r="C571" s="207">
        <v>903</v>
      </c>
    </row>
    <row r="572" spans="2:3" ht="15">
      <c r="B572" s="162" t="s">
        <v>2777</v>
      </c>
      <c r="C572" s="207">
        <v>752</v>
      </c>
    </row>
    <row r="573" spans="2:3" ht="15">
      <c r="B573" s="162" t="s">
        <v>2778</v>
      </c>
      <c r="C573" s="207">
        <v>714</v>
      </c>
    </row>
    <row r="574" spans="2:3" ht="15">
      <c r="B574" s="162" t="s">
        <v>2779</v>
      </c>
      <c r="C574" s="207">
        <v>200</v>
      </c>
    </row>
    <row r="575" spans="2:3" ht="15">
      <c r="B575" s="162" t="s">
        <v>2780</v>
      </c>
      <c r="C575" s="207">
        <v>1273</v>
      </c>
    </row>
    <row r="576" spans="2:3" ht="15">
      <c r="B576" s="162" t="s">
        <v>2781</v>
      </c>
      <c r="C576" s="207">
        <v>90</v>
      </c>
    </row>
    <row r="577" spans="2:3" ht="15">
      <c r="B577" s="162" t="s">
        <v>2782</v>
      </c>
      <c r="C577" s="207">
        <v>303</v>
      </c>
    </row>
    <row r="578" spans="2:3" ht="15">
      <c r="B578" s="162" t="s">
        <v>2783</v>
      </c>
      <c r="C578" s="207">
        <v>75</v>
      </c>
    </row>
    <row r="579" spans="2:3" ht="15">
      <c r="B579" s="162" t="s">
        <v>2784</v>
      </c>
      <c r="C579" s="207">
        <v>497</v>
      </c>
    </row>
    <row r="580" spans="2:3" ht="15">
      <c r="B580" s="162" t="s">
        <v>2785</v>
      </c>
      <c r="C580" s="207">
        <v>1384</v>
      </c>
    </row>
    <row r="581" spans="2:3" ht="15">
      <c r="B581" s="162" t="s">
        <v>2786</v>
      </c>
      <c r="C581" s="207">
        <v>437</v>
      </c>
    </row>
    <row r="582" spans="2:3" ht="15">
      <c r="B582" s="162" t="s">
        <v>2787</v>
      </c>
      <c r="C582" s="207">
        <v>41</v>
      </c>
    </row>
    <row r="583" spans="2:3" ht="15">
      <c r="B583" s="162" t="s">
        <v>2788</v>
      </c>
      <c r="C583" s="207">
        <v>305</v>
      </c>
    </row>
    <row r="584" spans="2:3" ht="15">
      <c r="B584" s="162" t="s">
        <v>2789</v>
      </c>
      <c r="C584" s="207">
        <v>434</v>
      </c>
    </row>
    <row r="585" spans="2:3" ht="15">
      <c r="B585" s="162" t="s">
        <v>2790</v>
      </c>
      <c r="C585" s="207">
        <v>1130</v>
      </c>
    </row>
    <row r="586" spans="2:3" ht="15">
      <c r="B586" s="162" t="s">
        <v>2791</v>
      </c>
      <c r="C586" s="207">
        <v>1569</v>
      </c>
    </row>
    <row r="587" spans="2:3" ht="15">
      <c r="B587" s="162" t="s">
        <v>2792</v>
      </c>
      <c r="C587" s="207">
        <v>381</v>
      </c>
    </row>
    <row r="588" spans="2:3" ht="15">
      <c r="B588" s="162" t="s">
        <v>2793</v>
      </c>
      <c r="C588" s="207">
        <v>240</v>
      </c>
    </row>
    <row r="589" spans="2:3" ht="15">
      <c r="B589" s="162" t="s">
        <v>2794</v>
      </c>
      <c r="C589" s="207">
        <v>307</v>
      </c>
    </row>
    <row r="590" spans="2:3" ht="15">
      <c r="B590" s="162" t="s">
        <v>2795</v>
      </c>
      <c r="C590" s="207">
        <v>850</v>
      </c>
    </row>
    <row r="591" spans="2:3" ht="15">
      <c r="B591" s="162" t="s">
        <v>2796</v>
      </c>
      <c r="C591" s="207">
        <v>643</v>
      </c>
    </row>
    <row r="592" spans="2:3" ht="15">
      <c r="B592" s="162" t="s">
        <v>2797</v>
      </c>
      <c r="C592" s="207">
        <v>371800</v>
      </c>
    </row>
    <row r="593" spans="2:3" ht="15">
      <c r="B593" s="162" t="s">
        <v>2798</v>
      </c>
      <c r="C593" s="207">
        <v>632200</v>
      </c>
    </row>
    <row r="594" spans="2:3" ht="15">
      <c r="B594" s="162" t="s">
        <v>2799</v>
      </c>
      <c r="C594" s="207">
        <v>145</v>
      </c>
    </row>
    <row r="595" spans="2:3" ht="15">
      <c r="B595" s="162" t="s">
        <v>2800</v>
      </c>
      <c r="C595" s="207">
        <v>1462</v>
      </c>
    </row>
    <row r="596" spans="2:3" ht="15">
      <c r="B596" s="162" t="s">
        <v>2801</v>
      </c>
      <c r="C596" s="207">
        <v>347</v>
      </c>
    </row>
    <row r="597" spans="2:3" ht="15">
      <c r="B597" s="162" t="s">
        <v>2802</v>
      </c>
      <c r="C597" s="207">
        <v>333</v>
      </c>
    </row>
    <row r="598" spans="2:3" ht="15">
      <c r="B598" s="162" t="s">
        <v>2803</v>
      </c>
      <c r="C598" s="207">
        <v>701</v>
      </c>
    </row>
    <row r="599" spans="2:3" ht="15">
      <c r="B599" s="162" t="s">
        <v>2804</v>
      </c>
      <c r="C599" s="207">
        <v>417</v>
      </c>
    </row>
    <row r="600" spans="2:3" ht="15">
      <c r="B600" s="162" t="s">
        <v>2805</v>
      </c>
      <c r="C600" s="207">
        <v>916</v>
      </c>
    </row>
    <row r="601" spans="2:3" ht="15">
      <c r="B601" s="162" t="s">
        <v>2806</v>
      </c>
      <c r="C601" s="207">
        <v>9</v>
      </c>
    </row>
    <row r="602" spans="2:3" ht="15">
      <c r="B602" s="162" t="s">
        <v>2807</v>
      </c>
      <c r="C602" s="207">
        <v>2214</v>
      </c>
    </row>
    <row r="603" spans="2:3" ht="15">
      <c r="B603" s="162" t="s">
        <v>2808</v>
      </c>
      <c r="C603" s="207">
        <v>83</v>
      </c>
    </row>
    <row r="604" spans="2:3" ht="15">
      <c r="B604" s="162" t="s">
        <v>2809</v>
      </c>
      <c r="C604" s="207">
        <v>581</v>
      </c>
    </row>
    <row r="605" spans="2:3" ht="15">
      <c r="B605" s="162" t="s">
        <v>2810</v>
      </c>
      <c r="C605" s="207">
        <v>211</v>
      </c>
    </row>
    <row r="606" spans="2:3" ht="15">
      <c r="B606" s="162" t="s">
        <v>2811</v>
      </c>
      <c r="C606" s="207">
        <v>314</v>
      </c>
    </row>
    <row r="607" spans="2:3" ht="15">
      <c r="B607" s="162" t="s">
        <v>2812</v>
      </c>
      <c r="C607" s="207">
        <v>314</v>
      </c>
    </row>
    <row r="608" spans="2:3" ht="15">
      <c r="B608" s="162" t="s">
        <v>2813</v>
      </c>
      <c r="C608" s="207">
        <v>361</v>
      </c>
    </row>
    <row r="609" spans="2:3" ht="15">
      <c r="B609" s="162" t="s">
        <v>2814</v>
      </c>
      <c r="C609" s="207">
        <v>836</v>
      </c>
    </row>
    <row r="610" spans="2:3" ht="15">
      <c r="B610" s="162" t="s">
        <v>2815</v>
      </c>
      <c r="C610" s="207">
        <v>495</v>
      </c>
    </row>
    <row r="611" spans="2:3" ht="15">
      <c r="B611" s="162" t="s">
        <v>2816</v>
      </c>
      <c r="C611" s="207">
        <v>87</v>
      </c>
    </row>
    <row r="612" spans="2:3" ht="15">
      <c r="B612" s="162" t="s">
        <v>2817</v>
      </c>
      <c r="C612" s="207">
        <v>830</v>
      </c>
    </row>
    <row r="613" spans="2:3" ht="15">
      <c r="B613" s="162" t="s">
        <v>2818</v>
      </c>
      <c r="C613" s="207">
        <v>1046</v>
      </c>
    </row>
    <row r="614" spans="2:3" ht="15">
      <c r="B614" s="162" t="s">
        <v>2819</v>
      </c>
      <c r="C614" s="207">
        <v>15</v>
      </c>
    </row>
    <row r="615" spans="2:3" ht="15">
      <c r="B615" s="162" t="s">
        <v>2820</v>
      </c>
      <c r="C615" s="207">
        <v>1057</v>
      </c>
    </row>
    <row r="616" spans="2:3" ht="15">
      <c r="B616" s="162" t="s">
        <v>2821</v>
      </c>
      <c r="C616" s="207">
        <v>68200</v>
      </c>
    </row>
    <row r="617" spans="2:3" ht="15">
      <c r="B617" s="162" t="s">
        <v>2822</v>
      </c>
      <c r="C617" s="207">
        <v>71</v>
      </c>
    </row>
    <row r="618" spans="2:3" ht="15">
      <c r="B618" s="162" t="s">
        <v>2823</v>
      </c>
      <c r="C618" s="207">
        <v>16</v>
      </c>
    </row>
    <row r="619" spans="2:3" ht="15">
      <c r="B619" s="162" t="s">
        <v>2824</v>
      </c>
      <c r="C619" s="207">
        <v>305</v>
      </c>
    </row>
    <row r="620" spans="2:3" ht="15">
      <c r="B620" s="162" t="s">
        <v>2825</v>
      </c>
      <c r="C620" s="207">
        <v>679</v>
      </c>
    </row>
    <row r="621" spans="2:3" ht="15">
      <c r="B621" s="162" t="s">
        <v>2826</v>
      </c>
      <c r="C621" s="207">
        <v>1943</v>
      </c>
    </row>
    <row r="622" spans="2:3" ht="15">
      <c r="B622" s="162" t="s">
        <v>2827</v>
      </c>
      <c r="C622" s="207">
        <v>140</v>
      </c>
    </row>
    <row r="623" spans="2:3" ht="15">
      <c r="B623" s="162" t="s">
        <v>2828</v>
      </c>
      <c r="C623" s="207">
        <v>197925</v>
      </c>
    </row>
    <row r="624" spans="2:3" ht="15">
      <c r="B624" s="162" t="s">
        <v>2829</v>
      </c>
      <c r="C624" s="207">
        <v>83</v>
      </c>
    </row>
    <row r="625" spans="2:3" ht="15">
      <c r="B625" s="162" t="s">
        <v>2830</v>
      </c>
      <c r="C625" s="207">
        <v>214</v>
      </c>
    </row>
    <row r="626" spans="2:3" ht="15">
      <c r="B626" s="162" t="s">
        <v>2831</v>
      </c>
      <c r="C626" s="207">
        <v>581</v>
      </c>
    </row>
    <row r="627" spans="2:3" ht="15">
      <c r="B627" s="162" t="s">
        <v>2832</v>
      </c>
      <c r="C627" s="207">
        <v>316</v>
      </c>
    </row>
    <row r="628" spans="2:3" ht="15">
      <c r="B628" s="162" t="s">
        <v>2833</v>
      </c>
      <c r="C628" s="207">
        <v>345</v>
      </c>
    </row>
    <row r="629" spans="2:3" ht="15">
      <c r="B629" s="162" t="s">
        <v>2834</v>
      </c>
      <c r="C629" s="207">
        <v>165</v>
      </c>
    </row>
    <row r="630" spans="2:3" ht="15">
      <c r="B630" s="162" t="s">
        <v>2835</v>
      </c>
      <c r="C630" s="207">
        <v>220</v>
      </c>
    </row>
    <row r="631" spans="2:3" ht="15">
      <c r="B631" s="162" t="s">
        <v>2836</v>
      </c>
      <c r="C631" s="207">
        <v>631</v>
      </c>
    </row>
    <row r="632" spans="2:3" ht="15">
      <c r="B632" s="162" t="s">
        <v>2837</v>
      </c>
      <c r="C632" s="207">
        <v>27</v>
      </c>
    </row>
    <row r="633" spans="2:3" ht="15">
      <c r="B633" s="162" t="s">
        <v>2838</v>
      </c>
      <c r="C633" s="207">
        <v>36</v>
      </c>
    </row>
    <row r="634" spans="2:3" ht="15">
      <c r="B634" s="162" t="s">
        <v>2839</v>
      </c>
      <c r="C634" s="207">
        <v>1</v>
      </c>
    </row>
    <row r="635" spans="2:3" ht="15">
      <c r="B635" s="162" t="s">
        <v>2840</v>
      </c>
      <c r="C635" s="207">
        <v>106</v>
      </c>
    </row>
    <row r="636" spans="2:3" ht="15">
      <c r="B636" s="162" t="s">
        <v>2841</v>
      </c>
      <c r="C636" s="207">
        <v>11</v>
      </c>
    </row>
    <row r="637" spans="2:3" ht="15">
      <c r="B637" s="162" t="s">
        <v>2842</v>
      </c>
      <c r="C637" s="207">
        <v>28</v>
      </c>
    </row>
    <row r="638" spans="2:3" ht="15">
      <c r="B638" s="162" t="s">
        <v>2843</v>
      </c>
      <c r="C638" s="207">
        <v>806</v>
      </c>
    </row>
    <row r="639" spans="2:3" ht="15">
      <c r="B639" s="162" t="s">
        <v>2844</v>
      </c>
      <c r="C639" s="207">
        <v>25</v>
      </c>
    </row>
    <row r="640" spans="2:3" ht="15">
      <c r="B640" s="162" t="s">
        <v>2845</v>
      </c>
      <c r="C640" s="207">
        <v>24</v>
      </c>
    </row>
    <row r="641" spans="2:3" ht="15">
      <c r="B641" s="162" t="s">
        <v>2846</v>
      </c>
      <c r="C641" s="207">
        <v>1225</v>
      </c>
    </row>
    <row r="642" spans="2:3" ht="15">
      <c r="B642" s="162" t="s">
        <v>2847</v>
      </c>
      <c r="C642" s="207">
        <v>78</v>
      </c>
    </row>
    <row r="643" spans="2:3" ht="15">
      <c r="B643" s="162" t="s">
        <v>2848</v>
      </c>
      <c r="C643" s="207">
        <v>75</v>
      </c>
    </row>
    <row r="644" spans="2:3" ht="15">
      <c r="B644" s="162" t="s">
        <v>2849</v>
      </c>
      <c r="C644" s="207">
        <v>14</v>
      </c>
    </row>
    <row r="645" spans="2:3" ht="15">
      <c r="B645" s="162" t="s">
        <v>2850</v>
      </c>
      <c r="C645" s="207">
        <v>127</v>
      </c>
    </row>
    <row r="646" spans="2:3" ht="15">
      <c r="B646" s="162" t="s">
        <v>2851</v>
      </c>
      <c r="C646" s="207">
        <v>29</v>
      </c>
    </row>
    <row r="647" spans="2:3" ht="15">
      <c r="B647" s="162" t="s">
        <v>2852</v>
      </c>
      <c r="C647" s="207">
        <v>32</v>
      </c>
    </row>
    <row r="648" spans="2:3" ht="15">
      <c r="B648" s="162" t="s">
        <v>2853</v>
      </c>
      <c r="C648" s="207">
        <v>28</v>
      </c>
    </row>
    <row r="649" spans="2:3" ht="15">
      <c r="B649" s="162" t="s">
        <v>2854</v>
      </c>
      <c r="C649" s="207">
        <v>3</v>
      </c>
    </row>
    <row r="650" spans="2:3" ht="15">
      <c r="B650" s="162" t="s">
        <v>2855</v>
      </c>
      <c r="C650" s="207">
        <v>70</v>
      </c>
    </row>
    <row r="651" spans="2:3" ht="15">
      <c r="B651" s="162" t="s">
        <v>2856</v>
      </c>
      <c r="C651" s="207">
        <v>25</v>
      </c>
    </row>
    <row r="652" spans="2:3" ht="15">
      <c r="B652" s="162" t="s">
        <v>2857</v>
      </c>
      <c r="C652" s="207">
        <v>45</v>
      </c>
    </row>
    <row r="653" spans="2:3" ht="15">
      <c r="B653" s="162" t="s">
        <v>2858</v>
      </c>
      <c r="C653" s="207">
        <v>43</v>
      </c>
    </row>
    <row r="654" spans="2:3" ht="15">
      <c r="B654" s="162" t="s">
        <v>2859</v>
      </c>
      <c r="C654" s="207">
        <v>6</v>
      </c>
    </row>
    <row r="655" spans="2:3" ht="15">
      <c r="B655" s="162" t="s">
        <v>2860</v>
      </c>
      <c r="C655" s="207">
        <v>9</v>
      </c>
    </row>
    <row r="656" spans="2:3" ht="15">
      <c r="B656" s="162" t="s">
        <v>2861</v>
      </c>
      <c r="C656" s="207">
        <v>89</v>
      </c>
    </row>
    <row r="657" spans="2:3" ht="15">
      <c r="B657" s="162" t="s">
        <v>2862</v>
      </c>
      <c r="C657" s="207">
        <v>436</v>
      </c>
    </row>
    <row r="658" spans="2:3" ht="15">
      <c r="B658" s="162" t="s">
        <v>2863</v>
      </c>
      <c r="C658" s="207">
        <v>441</v>
      </c>
    </row>
    <row r="659" spans="2:3" ht="15">
      <c r="B659" s="162" t="s">
        <v>2864</v>
      </c>
      <c r="C659" s="207">
        <v>224</v>
      </c>
    </row>
    <row r="660" spans="2:3" ht="15">
      <c r="B660" s="162" t="s">
        <v>2865</v>
      </c>
      <c r="C660" s="207">
        <v>73</v>
      </c>
    </row>
    <row r="661" spans="2:3" ht="15">
      <c r="B661" s="162" t="s">
        <v>2866</v>
      </c>
      <c r="C661" s="207">
        <v>4000</v>
      </c>
    </row>
    <row r="662" spans="2:3" ht="15">
      <c r="B662" s="162" t="s">
        <v>2867</v>
      </c>
      <c r="C662" s="207">
        <v>8</v>
      </c>
    </row>
    <row r="663" spans="2:3" ht="15">
      <c r="B663" s="162" t="s">
        <v>2868</v>
      </c>
      <c r="C663" s="207">
        <v>21</v>
      </c>
    </row>
    <row r="664" spans="2:3" ht="15">
      <c r="B664" s="162" t="s">
        <v>2869</v>
      </c>
      <c r="C664" s="207">
        <v>204</v>
      </c>
    </row>
    <row r="665" spans="2:3" ht="15">
      <c r="B665" s="162" t="s">
        <v>2870</v>
      </c>
      <c r="C665" s="207">
        <v>4</v>
      </c>
    </row>
    <row r="666" spans="2:3" ht="15">
      <c r="B666" s="162" t="s">
        <v>2871</v>
      </c>
      <c r="C666" s="207">
        <v>4</v>
      </c>
    </row>
    <row r="667" spans="2:3" ht="15">
      <c r="B667" s="162" t="s">
        <v>2872</v>
      </c>
      <c r="C667" s="207">
        <v>6</v>
      </c>
    </row>
    <row r="668" spans="2:3" ht="15">
      <c r="B668" s="162" t="s">
        <v>2873</v>
      </c>
      <c r="C668" s="207">
        <v>13</v>
      </c>
    </row>
    <row r="669" spans="2:3" ht="15">
      <c r="B669" s="162" t="s">
        <v>2874</v>
      </c>
      <c r="C669" s="207">
        <v>79</v>
      </c>
    </row>
    <row r="670" spans="2:3" ht="15">
      <c r="B670" s="162" t="s">
        <v>2875</v>
      </c>
      <c r="C670" s="207">
        <v>58</v>
      </c>
    </row>
    <row r="671" spans="2:3" ht="15">
      <c r="B671" s="162" t="s">
        <v>2876</v>
      </c>
      <c r="C671" s="207">
        <v>6</v>
      </c>
    </row>
    <row r="672" spans="2:3" ht="15">
      <c r="B672" s="162" t="s">
        <v>2877</v>
      </c>
      <c r="C672" s="207">
        <v>44</v>
      </c>
    </row>
    <row r="673" spans="2:3" ht="15">
      <c r="B673" s="162" t="s">
        <v>2878</v>
      </c>
      <c r="C673" s="207">
        <v>59</v>
      </c>
    </row>
    <row r="674" spans="2:3" ht="15">
      <c r="B674" s="162" t="s">
        <v>2879</v>
      </c>
      <c r="C674" s="207">
        <v>104</v>
      </c>
    </row>
    <row r="675" spans="2:3" ht="15">
      <c r="B675" s="162" t="s">
        <v>2880</v>
      </c>
      <c r="C675" s="207">
        <v>30</v>
      </c>
    </row>
    <row r="676" spans="2:3" ht="15">
      <c r="B676" s="162" t="s">
        <v>2881</v>
      </c>
      <c r="C676" s="207">
        <v>31</v>
      </c>
    </row>
    <row r="677" spans="2:3" ht="15">
      <c r="B677" s="162" t="s">
        <v>2882</v>
      </c>
      <c r="C677" s="207">
        <v>1</v>
      </c>
    </row>
    <row r="678" spans="2:3" ht="15">
      <c r="B678" s="162" t="s">
        <v>2883</v>
      </c>
      <c r="C678" s="207">
        <v>13</v>
      </c>
    </row>
    <row r="679" spans="2:3" ht="15">
      <c r="B679" s="162" t="s">
        <v>2884</v>
      </c>
      <c r="C679" s="207">
        <v>1</v>
      </c>
    </row>
    <row r="680" spans="2:3" ht="15">
      <c r="B680" s="162" t="s">
        <v>2885</v>
      </c>
      <c r="C680" s="207">
        <v>2</v>
      </c>
    </row>
    <row r="681" spans="2:3" ht="15">
      <c r="B681" s="162" t="s">
        <v>2886</v>
      </c>
      <c r="C681" s="207">
        <v>114</v>
      </c>
    </row>
    <row r="682" spans="2:3" ht="15">
      <c r="B682" s="162" t="s">
        <v>2887</v>
      </c>
      <c r="C682" s="207">
        <v>27</v>
      </c>
    </row>
    <row r="683" spans="2:3" ht="15">
      <c r="B683" s="162" t="s">
        <v>2888</v>
      </c>
      <c r="C683" s="207">
        <v>3</v>
      </c>
    </row>
    <row r="684" spans="2:3" ht="15">
      <c r="B684" s="162" t="s">
        <v>2889</v>
      </c>
      <c r="C684" s="207">
        <v>48</v>
      </c>
    </row>
    <row r="685" spans="2:3" ht="15">
      <c r="B685" s="162" t="s">
        <v>2890</v>
      </c>
      <c r="C685" s="207">
        <v>54</v>
      </c>
    </row>
    <row r="686" spans="2:3" ht="15">
      <c r="B686" s="162" t="s">
        <v>2891</v>
      </c>
      <c r="C686" s="207">
        <v>48</v>
      </c>
    </row>
    <row r="687" spans="2:3" ht="15">
      <c r="B687" s="162" t="s">
        <v>2892</v>
      </c>
      <c r="C687" s="207">
        <v>26</v>
      </c>
    </row>
    <row r="688" spans="2:3" ht="15">
      <c r="B688" s="162" t="s">
        <v>2893</v>
      </c>
      <c r="C688" s="207">
        <v>2</v>
      </c>
    </row>
    <row r="689" spans="2:3" ht="15">
      <c r="B689" s="162" t="s">
        <v>2894</v>
      </c>
      <c r="C689" s="207">
        <v>1</v>
      </c>
    </row>
    <row r="690" spans="2:3" ht="15">
      <c r="B690" s="162" t="s">
        <v>2895</v>
      </c>
      <c r="C690" s="207">
        <v>1</v>
      </c>
    </row>
    <row r="691" spans="2:3" ht="15">
      <c r="B691" s="162" t="s">
        <v>2896</v>
      </c>
      <c r="C691" s="207">
        <v>34</v>
      </c>
    </row>
    <row r="692" spans="2:3" ht="15">
      <c r="B692" s="162" t="s">
        <v>2897</v>
      </c>
      <c r="C692" s="207">
        <v>3</v>
      </c>
    </row>
    <row r="693" spans="2:3" ht="15">
      <c r="B693" s="162" t="s">
        <v>2898</v>
      </c>
      <c r="C693" s="207">
        <v>4</v>
      </c>
    </row>
    <row r="694" spans="2:3" ht="15">
      <c r="B694" s="162" t="s">
        <v>2899</v>
      </c>
      <c r="C694" s="207">
        <v>3500</v>
      </c>
    </row>
    <row r="695" spans="2:3" ht="15">
      <c r="B695" s="162" t="s">
        <v>2900</v>
      </c>
      <c r="C695" s="207">
        <v>10</v>
      </c>
    </row>
    <row r="696" spans="2:3" ht="15">
      <c r="B696" s="162" t="s">
        <v>2901</v>
      </c>
      <c r="C696" s="207">
        <v>6</v>
      </c>
    </row>
    <row r="697" spans="2:3" ht="15">
      <c r="B697" s="162" t="s">
        <v>2902</v>
      </c>
      <c r="C697" s="207">
        <v>16</v>
      </c>
    </row>
    <row r="698" spans="2:3" ht="15">
      <c r="B698" s="162" t="s">
        <v>2903</v>
      </c>
      <c r="C698" s="207">
        <v>9</v>
      </c>
    </row>
    <row r="699" spans="2:3" ht="15">
      <c r="B699" s="162" t="s">
        <v>2904</v>
      </c>
      <c r="C699" s="207">
        <v>15</v>
      </c>
    </row>
    <row r="700" spans="2:3" ht="15">
      <c r="B700" s="162" t="s">
        <v>2905</v>
      </c>
      <c r="C700" s="207">
        <v>29900</v>
      </c>
    </row>
    <row r="701" spans="2:3" ht="15">
      <c r="B701" s="162" t="s">
        <v>2906</v>
      </c>
      <c r="C701" s="207">
        <v>10</v>
      </c>
    </row>
    <row r="702" spans="2:3" ht="15">
      <c r="B702" s="162" t="s">
        <v>2907</v>
      </c>
      <c r="C702" s="207">
        <v>69</v>
      </c>
    </row>
    <row r="703" spans="2:3" ht="15">
      <c r="B703" s="162" t="s">
        <v>2908</v>
      </c>
      <c r="C703" s="207">
        <v>26</v>
      </c>
    </row>
    <row r="704" spans="2:3" ht="15">
      <c r="B704" s="162" t="s">
        <v>2909</v>
      </c>
      <c r="C704" s="207">
        <v>3</v>
      </c>
    </row>
    <row r="705" spans="2:3" ht="15">
      <c r="B705" s="162" t="s">
        <v>2910</v>
      </c>
      <c r="C705" s="207">
        <v>68</v>
      </c>
    </row>
    <row r="706" spans="2:3" ht="15">
      <c r="B706" s="162" t="s">
        <v>2911</v>
      </c>
      <c r="C706" s="207">
        <v>1</v>
      </c>
    </row>
    <row r="707" spans="2:3" ht="15">
      <c r="B707" s="162" t="s">
        <v>2912</v>
      </c>
      <c r="C707" s="207">
        <v>135</v>
      </c>
    </row>
    <row r="708" spans="2:3" ht="15">
      <c r="B708" s="162" t="s">
        <v>2913</v>
      </c>
      <c r="C708" s="207">
        <v>1</v>
      </c>
    </row>
    <row r="709" spans="2:3" ht="15">
      <c r="B709" s="162" t="s">
        <v>2914</v>
      </c>
      <c r="C709" s="207">
        <v>1</v>
      </c>
    </row>
    <row r="710" spans="2:3" ht="15">
      <c r="B710" s="162" t="s">
        <v>2915</v>
      </c>
      <c r="C710" s="207">
        <v>1</v>
      </c>
    </row>
    <row r="711" spans="2:3" ht="15">
      <c r="B711" s="162" t="s">
        <v>2916</v>
      </c>
      <c r="C711" s="207">
        <v>28</v>
      </c>
    </row>
    <row r="712" spans="2:3" ht="15">
      <c r="B712" s="162" t="s">
        <v>2917</v>
      </c>
      <c r="C712" s="207">
        <v>4</v>
      </c>
    </row>
    <row r="713" spans="2:3" ht="15">
      <c r="B713" s="162" t="s">
        <v>2918</v>
      </c>
      <c r="C713" s="207">
        <v>2</v>
      </c>
    </row>
    <row r="716" spans="2:3" ht="15.75">
      <c r="B716" s="205" t="s">
        <v>2919</v>
      </c>
      <c r="C716" s="206" t="s">
        <v>2694</v>
      </c>
    </row>
    <row r="717" spans="2:3" ht="15">
      <c r="B717" s="162" t="s">
        <v>2696</v>
      </c>
      <c r="C717" s="207">
        <v>450</v>
      </c>
    </row>
    <row r="718" spans="2:3" ht="15">
      <c r="B718" s="162" t="s">
        <v>2697</v>
      </c>
      <c r="C718" s="207">
        <v>1534</v>
      </c>
    </row>
    <row r="719" spans="2:3" ht="15">
      <c r="B719" s="162" t="s">
        <v>2698</v>
      </c>
      <c r="C719" s="207">
        <v>55</v>
      </c>
    </row>
    <row r="720" spans="2:3" ht="15">
      <c r="B720" s="162" t="s">
        <v>2699</v>
      </c>
      <c r="C720" s="207">
        <v>496</v>
      </c>
    </row>
    <row r="721" spans="2:3" ht="15">
      <c r="B721" s="162" t="s">
        <v>2700</v>
      </c>
      <c r="C721" s="207">
        <v>128</v>
      </c>
    </row>
    <row r="722" spans="2:3" ht="15">
      <c r="B722" s="162" t="s">
        <v>2701</v>
      </c>
      <c r="C722" s="207">
        <v>640</v>
      </c>
    </row>
    <row r="723" spans="2:3" ht="15">
      <c r="B723" s="162" t="s">
        <v>2702</v>
      </c>
      <c r="C723" s="207">
        <v>231200</v>
      </c>
    </row>
    <row r="724" spans="2:3" ht="15">
      <c r="B724" s="162" t="s">
        <v>2703</v>
      </c>
      <c r="C724" s="207">
        <v>75</v>
      </c>
    </row>
    <row r="725" spans="2:3" ht="15">
      <c r="B725" s="162" t="s">
        <v>2704</v>
      </c>
      <c r="C725" s="207">
        <v>1766</v>
      </c>
    </row>
    <row r="726" spans="2:3" ht="15">
      <c r="B726" s="162" t="s">
        <v>2705</v>
      </c>
      <c r="C726" s="207">
        <v>66</v>
      </c>
    </row>
    <row r="727" spans="2:3" ht="15">
      <c r="B727" s="162" t="s">
        <v>2706</v>
      </c>
      <c r="C727" s="207">
        <v>56</v>
      </c>
    </row>
    <row r="728" spans="2:3" ht="15">
      <c r="B728" s="162" t="s">
        <v>2707</v>
      </c>
      <c r="C728" s="207">
        <v>13</v>
      </c>
    </row>
    <row r="729" spans="2:3" ht="15">
      <c r="B729" s="162" t="s">
        <v>2708</v>
      </c>
      <c r="C729" s="207">
        <v>94</v>
      </c>
    </row>
    <row r="730" spans="2:3" ht="15">
      <c r="B730" s="162" t="s">
        <v>2709</v>
      </c>
      <c r="C730" s="207">
        <v>982</v>
      </c>
    </row>
    <row r="731" spans="2:3" ht="15">
      <c r="B731" s="162" t="s">
        <v>2710</v>
      </c>
      <c r="C731" s="207">
        <v>416</v>
      </c>
    </row>
    <row r="732" spans="2:3" ht="15">
      <c r="B732" s="162" t="s">
        <v>2711</v>
      </c>
      <c r="C732" s="207">
        <v>825</v>
      </c>
    </row>
    <row r="733" spans="2:3" ht="15">
      <c r="B733" s="162" t="s">
        <v>2712</v>
      </c>
      <c r="C733" s="207">
        <v>529</v>
      </c>
    </row>
    <row r="734" spans="2:3" ht="15">
      <c r="B734" s="162" t="s">
        <v>2713</v>
      </c>
      <c r="C734" s="207">
        <v>753</v>
      </c>
    </row>
    <row r="735" spans="2:3" ht="15">
      <c r="B735" s="162" t="s">
        <v>2714</v>
      </c>
      <c r="C735" s="207">
        <v>492</v>
      </c>
    </row>
    <row r="736" spans="2:3" ht="15">
      <c r="B736" s="162" t="s">
        <v>2715</v>
      </c>
      <c r="C736" s="207">
        <v>268</v>
      </c>
    </row>
    <row r="737" spans="2:3" ht="15">
      <c r="B737" s="162" t="s">
        <v>2716</v>
      </c>
      <c r="C737" s="207">
        <v>195</v>
      </c>
    </row>
    <row r="738" spans="2:3" ht="15">
      <c r="B738" s="162" t="s">
        <v>2717</v>
      </c>
      <c r="C738" s="207">
        <v>207</v>
      </c>
    </row>
    <row r="739" spans="2:3" ht="15">
      <c r="B739" s="162" t="s">
        <v>2718</v>
      </c>
      <c r="C739" s="207">
        <v>77</v>
      </c>
    </row>
    <row r="740" spans="2:3" ht="15">
      <c r="B740" s="162" t="s">
        <v>2719</v>
      </c>
      <c r="C740" s="207">
        <v>592</v>
      </c>
    </row>
    <row r="741" spans="2:3" ht="15">
      <c r="B741" s="162" t="s">
        <v>2720</v>
      </c>
      <c r="C741" s="207">
        <v>170</v>
      </c>
    </row>
    <row r="742" spans="2:3" ht="15">
      <c r="B742" s="162" t="s">
        <v>2721</v>
      </c>
      <c r="C742" s="207">
        <v>1278</v>
      </c>
    </row>
    <row r="743" spans="2:3" ht="15">
      <c r="B743" s="162" t="s">
        <v>2722</v>
      </c>
      <c r="C743" s="207">
        <v>214</v>
      </c>
    </row>
    <row r="744" spans="2:3" ht="15">
      <c r="B744" s="162" t="s">
        <v>2723</v>
      </c>
      <c r="C744" s="207">
        <v>30</v>
      </c>
    </row>
    <row r="745" spans="2:3" ht="15">
      <c r="B745" s="162" t="s">
        <v>2724</v>
      </c>
      <c r="C745" s="207">
        <v>51</v>
      </c>
    </row>
    <row r="746" spans="2:3" ht="15">
      <c r="B746" s="162" t="s">
        <v>2725</v>
      </c>
      <c r="C746" s="207">
        <v>223</v>
      </c>
    </row>
    <row r="747" spans="2:3" ht="15">
      <c r="B747" s="162" t="s">
        <v>2726</v>
      </c>
      <c r="C747" s="207">
        <v>143</v>
      </c>
    </row>
    <row r="748" spans="2:3" ht="15">
      <c r="B748" s="162" t="s">
        <v>2727</v>
      </c>
      <c r="C748" s="207">
        <v>98</v>
      </c>
    </row>
    <row r="749" spans="2:3" ht="15">
      <c r="B749" s="162" t="s">
        <v>2728</v>
      </c>
      <c r="C749" s="207">
        <v>394</v>
      </c>
    </row>
    <row r="750" spans="2:3" ht="15">
      <c r="B750" s="162" t="s">
        <v>2729</v>
      </c>
      <c r="C750" s="207">
        <v>461</v>
      </c>
    </row>
    <row r="751" spans="2:3" ht="15">
      <c r="B751" s="162" t="s">
        <v>2730</v>
      </c>
      <c r="C751" s="207">
        <v>370</v>
      </c>
    </row>
    <row r="752" spans="2:3" ht="15">
      <c r="B752" s="162" t="s">
        <v>2731</v>
      </c>
      <c r="C752" s="207">
        <v>33</v>
      </c>
    </row>
    <row r="753" spans="2:3" ht="15">
      <c r="B753" s="162" t="s">
        <v>2732</v>
      </c>
      <c r="C753" s="207">
        <v>236</v>
      </c>
    </row>
    <row r="754" spans="2:3" ht="15">
      <c r="B754" s="162" t="s">
        <v>2733</v>
      </c>
      <c r="C754" s="207">
        <v>292</v>
      </c>
    </row>
    <row r="755" spans="2:3" ht="15">
      <c r="B755" s="162" t="s">
        <v>2734</v>
      </c>
      <c r="C755" s="207">
        <v>21</v>
      </c>
    </row>
    <row r="756" spans="2:3" ht="15">
      <c r="B756" s="162" t="s">
        <v>2735</v>
      </c>
      <c r="C756" s="207">
        <v>67</v>
      </c>
    </row>
    <row r="757" spans="2:3" ht="15">
      <c r="B757" s="162" t="s">
        <v>2736</v>
      </c>
      <c r="C757" s="207">
        <v>145</v>
      </c>
    </row>
    <row r="758" spans="2:3" ht="15">
      <c r="B758" s="162" t="s">
        <v>2737</v>
      </c>
      <c r="C758" s="207">
        <v>154</v>
      </c>
    </row>
    <row r="759" spans="2:3" ht="15">
      <c r="B759" s="162" t="s">
        <v>2738</v>
      </c>
      <c r="C759" s="207">
        <v>194</v>
      </c>
    </row>
    <row r="760" spans="2:3" ht="15">
      <c r="B760" s="162" t="s">
        <v>2739</v>
      </c>
      <c r="C760" s="207">
        <v>159</v>
      </c>
    </row>
    <row r="761" spans="2:3" ht="15">
      <c r="B761" s="162" t="s">
        <v>2740</v>
      </c>
      <c r="C761" s="207">
        <v>680</v>
      </c>
    </row>
    <row r="762" spans="2:3" ht="15">
      <c r="B762" s="162" t="s">
        <v>2741</v>
      </c>
      <c r="C762" s="207">
        <v>216</v>
      </c>
    </row>
    <row r="763" spans="2:3" ht="15">
      <c r="B763" s="162" t="s">
        <v>2742</v>
      </c>
      <c r="C763" s="207">
        <v>717</v>
      </c>
    </row>
    <row r="764" spans="2:3" ht="15">
      <c r="B764" s="162" t="s">
        <v>2743</v>
      </c>
      <c r="C764" s="207">
        <v>87</v>
      </c>
    </row>
    <row r="765" spans="2:3" ht="15">
      <c r="B765" s="162" t="s">
        <v>2744</v>
      </c>
      <c r="C765" s="207">
        <v>182</v>
      </c>
    </row>
    <row r="766" spans="2:3" ht="15">
      <c r="B766" s="162" t="s">
        <v>2745</v>
      </c>
      <c r="C766" s="207">
        <v>82</v>
      </c>
    </row>
    <row r="767" spans="2:3" ht="15">
      <c r="B767" s="162" t="s">
        <v>2746</v>
      </c>
      <c r="C767" s="207">
        <v>2307</v>
      </c>
    </row>
    <row r="768" spans="2:3" ht="15">
      <c r="B768" s="162" t="s">
        <v>2747</v>
      </c>
      <c r="C768" s="207">
        <v>123</v>
      </c>
    </row>
    <row r="769" spans="2:3" ht="15">
      <c r="B769" s="162" t="s">
        <v>2748</v>
      </c>
      <c r="C769" s="207">
        <v>55</v>
      </c>
    </row>
    <row r="770" spans="2:3" ht="15">
      <c r="B770" s="162" t="s">
        <v>2749</v>
      </c>
      <c r="C770" s="207">
        <v>438</v>
      </c>
    </row>
    <row r="771" spans="2:3" ht="15">
      <c r="B771" s="162" t="s">
        <v>2750</v>
      </c>
      <c r="C771" s="207">
        <v>77</v>
      </c>
    </row>
    <row r="772" spans="2:3" ht="15">
      <c r="B772" s="162" t="s">
        <v>2751</v>
      </c>
      <c r="C772" s="207">
        <v>116</v>
      </c>
    </row>
    <row r="773" spans="2:3" ht="15">
      <c r="B773" s="162" t="s">
        <v>2752</v>
      </c>
      <c r="C773" s="207">
        <v>111</v>
      </c>
    </row>
    <row r="774" spans="2:3" ht="15">
      <c r="B774" s="162" t="s">
        <v>2753</v>
      </c>
      <c r="C774" s="207">
        <v>2751</v>
      </c>
    </row>
    <row r="775" spans="2:3" ht="15">
      <c r="B775" s="162" t="s">
        <v>2754</v>
      </c>
      <c r="C775" s="207">
        <v>326</v>
      </c>
    </row>
    <row r="776" spans="2:3" ht="15">
      <c r="B776" s="162" t="s">
        <v>2755</v>
      </c>
      <c r="C776" s="207">
        <v>88</v>
      </c>
    </row>
    <row r="777" spans="2:3" ht="15">
      <c r="B777" s="162" t="s">
        <v>2756</v>
      </c>
      <c r="C777" s="207">
        <v>178</v>
      </c>
    </row>
    <row r="778" spans="2:3" ht="15">
      <c r="B778" s="162" t="s">
        <v>2757</v>
      </c>
      <c r="C778" s="207">
        <v>119</v>
      </c>
    </row>
    <row r="779" spans="2:3" ht="15">
      <c r="B779" s="162" t="s">
        <v>2758</v>
      </c>
      <c r="C779" s="207">
        <v>248</v>
      </c>
    </row>
    <row r="780" spans="2:3" ht="15">
      <c r="B780" s="162" t="s">
        <v>2759</v>
      </c>
      <c r="C780" s="207">
        <v>658</v>
      </c>
    </row>
    <row r="781" spans="2:3" ht="15">
      <c r="B781" s="162" t="s">
        <v>2760</v>
      </c>
      <c r="C781" s="207">
        <v>73</v>
      </c>
    </row>
    <row r="782" spans="2:3" ht="15">
      <c r="B782" s="162" t="s">
        <v>2761</v>
      </c>
      <c r="C782" s="207">
        <v>44</v>
      </c>
    </row>
    <row r="783" spans="2:3" ht="15">
      <c r="B783" s="162" t="s">
        <v>2762</v>
      </c>
      <c r="C783" s="207">
        <v>335</v>
      </c>
    </row>
    <row r="784" spans="2:3" ht="15">
      <c r="B784" s="162" t="s">
        <v>2763</v>
      </c>
      <c r="C784" s="207">
        <v>255</v>
      </c>
    </row>
    <row r="785" spans="2:3" ht="15">
      <c r="B785" s="162" t="s">
        <v>2764</v>
      </c>
      <c r="C785" s="207">
        <v>422</v>
      </c>
    </row>
    <row r="786" spans="2:3" ht="15">
      <c r="B786" s="162" t="s">
        <v>2765</v>
      </c>
      <c r="C786" s="207">
        <v>1997</v>
      </c>
    </row>
    <row r="787" spans="2:3" ht="15">
      <c r="B787" s="162" t="s">
        <v>2766</v>
      </c>
      <c r="C787" s="207">
        <v>8400000</v>
      </c>
    </row>
    <row r="788" spans="2:3" ht="15">
      <c r="B788" s="162" t="s">
        <v>2767</v>
      </c>
      <c r="C788" s="207">
        <v>265</v>
      </c>
    </row>
    <row r="789" spans="2:3" ht="15">
      <c r="B789" s="162" t="s">
        <v>2768</v>
      </c>
      <c r="C789" s="207">
        <v>3168</v>
      </c>
    </row>
    <row r="790" spans="2:3" ht="15">
      <c r="B790" s="162" t="s">
        <v>2769</v>
      </c>
      <c r="C790" s="207">
        <v>111</v>
      </c>
    </row>
    <row r="791" spans="2:3" ht="15">
      <c r="B791" s="162" t="s">
        <v>2770</v>
      </c>
      <c r="C791" s="207">
        <v>951</v>
      </c>
    </row>
    <row r="792" spans="2:3" ht="15">
      <c r="B792" s="162" t="s">
        <v>2771</v>
      </c>
      <c r="C792" s="207">
        <v>459</v>
      </c>
    </row>
    <row r="793" spans="2:3" ht="15">
      <c r="B793" s="162" t="s">
        <v>2772</v>
      </c>
      <c r="C793" s="207">
        <v>286</v>
      </c>
    </row>
    <row r="794" spans="2:3" ht="15">
      <c r="B794" s="162" t="s">
        <v>2773</v>
      </c>
      <c r="C794" s="207">
        <v>128500</v>
      </c>
    </row>
    <row r="795" spans="2:3" ht="15">
      <c r="B795" s="162" t="s">
        <v>2774</v>
      </c>
      <c r="C795" s="207">
        <v>333</v>
      </c>
    </row>
    <row r="796" spans="2:3" ht="15">
      <c r="B796" s="162" t="s">
        <v>2775</v>
      </c>
      <c r="C796" s="207">
        <v>230</v>
      </c>
    </row>
    <row r="797" spans="2:3" ht="15">
      <c r="B797" s="162" t="s">
        <v>2776</v>
      </c>
      <c r="C797" s="207">
        <v>903</v>
      </c>
    </row>
    <row r="798" spans="2:3" ht="15">
      <c r="B798" s="162" t="s">
        <v>2777</v>
      </c>
      <c r="C798" s="207">
        <v>752</v>
      </c>
    </row>
    <row r="799" spans="2:3" ht="15">
      <c r="B799" s="162" t="s">
        <v>2778</v>
      </c>
      <c r="C799" s="207">
        <v>714</v>
      </c>
    </row>
    <row r="800" spans="2:3" ht="15">
      <c r="B800" s="162" t="s">
        <v>2779</v>
      </c>
      <c r="C800" s="207">
        <v>200</v>
      </c>
    </row>
    <row r="801" spans="2:3" ht="15">
      <c r="B801" s="162" t="s">
        <v>2780</v>
      </c>
      <c r="C801" s="207">
        <v>1273</v>
      </c>
    </row>
    <row r="802" spans="2:3" ht="15">
      <c r="B802" s="162" t="s">
        <v>2781</v>
      </c>
      <c r="C802" s="207">
        <v>90</v>
      </c>
    </row>
    <row r="803" spans="2:3" ht="15">
      <c r="B803" s="162" t="s">
        <v>2782</v>
      </c>
      <c r="C803" s="207">
        <v>303</v>
      </c>
    </row>
    <row r="804" spans="2:3" ht="15">
      <c r="B804" s="162" t="s">
        <v>2783</v>
      </c>
      <c r="C804" s="207">
        <v>75</v>
      </c>
    </row>
    <row r="805" spans="2:3" ht="15">
      <c r="B805" s="162" t="s">
        <v>2784</v>
      </c>
      <c r="C805" s="207">
        <v>497</v>
      </c>
    </row>
    <row r="806" spans="2:3" ht="15">
      <c r="B806" s="162" t="s">
        <v>2785</v>
      </c>
      <c r="C806" s="207">
        <v>1384</v>
      </c>
    </row>
    <row r="807" spans="2:3" ht="15">
      <c r="B807" s="162" t="s">
        <v>2786</v>
      </c>
      <c r="C807" s="207">
        <v>437</v>
      </c>
    </row>
    <row r="808" spans="2:3" ht="15">
      <c r="B808" s="162" t="s">
        <v>2787</v>
      </c>
      <c r="C808" s="207">
        <v>41</v>
      </c>
    </row>
    <row r="809" spans="2:3" ht="15">
      <c r="B809" s="162" t="s">
        <v>2788</v>
      </c>
      <c r="C809" s="207">
        <v>305</v>
      </c>
    </row>
    <row r="810" spans="2:3" ht="15">
      <c r="B810" s="162" t="s">
        <v>2789</v>
      </c>
      <c r="C810" s="207">
        <v>434</v>
      </c>
    </row>
    <row r="811" spans="2:3" ht="15">
      <c r="B811" s="162" t="s">
        <v>2790</v>
      </c>
      <c r="C811" s="207">
        <v>1130</v>
      </c>
    </row>
    <row r="812" spans="2:3" ht="15">
      <c r="B812" s="162" t="s">
        <v>2791</v>
      </c>
      <c r="C812" s="207">
        <v>1569</v>
      </c>
    </row>
    <row r="813" spans="2:3" ht="15">
      <c r="B813" s="162" t="s">
        <v>2792</v>
      </c>
      <c r="C813" s="207">
        <v>381</v>
      </c>
    </row>
    <row r="814" spans="2:3" ht="15">
      <c r="B814" s="162" t="s">
        <v>2793</v>
      </c>
      <c r="C814" s="207">
        <v>240</v>
      </c>
    </row>
    <row r="815" spans="2:3" ht="15">
      <c r="B815" s="162" t="s">
        <v>2794</v>
      </c>
      <c r="C815" s="207">
        <v>307</v>
      </c>
    </row>
    <row r="816" spans="2:3" ht="15">
      <c r="B816" s="162" t="s">
        <v>2795</v>
      </c>
      <c r="C816" s="207">
        <v>850</v>
      </c>
    </row>
    <row r="817" spans="2:3" ht="15">
      <c r="B817" s="162" t="s">
        <v>2796</v>
      </c>
      <c r="C817" s="207">
        <v>643</v>
      </c>
    </row>
    <row r="818" spans="2:3" ht="15">
      <c r="B818" s="162" t="s">
        <v>2797</v>
      </c>
      <c r="C818" s="207">
        <v>371800</v>
      </c>
    </row>
    <row r="819" spans="2:3" ht="15">
      <c r="B819" s="162" t="s">
        <v>2798</v>
      </c>
      <c r="C819" s="207">
        <v>632200</v>
      </c>
    </row>
    <row r="820" spans="2:3" ht="15">
      <c r="B820" s="162" t="s">
        <v>2799</v>
      </c>
      <c r="C820" s="207">
        <v>145</v>
      </c>
    </row>
    <row r="821" spans="2:3" ht="15">
      <c r="B821" s="162" t="s">
        <v>2800</v>
      </c>
      <c r="C821" s="207">
        <v>1462</v>
      </c>
    </row>
    <row r="822" spans="2:3" ht="15">
      <c r="B822" s="162" t="s">
        <v>2801</v>
      </c>
      <c r="C822" s="207">
        <v>347</v>
      </c>
    </row>
    <row r="823" spans="2:3" ht="15">
      <c r="B823" s="162" t="s">
        <v>2802</v>
      </c>
      <c r="C823" s="207">
        <v>333</v>
      </c>
    </row>
    <row r="824" spans="2:3" ht="15">
      <c r="B824" s="162" t="s">
        <v>2803</v>
      </c>
      <c r="C824" s="207">
        <v>701</v>
      </c>
    </row>
    <row r="825" spans="2:3" ht="15">
      <c r="B825" s="162" t="s">
        <v>2804</v>
      </c>
      <c r="C825" s="207">
        <v>417</v>
      </c>
    </row>
    <row r="826" spans="2:3" ht="15">
      <c r="B826" s="162" t="s">
        <v>2805</v>
      </c>
      <c r="C826" s="207">
        <v>916</v>
      </c>
    </row>
    <row r="827" spans="2:3" ht="15">
      <c r="B827" s="162" t="s">
        <v>2806</v>
      </c>
      <c r="C827" s="207">
        <v>9</v>
      </c>
    </row>
    <row r="828" spans="2:3" ht="15">
      <c r="B828" s="162" t="s">
        <v>2807</v>
      </c>
      <c r="C828" s="207">
        <v>2214</v>
      </c>
    </row>
    <row r="829" spans="2:3" ht="15">
      <c r="B829" s="162" t="s">
        <v>2808</v>
      </c>
      <c r="C829" s="207">
        <v>83</v>
      </c>
    </row>
    <row r="830" spans="2:3" ht="15">
      <c r="B830" s="162" t="s">
        <v>2809</v>
      </c>
      <c r="C830" s="207">
        <v>581</v>
      </c>
    </row>
    <row r="831" spans="2:3" ht="15">
      <c r="B831" s="162" t="s">
        <v>2810</v>
      </c>
      <c r="C831" s="207">
        <v>211</v>
      </c>
    </row>
    <row r="832" spans="2:3" ht="15">
      <c r="B832" s="162" t="s">
        <v>2811</v>
      </c>
      <c r="C832" s="207">
        <v>314</v>
      </c>
    </row>
    <row r="833" spans="2:3" ht="15">
      <c r="B833" s="162" t="s">
        <v>2812</v>
      </c>
      <c r="C833" s="207">
        <v>314</v>
      </c>
    </row>
    <row r="834" spans="2:3" ht="15">
      <c r="B834" s="162" t="s">
        <v>2813</v>
      </c>
      <c r="C834" s="207">
        <v>361</v>
      </c>
    </row>
    <row r="835" spans="2:3" ht="15">
      <c r="B835" s="162" t="s">
        <v>2814</v>
      </c>
      <c r="C835" s="207">
        <v>836</v>
      </c>
    </row>
    <row r="836" spans="2:3" ht="15">
      <c r="B836" s="162" t="s">
        <v>2815</v>
      </c>
      <c r="C836" s="207">
        <v>495</v>
      </c>
    </row>
    <row r="837" spans="2:3" ht="15">
      <c r="B837" s="162" t="s">
        <v>2816</v>
      </c>
      <c r="C837" s="207">
        <v>87</v>
      </c>
    </row>
    <row r="838" spans="2:3" ht="15">
      <c r="B838" s="162" t="s">
        <v>2817</v>
      </c>
      <c r="C838" s="207">
        <v>830</v>
      </c>
    </row>
    <row r="839" spans="2:3" ht="15">
      <c r="B839" s="162" t="s">
        <v>2818</v>
      </c>
      <c r="C839" s="207">
        <v>1046</v>
      </c>
    </row>
    <row r="840" spans="2:3" ht="15">
      <c r="B840" s="162" t="s">
        <v>2819</v>
      </c>
      <c r="C840" s="207">
        <v>15</v>
      </c>
    </row>
    <row r="841" spans="2:3" ht="15">
      <c r="B841" s="162" t="s">
        <v>2820</v>
      </c>
      <c r="C841" s="207">
        <v>1057</v>
      </c>
    </row>
    <row r="842" spans="2:3" ht="15">
      <c r="B842" s="162" t="s">
        <v>2821</v>
      </c>
      <c r="C842" s="207">
        <v>68200</v>
      </c>
    </row>
    <row r="843" spans="2:3" ht="15">
      <c r="B843" s="162" t="s">
        <v>2822</v>
      </c>
      <c r="C843" s="207">
        <v>71</v>
      </c>
    </row>
    <row r="844" spans="2:3" ht="15">
      <c r="B844" s="162" t="s">
        <v>2823</v>
      </c>
      <c r="C844" s="207">
        <v>16</v>
      </c>
    </row>
    <row r="845" spans="2:3" ht="15">
      <c r="B845" s="162" t="s">
        <v>2824</v>
      </c>
      <c r="C845" s="207">
        <v>305</v>
      </c>
    </row>
    <row r="846" spans="2:3" ht="15">
      <c r="B846" s="162" t="s">
        <v>2825</v>
      </c>
      <c r="C846" s="207">
        <v>679</v>
      </c>
    </row>
    <row r="847" spans="2:3" ht="15">
      <c r="B847" s="162" t="s">
        <v>2826</v>
      </c>
      <c r="C847" s="207">
        <v>1943</v>
      </c>
    </row>
    <row r="848" spans="2:3" ht="15">
      <c r="B848" s="162" t="s">
        <v>2827</v>
      </c>
      <c r="C848" s="207">
        <v>140</v>
      </c>
    </row>
    <row r="849" spans="2:3" ht="15">
      <c r="B849" s="162" t="s">
        <v>2828</v>
      </c>
      <c r="C849" s="207">
        <v>197925</v>
      </c>
    </row>
    <row r="850" spans="2:3" ht="15">
      <c r="B850" s="162" t="s">
        <v>2829</v>
      </c>
      <c r="C850" s="207">
        <v>83</v>
      </c>
    </row>
    <row r="851" spans="2:3" ht="15">
      <c r="B851" s="162" t="s">
        <v>2830</v>
      </c>
      <c r="C851" s="207">
        <v>214</v>
      </c>
    </row>
    <row r="852" spans="2:3" ht="15">
      <c r="B852" s="162" t="s">
        <v>2831</v>
      </c>
      <c r="C852" s="207">
        <v>581</v>
      </c>
    </row>
    <row r="853" spans="2:3" ht="15">
      <c r="B853" s="162" t="s">
        <v>2832</v>
      </c>
      <c r="C853" s="207">
        <v>316</v>
      </c>
    </row>
    <row r="854" spans="2:3" ht="15">
      <c r="B854" s="162" t="s">
        <v>2833</v>
      </c>
      <c r="C854" s="207">
        <v>345</v>
      </c>
    </row>
    <row r="855" spans="2:3" ht="15">
      <c r="B855" s="162" t="s">
        <v>2834</v>
      </c>
      <c r="C855" s="207">
        <v>165</v>
      </c>
    </row>
    <row r="856" spans="2:3" ht="15">
      <c r="B856" s="162" t="s">
        <v>2835</v>
      </c>
      <c r="C856" s="207">
        <v>220</v>
      </c>
    </row>
    <row r="857" spans="2:3" ht="15">
      <c r="B857" s="162" t="s">
        <v>2836</v>
      </c>
      <c r="C857" s="207">
        <v>631</v>
      </c>
    </row>
    <row r="858" spans="2:3" ht="15">
      <c r="B858" s="162" t="s">
        <v>2837</v>
      </c>
      <c r="C858" s="207">
        <v>27</v>
      </c>
    </row>
    <row r="859" spans="2:3" ht="15">
      <c r="B859" s="162" t="s">
        <v>2838</v>
      </c>
      <c r="C859" s="207">
        <v>36</v>
      </c>
    </row>
    <row r="860" spans="2:3" ht="15">
      <c r="B860" s="162" t="s">
        <v>2839</v>
      </c>
      <c r="C860" s="207">
        <v>1</v>
      </c>
    </row>
    <row r="861" spans="2:3" ht="15">
      <c r="B861" s="162" t="s">
        <v>2840</v>
      </c>
      <c r="C861" s="207">
        <v>106</v>
      </c>
    </row>
    <row r="862" spans="2:3" ht="15">
      <c r="B862" s="162" t="s">
        <v>2841</v>
      </c>
      <c r="C862" s="207">
        <v>11</v>
      </c>
    </row>
    <row r="863" spans="2:3" ht="15">
      <c r="B863" s="162" t="s">
        <v>2842</v>
      </c>
      <c r="C863" s="207">
        <v>28</v>
      </c>
    </row>
    <row r="864" spans="2:3" ht="15">
      <c r="B864" s="162" t="s">
        <v>2843</v>
      </c>
      <c r="C864" s="207">
        <v>806</v>
      </c>
    </row>
    <row r="865" spans="2:3" ht="15">
      <c r="B865" s="162" t="s">
        <v>2844</v>
      </c>
      <c r="C865" s="207">
        <v>25</v>
      </c>
    </row>
    <row r="866" spans="2:3" ht="15">
      <c r="B866" s="162" t="s">
        <v>2845</v>
      </c>
      <c r="C866" s="207">
        <v>24</v>
      </c>
    </row>
    <row r="867" spans="2:3" ht="15">
      <c r="B867" s="162" t="s">
        <v>2846</v>
      </c>
      <c r="C867" s="207">
        <v>1225</v>
      </c>
    </row>
    <row r="868" spans="2:3" ht="15">
      <c r="B868" s="162" t="s">
        <v>2847</v>
      </c>
      <c r="C868" s="207">
        <v>78</v>
      </c>
    </row>
    <row r="869" spans="2:3" ht="15">
      <c r="B869" s="162" t="s">
        <v>2848</v>
      </c>
      <c r="C869" s="207">
        <v>75</v>
      </c>
    </row>
    <row r="870" spans="2:3" ht="15">
      <c r="B870" s="162" t="s">
        <v>2849</v>
      </c>
      <c r="C870" s="207">
        <v>14</v>
      </c>
    </row>
    <row r="871" spans="2:3" ht="15">
      <c r="B871" s="162" t="s">
        <v>2850</v>
      </c>
      <c r="C871" s="207">
        <v>127</v>
      </c>
    </row>
    <row r="872" spans="2:3" ht="15">
      <c r="B872" s="162" t="s">
        <v>2851</v>
      </c>
      <c r="C872" s="207">
        <v>29</v>
      </c>
    </row>
    <row r="873" spans="2:3" ht="15">
      <c r="B873" s="162" t="s">
        <v>2852</v>
      </c>
      <c r="C873" s="207">
        <v>32</v>
      </c>
    </row>
    <row r="874" spans="2:3" ht="15">
      <c r="B874" s="162" t="s">
        <v>2853</v>
      </c>
      <c r="C874" s="207">
        <v>28</v>
      </c>
    </row>
    <row r="875" spans="2:3" ht="15">
      <c r="B875" s="162" t="s">
        <v>2854</v>
      </c>
      <c r="C875" s="207">
        <v>3</v>
      </c>
    </row>
    <row r="876" spans="2:3" ht="15">
      <c r="B876" s="162" t="s">
        <v>2855</v>
      </c>
      <c r="C876" s="207">
        <v>70</v>
      </c>
    </row>
    <row r="877" spans="2:3" ht="15">
      <c r="B877" s="162" t="s">
        <v>2856</v>
      </c>
      <c r="C877" s="207">
        <v>25</v>
      </c>
    </row>
    <row r="878" spans="2:3" ht="15">
      <c r="B878" s="162" t="s">
        <v>2857</v>
      </c>
      <c r="C878" s="207">
        <v>45</v>
      </c>
    </row>
    <row r="879" spans="2:3" ht="15">
      <c r="B879" s="162" t="s">
        <v>2858</v>
      </c>
      <c r="C879" s="207">
        <v>43</v>
      </c>
    </row>
    <row r="880" spans="2:3" ht="15">
      <c r="B880" s="162" t="s">
        <v>2859</v>
      </c>
      <c r="C880" s="207">
        <v>6</v>
      </c>
    </row>
    <row r="881" spans="2:3" ht="15">
      <c r="B881" s="162" t="s">
        <v>2860</v>
      </c>
      <c r="C881" s="207">
        <v>9</v>
      </c>
    </row>
    <row r="882" spans="2:3" ht="15">
      <c r="B882" s="162" t="s">
        <v>2861</v>
      </c>
      <c r="C882" s="207">
        <v>89</v>
      </c>
    </row>
    <row r="883" spans="2:3" ht="15">
      <c r="B883" s="162" t="s">
        <v>2862</v>
      </c>
      <c r="C883" s="207">
        <v>436</v>
      </c>
    </row>
    <row r="884" spans="2:3" ht="15">
      <c r="B884" s="162" t="s">
        <v>2863</v>
      </c>
      <c r="C884" s="207">
        <v>441</v>
      </c>
    </row>
    <row r="885" spans="2:3" ht="15">
      <c r="B885" s="162" t="s">
        <v>2864</v>
      </c>
      <c r="C885" s="207">
        <v>224</v>
      </c>
    </row>
    <row r="886" spans="2:3" ht="15">
      <c r="B886" s="162" t="s">
        <v>2865</v>
      </c>
      <c r="C886" s="207">
        <v>73</v>
      </c>
    </row>
    <row r="887" spans="2:3" ht="15">
      <c r="B887" s="162" t="s">
        <v>2866</v>
      </c>
      <c r="C887" s="207">
        <v>4000</v>
      </c>
    </row>
    <row r="888" spans="2:3" ht="15">
      <c r="B888" s="162" t="s">
        <v>2867</v>
      </c>
      <c r="C888" s="207">
        <v>8</v>
      </c>
    </row>
    <row r="889" spans="2:3" ht="15">
      <c r="B889" s="162" t="s">
        <v>2868</v>
      </c>
      <c r="C889" s="207">
        <v>21</v>
      </c>
    </row>
    <row r="890" spans="2:3" ht="15">
      <c r="B890" s="162" t="s">
        <v>2869</v>
      </c>
      <c r="C890" s="207">
        <v>204</v>
      </c>
    </row>
    <row r="891" spans="2:3" ht="15">
      <c r="B891" s="162" t="s">
        <v>2870</v>
      </c>
      <c r="C891" s="207">
        <v>4</v>
      </c>
    </row>
    <row r="892" spans="2:3" ht="15">
      <c r="B892" s="162" t="s">
        <v>2871</v>
      </c>
      <c r="C892" s="207">
        <v>4</v>
      </c>
    </row>
    <row r="893" spans="2:3" ht="15">
      <c r="B893" s="162" t="s">
        <v>2872</v>
      </c>
      <c r="C893" s="207">
        <v>6</v>
      </c>
    </row>
    <row r="894" spans="2:3" ht="15">
      <c r="B894" s="162" t="s">
        <v>2873</v>
      </c>
      <c r="C894" s="207">
        <v>13</v>
      </c>
    </row>
    <row r="895" spans="2:3" ht="15">
      <c r="B895" s="162" t="s">
        <v>2874</v>
      </c>
      <c r="C895" s="207">
        <v>79</v>
      </c>
    </row>
    <row r="896" spans="2:3" ht="15">
      <c r="B896" s="162" t="s">
        <v>2875</v>
      </c>
      <c r="C896" s="207">
        <v>58</v>
      </c>
    </row>
    <row r="897" spans="2:3" ht="15">
      <c r="B897" s="162" t="s">
        <v>2876</v>
      </c>
      <c r="C897" s="207">
        <v>6</v>
      </c>
    </row>
    <row r="898" spans="2:3" ht="15">
      <c r="B898" s="162" t="s">
        <v>2877</v>
      </c>
      <c r="C898" s="207">
        <v>44</v>
      </c>
    </row>
    <row r="899" spans="2:3" ht="15">
      <c r="B899" s="162" t="s">
        <v>2878</v>
      </c>
      <c r="C899" s="207">
        <v>59</v>
      </c>
    </row>
    <row r="900" spans="2:3" ht="15">
      <c r="B900" s="162" t="s">
        <v>2879</v>
      </c>
      <c r="C900" s="207">
        <v>104</v>
      </c>
    </row>
    <row r="901" spans="2:3" ht="15">
      <c r="B901" s="162" t="s">
        <v>2880</v>
      </c>
      <c r="C901" s="207">
        <v>30</v>
      </c>
    </row>
    <row r="902" spans="2:3" ht="15">
      <c r="B902" s="162" t="s">
        <v>2881</v>
      </c>
      <c r="C902" s="207">
        <v>31</v>
      </c>
    </row>
    <row r="903" spans="2:3" ht="15">
      <c r="B903" s="162" t="s">
        <v>2882</v>
      </c>
      <c r="C903" s="207">
        <v>1</v>
      </c>
    </row>
    <row r="904" spans="2:3" ht="15">
      <c r="B904" s="162" t="s">
        <v>2883</v>
      </c>
      <c r="C904" s="207">
        <v>13</v>
      </c>
    </row>
    <row r="905" spans="2:3" ht="15">
      <c r="B905" s="162" t="s">
        <v>2884</v>
      </c>
      <c r="C905" s="207">
        <v>1</v>
      </c>
    </row>
    <row r="906" spans="2:3" ht="15">
      <c r="B906" s="162" t="s">
        <v>2885</v>
      </c>
      <c r="C906" s="207">
        <v>2</v>
      </c>
    </row>
    <row r="907" spans="2:3" ht="15">
      <c r="B907" s="162" t="s">
        <v>2886</v>
      </c>
      <c r="C907" s="207">
        <v>114</v>
      </c>
    </row>
    <row r="908" spans="2:3" ht="15">
      <c r="B908" s="162" t="s">
        <v>2887</v>
      </c>
      <c r="C908" s="207">
        <v>27</v>
      </c>
    </row>
    <row r="909" spans="2:3" ht="15">
      <c r="B909" s="162" t="s">
        <v>2888</v>
      </c>
      <c r="C909" s="207">
        <v>3</v>
      </c>
    </row>
    <row r="910" spans="2:3" ht="15">
      <c r="B910" s="162" t="s">
        <v>2889</v>
      </c>
      <c r="C910" s="207">
        <v>48</v>
      </c>
    </row>
    <row r="911" spans="2:3" ht="15">
      <c r="B911" s="162" t="s">
        <v>2890</v>
      </c>
      <c r="C911" s="207">
        <v>54</v>
      </c>
    </row>
    <row r="912" spans="2:3" ht="15">
      <c r="B912" s="162" t="s">
        <v>2891</v>
      </c>
      <c r="C912" s="207">
        <v>48</v>
      </c>
    </row>
    <row r="913" spans="2:3" ht="15">
      <c r="B913" s="162" t="s">
        <v>2892</v>
      </c>
      <c r="C913" s="207">
        <v>26</v>
      </c>
    </row>
    <row r="914" spans="2:3" ht="15">
      <c r="B914" s="162" t="s">
        <v>2893</v>
      </c>
      <c r="C914" s="207">
        <v>2</v>
      </c>
    </row>
    <row r="915" spans="2:3" ht="15">
      <c r="B915" s="162" t="s">
        <v>2894</v>
      </c>
      <c r="C915" s="207">
        <v>1</v>
      </c>
    </row>
    <row r="916" spans="2:3" ht="15">
      <c r="B916" s="162" t="s">
        <v>2895</v>
      </c>
      <c r="C916" s="207">
        <v>1</v>
      </c>
    </row>
    <row r="917" spans="2:3" ht="15">
      <c r="B917" s="162" t="s">
        <v>2896</v>
      </c>
      <c r="C917" s="207">
        <v>34</v>
      </c>
    </row>
    <row r="918" spans="2:3" ht="15">
      <c r="B918" s="162" t="s">
        <v>2897</v>
      </c>
      <c r="C918" s="207">
        <v>3</v>
      </c>
    </row>
    <row r="919" spans="2:3" ht="15">
      <c r="B919" s="162" t="s">
        <v>2898</v>
      </c>
      <c r="C919" s="207">
        <v>4</v>
      </c>
    </row>
    <row r="920" spans="2:3" ht="15">
      <c r="B920" s="162" t="s">
        <v>2899</v>
      </c>
      <c r="C920" s="207">
        <v>3500</v>
      </c>
    </row>
    <row r="921" spans="2:3" ht="15">
      <c r="B921" s="162" t="s">
        <v>2900</v>
      </c>
      <c r="C921" s="207">
        <v>10</v>
      </c>
    </row>
    <row r="922" spans="2:3" ht="15">
      <c r="B922" s="162" t="s">
        <v>2901</v>
      </c>
      <c r="C922" s="207">
        <v>6</v>
      </c>
    </row>
    <row r="923" spans="2:3" ht="15">
      <c r="B923" s="162" t="s">
        <v>2902</v>
      </c>
      <c r="C923" s="207">
        <v>16</v>
      </c>
    </row>
    <row r="924" spans="2:3" ht="15">
      <c r="B924" s="162" t="s">
        <v>2903</v>
      </c>
      <c r="C924" s="207">
        <v>9</v>
      </c>
    </row>
    <row r="925" spans="2:3" ht="15">
      <c r="B925" s="162" t="s">
        <v>2904</v>
      </c>
      <c r="C925" s="207">
        <v>15</v>
      </c>
    </row>
    <row r="926" spans="2:3" ht="15">
      <c r="B926" s="162" t="s">
        <v>2905</v>
      </c>
      <c r="C926" s="207">
        <v>29900</v>
      </c>
    </row>
    <row r="927" spans="2:3" ht="15">
      <c r="B927" s="162" t="s">
        <v>2906</v>
      </c>
      <c r="C927" s="207">
        <v>10</v>
      </c>
    </row>
    <row r="928" spans="2:3" ht="15">
      <c r="B928" s="162" t="s">
        <v>2907</v>
      </c>
      <c r="C928" s="207">
        <v>69</v>
      </c>
    </row>
    <row r="929" spans="2:3" ht="15">
      <c r="B929" s="162" t="s">
        <v>2908</v>
      </c>
      <c r="C929" s="207">
        <v>26</v>
      </c>
    </row>
    <row r="930" spans="2:3" ht="15">
      <c r="B930" s="162" t="s">
        <v>2909</v>
      </c>
      <c r="C930" s="207">
        <v>3</v>
      </c>
    </row>
    <row r="931" spans="2:3" ht="15">
      <c r="B931" s="162" t="s">
        <v>2910</v>
      </c>
      <c r="C931" s="207">
        <v>68</v>
      </c>
    </row>
    <row r="932" spans="2:3" ht="15">
      <c r="B932" s="162" t="s">
        <v>2911</v>
      </c>
      <c r="C932" s="207">
        <v>1</v>
      </c>
    </row>
    <row r="933" spans="2:3" ht="15">
      <c r="B933" s="162" t="s">
        <v>2912</v>
      </c>
      <c r="C933" s="207">
        <v>135</v>
      </c>
    </row>
    <row r="934" spans="2:3" ht="15">
      <c r="B934" s="162" t="s">
        <v>2913</v>
      </c>
      <c r="C934" s="207">
        <v>1</v>
      </c>
    </row>
    <row r="935" spans="2:3" ht="15">
      <c r="B935" s="162" t="s">
        <v>2914</v>
      </c>
      <c r="C935" s="207">
        <v>1</v>
      </c>
    </row>
    <row r="936" spans="2:3" ht="15">
      <c r="B936" s="162" t="s">
        <v>2915</v>
      </c>
      <c r="C936" s="207">
        <v>1</v>
      </c>
    </row>
    <row r="937" spans="2:3" ht="15">
      <c r="B937" s="162" t="s">
        <v>2916</v>
      </c>
      <c r="C937" s="207">
        <v>28</v>
      </c>
    </row>
    <row r="938" spans="2:3" ht="15">
      <c r="B938" s="162" t="s">
        <v>2917</v>
      </c>
      <c r="C938" s="207">
        <v>4</v>
      </c>
    </row>
    <row r="939" spans="2:3" ht="15">
      <c r="B939" s="162" t="s">
        <v>2918</v>
      </c>
      <c r="C939" s="207">
        <v>2</v>
      </c>
    </row>
    <row r="942" spans="2:3" ht="15.75">
      <c r="B942" s="205" t="s">
        <v>2920</v>
      </c>
      <c r="C942" s="206" t="s">
        <v>2921</v>
      </c>
    </row>
    <row r="943" spans="2:3" ht="15">
      <c r="B943" s="162" t="s">
        <v>2696</v>
      </c>
      <c r="C943" s="164">
        <v>548816560.38</v>
      </c>
    </row>
    <row r="944" spans="2:3" ht="15">
      <c r="B944" s="162" t="s">
        <v>2697</v>
      </c>
      <c r="C944" s="164">
        <v>1878529587.5899999</v>
      </c>
    </row>
    <row r="945" spans="2:3" ht="15">
      <c r="B945" s="162" t="s">
        <v>2698</v>
      </c>
      <c r="C945" s="164">
        <v>48119761.039999999</v>
      </c>
    </row>
    <row r="946" spans="2:3" ht="15">
      <c r="B946" s="162" t="s">
        <v>2699</v>
      </c>
      <c r="C946" s="164">
        <v>613377268.62</v>
      </c>
    </row>
    <row r="947" spans="2:3" ht="15">
      <c r="B947" s="162" t="s">
        <v>2700</v>
      </c>
      <c r="C947" s="164">
        <v>280170877.88</v>
      </c>
    </row>
    <row r="948" spans="2:3" ht="15">
      <c r="B948" s="162" t="s">
        <v>2701</v>
      </c>
      <c r="C948" s="164">
        <v>530654466.80000001</v>
      </c>
    </row>
    <row r="949" spans="2:3" ht="15">
      <c r="B949" s="162" t="s">
        <v>2702</v>
      </c>
      <c r="C949" s="164">
        <v>314360464.12</v>
      </c>
    </row>
    <row r="950" spans="2:3" ht="15">
      <c r="B950" s="162" t="s">
        <v>2703</v>
      </c>
      <c r="C950" s="164">
        <v>128231110.17999999</v>
      </c>
    </row>
    <row r="951" spans="2:3" ht="15">
      <c r="B951" s="162" t="s">
        <v>2704</v>
      </c>
      <c r="C951" s="164">
        <v>1550396945.1600001</v>
      </c>
    </row>
    <row r="952" spans="2:3" ht="15">
      <c r="B952" s="162" t="s">
        <v>2705</v>
      </c>
      <c r="C952" s="164">
        <v>82328639.159999996</v>
      </c>
    </row>
    <row r="953" spans="2:3" ht="15">
      <c r="B953" s="162" t="s">
        <v>2706</v>
      </c>
      <c r="C953" s="164">
        <v>44730216.950000003</v>
      </c>
    </row>
    <row r="954" spans="2:3" ht="15">
      <c r="B954" s="162" t="s">
        <v>2707</v>
      </c>
      <c r="C954" s="164">
        <v>11053124.460000001</v>
      </c>
    </row>
    <row r="955" spans="2:3" ht="15">
      <c r="B955" s="162" t="s">
        <v>2708</v>
      </c>
      <c r="C955" s="164">
        <v>61748321.25</v>
      </c>
    </row>
    <row r="956" spans="2:3" ht="15">
      <c r="B956" s="162" t="s">
        <v>2709</v>
      </c>
      <c r="C956" s="164">
        <v>296479793.69999999</v>
      </c>
    </row>
    <row r="957" spans="2:3" ht="15">
      <c r="B957" s="162" t="s">
        <v>2710</v>
      </c>
      <c r="C957" s="164">
        <v>569273392.44000006</v>
      </c>
    </row>
    <row r="958" spans="2:3" ht="15">
      <c r="B958" s="162" t="s">
        <v>2711</v>
      </c>
      <c r="C958" s="164">
        <v>1660596363.01</v>
      </c>
    </row>
    <row r="959" spans="2:3" ht="15">
      <c r="B959" s="162" t="s">
        <v>2712</v>
      </c>
      <c r="C959" s="164">
        <v>414060085.69</v>
      </c>
    </row>
    <row r="960" spans="2:3" ht="15">
      <c r="B960" s="162" t="s">
        <v>2713</v>
      </c>
      <c r="C960" s="164">
        <v>499645719.30999994</v>
      </c>
    </row>
    <row r="961" spans="2:3" ht="15">
      <c r="B961" s="162" t="s">
        <v>2714</v>
      </c>
      <c r="C961" s="164">
        <v>452787845.75999999</v>
      </c>
    </row>
    <row r="962" spans="2:3" ht="15">
      <c r="B962" s="162" t="s">
        <v>2715</v>
      </c>
      <c r="C962" s="164">
        <v>191073494.35000002</v>
      </c>
    </row>
    <row r="963" spans="2:3" ht="15">
      <c r="B963" s="162" t="s">
        <v>2716</v>
      </c>
      <c r="C963" s="164">
        <v>119650203</v>
      </c>
    </row>
    <row r="964" spans="2:3" ht="15">
      <c r="B964" s="162" t="s">
        <v>2717</v>
      </c>
      <c r="C964" s="164">
        <v>98210238.239999995</v>
      </c>
    </row>
    <row r="965" spans="2:3" ht="15">
      <c r="B965" s="162" t="s">
        <v>2718</v>
      </c>
      <c r="C965" s="164">
        <v>51936596.759999998</v>
      </c>
    </row>
    <row r="966" spans="2:3" ht="15">
      <c r="B966" s="162" t="s">
        <v>2719</v>
      </c>
      <c r="C966" s="164">
        <v>566865928.52999997</v>
      </c>
    </row>
    <row r="967" spans="2:3" ht="15">
      <c r="B967" s="162" t="s">
        <v>2720</v>
      </c>
      <c r="C967" s="164">
        <v>90843914.340000004</v>
      </c>
    </row>
    <row r="968" spans="2:3" ht="15">
      <c r="B968" s="162" t="s">
        <v>2721</v>
      </c>
      <c r="C968" s="164">
        <v>840394795.20000005</v>
      </c>
    </row>
    <row r="969" spans="2:3" ht="15">
      <c r="B969" s="162" t="s">
        <v>2722</v>
      </c>
      <c r="C969" s="164">
        <v>154337981.75999999</v>
      </c>
    </row>
    <row r="970" spans="2:3" ht="15">
      <c r="B970" s="162" t="s">
        <v>2723</v>
      </c>
      <c r="C970" s="164">
        <v>49249639.200000003</v>
      </c>
    </row>
    <row r="971" spans="2:3" ht="15">
      <c r="B971" s="162" t="s">
        <v>2724</v>
      </c>
      <c r="C971" s="164">
        <v>100112737.5</v>
      </c>
    </row>
    <row r="972" spans="2:3" ht="15">
      <c r="B972" s="162" t="s">
        <v>2725</v>
      </c>
      <c r="C972" s="164">
        <v>269299895.64000005</v>
      </c>
    </row>
    <row r="973" spans="2:3" ht="15">
      <c r="B973" s="162" t="s">
        <v>2726</v>
      </c>
      <c r="C973" s="164">
        <v>175861300.19999999</v>
      </c>
    </row>
    <row r="974" spans="2:3" ht="15">
      <c r="B974" s="162" t="s">
        <v>2727</v>
      </c>
      <c r="C974" s="164">
        <v>44675283.950000003</v>
      </c>
    </row>
    <row r="975" spans="2:3" ht="15">
      <c r="B975" s="162" t="s">
        <v>2728</v>
      </c>
      <c r="C975" s="164">
        <v>459137260.59999996</v>
      </c>
    </row>
    <row r="976" spans="2:3" ht="15">
      <c r="B976" s="162" t="s">
        <v>2729</v>
      </c>
      <c r="C976" s="164">
        <v>232214342.71000001</v>
      </c>
    </row>
    <row r="977" spans="2:3" ht="15">
      <c r="B977" s="162" t="s">
        <v>2730</v>
      </c>
      <c r="C977" s="164">
        <v>440830187.00999999</v>
      </c>
    </row>
    <row r="978" spans="2:3" ht="15">
      <c r="B978" s="162" t="s">
        <v>2731</v>
      </c>
      <c r="C978" s="164">
        <v>56442285.030000001</v>
      </c>
    </row>
    <row r="979" spans="2:3" ht="15">
      <c r="B979" s="162" t="s">
        <v>2732</v>
      </c>
      <c r="C979" s="164">
        <v>1547074680.0500002</v>
      </c>
    </row>
    <row r="980" spans="2:3" ht="15">
      <c r="B980" s="162" t="s">
        <v>2733</v>
      </c>
      <c r="C980" s="164">
        <v>180704725.04000002</v>
      </c>
    </row>
    <row r="981" spans="2:3" ht="15">
      <c r="B981" s="162" t="s">
        <v>2734</v>
      </c>
      <c r="C981" s="164">
        <v>31803909.810000002</v>
      </c>
    </row>
    <row r="982" spans="2:3" ht="15">
      <c r="B982" s="162" t="s">
        <v>2735</v>
      </c>
      <c r="C982" s="164">
        <v>88014187.870000005</v>
      </c>
    </row>
    <row r="983" spans="2:3" ht="15">
      <c r="B983" s="162" t="s">
        <v>2736</v>
      </c>
      <c r="C983" s="164">
        <v>159779742.09999999</v>
      </c>
    </row>
    <row r="984" spans="2:3" ht="15">
      <c r="B984" s="162" t="s">
        <v>2737</v>
      </c>
      <c r="C984" s="164">
        <v>58525199.100000001</v>
      </c>
    </row>
    <row r="985" spans="2:3" ht="15">
      <c r="B985" s="162" t="s">
        <v>2738</v>
      </c>
      <c r="C985" s="164">
        <v>140426962.09999999</v>
      </c>
    </row>
    <row r="986" spans="2:3" ht="15">
      <c r="B986" s="162" t="s">
        <v>2739</v>
      </c>
      <c r="C986" s="164">
        <v>195407987</v>
      </c>
    </row>
    <row r="987" spans="2:3" ht="15">
      <c r="B987" s="162" t="s">
        <v>2740</v>
      </c>
      <c r="C987" s="164">
        <v>359184780.23999995</v>
      </c>
    </row>
    <row r="988" spans="2:3" ht="15">
      <c r="B988" s="162" t="s">
        <v>2741</v>
      </c>
      <c r="C988" s="164">
        <v>80634626.5</v>
      </c>
    </row>
    <row r="989" spans="2:3" ht="15">
      <c r="B989" s="162" t="s">
        <v>2742</v>
      </c>
      <c r="C989" s="164">
        <v>346048270.01999998</v>
      </c>
    </row>
    <row r="990" spans="2:3" ht="15">
      <c r="B990" s="162" t="s">
        <v>2743</v>
      </c>
      <c r="C990" s="164">
        <v>148864816.26999998</v>
      </c>
    </row>
    <row r="991" spans="2:3" ht="15">
      <c r="B991" s="162" t="s">
        <v>2744</v>
      </c>
      <c r="C991" s="164">
        <v>157423567.47000003</v>
      </c>
    </row>
    <row r="992" spans="2:3" ht="15">
      <c r="B992" s="162" t="s">
        <v>2745</v>
      </c>
      <c r="C992" s="164">
        <v>87559360</v>
      </c>
    </row>
    <row r="993" spans="2:3" ht="15">
      <c r="B993" s="162" t="s">
        <v>2746</v>
      </c>
      <c r="C993" s="164">
        <v>1739024884.7200003</v>
      </c>
    </row>
    <row r="994" spans="2:3" ht="15">
      <c r="B994" s="162" t="s">
        <v>2747</v>
      </c>
      <c r="C994" s="164">
        <v>135123239.88</v>
      </c>
    </row>
    <row r="995" spans="2:3" ht="15">
      <c r="B995" s="162" t="s">
        <v>2748</v>
      </c>
      <c r="C995" s="164">
        <v>71179474.979999989</v>
      </c>
    </row>
    <row r="996" spans="2:3" ht="15">
      <c r="B996" s="162" t="s">
        <v>2749</v>
      </c>
      <c r="C996" s="164">
        <v>269087673.23000002</v>
      </c>
    </row>
    <row r="997" spans="2:3" ht="15">
      <c r="B997" s="162" t="s">
        <v>2750</v>
      </c>
      <c r="C997" s="164">
        <v>33454201.040000003</v>
      </c>
    </row>
    <row r="998" spans="2:3" ht="15">
      <c r="B998" s="162" t="s">
        <v>2751</v>
      </c>
      <c r="C998" s="164">
        <v>108436199.63</v>
      </c>
    </row>
    <row r="999" spans="2:3" ht="15">
      <c r="B999" s="162" t="s">
        <v>2752</v>
      </c>
      <c r="C999" s="164">
        <v>170426783.48000002</v>
      </c>
    </row>
    <row r="1000" spans="2:3" ht="15">
      <c r="B1000" s="162" t="s">
        <v>2753</v>
      </c>
      <c r="C1000" s="164">
        <v>874152578.98000002</v>
      </c>
    </row>
    <row r="1001" spans="2:3" ht="15">
      <c r="B1001" s="162" t="s">
        <v>2754</v>
      </c>
      <c r="C1001" s="164">
        <v>756517241.60000002</v>
      </c>
    </row>
    <row r="1002" spans="2:3" ht="15">
      <c r="B1002" s="162" t="s">
        <v>2755</v>
      </c>
      <c r="C1002" s="164">
        <v>126018601.2</v>
      </c>
    </row>
    <row r="1003" spans="2:3" ht="15">
      <c r="B1003" s="162" t="s">
        <v>2756</v>
      </c>
      <c r="C1003" s="164">
        <v>213171971.75</v>
      </c>
    </row>
    <row r="1004" spans="2:3" ht="15">
      <c r="B1004" s="162" t="s">
        <v>2757</v>
      </c>
      <c r="C1004" s="164">
        <v>105428495.75</v>
      </c>
    </row>
    <row r="1005" spans="2:3" ht="15">
      <c r="B1005" s="162" t="s">
        <v>2758</v>
      </c>
      <c r="C1005" s="164">
        <v>166649939.38</v>
      </c>
    </row>
    <row r="1006" spans="2:3" ht="15">
      <c r="B1006" s="162" t="s">
        <v>2759</v>
      </c>
      <c r="C1006" s="164">
        <v>572407126.33999991</v>
      </c>
    </row>
    <row r="1007" spans="2:3" ht="15">
      <c r="B1007" s="162" t="s">
        <v>2760</v>
      </c>
      <c r="C1007" s="164">
        <v>56364780.359999999</v>
      </c>
    </row>
    <row r="1008" spans="2:3" ht="15">
      <c r="B1008" s="162" t="s">
        <v>2761</v>
      </c>
      <c r="C1008" s="164">
        <v>32684639.849999998</v>
      </c>
    </row>
    <row r="1009" spans="2:3" ht="15">
      <c r="B1009" s="162" t="s">
        <v>2762</v>
      </c>
      <c r="C1009" s="164">
        <v>482785237.20000005</v>
      </c>
    </row>
    <row r="1010" spans="2:3" ht="15">
      <c r="B1010" s="162" t="s">
        <v>2763</v>
      </c>
      <c r="C1010" s="164">
        <v>372254220.71999997</v>
      </c>
    </row>
    <row r="1011" spans="2:3" ht="15">
      <c r="B1011" s="162" t="s">
        <v>2764</v>
      </c>
      <c r="C1011" s="164">
        <v>329045715.18000001</v>
      </c>
    </row>
    <row r="1012" spans="2:3" ht="15">
      <c r="B1012" s="162" t="s">
        <v>2765</v>
      </c>
      <c r="C1012" s="164">
        <v>1598090942.8699999</v>
      </c>
    </row>
    <row r="1013" spans="2:3" ht="15">
      <c r="B1013" s="162" t="s">
        <v>2766</v>
      </c>
      <c r="C1013" s="164">
        <v>644326382</v>
      </c>
    </row>
    <row r="1014" spans="2:3" ht="15">
      <c r="B1014" s="162" t="s">
        <v>2767</v>
      </c>
      <c r="C1014" s="164">
        <v>274137778.5</v>
      </c>
    </row>
    <row r="1015" spans="2:3" ht="15">
      <c r="B1015" s="162" t="s">
        <v>2768</v>
      </c>
      <c r="C1015" s="164">
        <v>550991764.5</v>
      </c>
    </row>
    <row r="1016" spans="2:3" ht="15">
      <c r="B1016" s="162" t="s">
        <v>2769</v>
      </c>
      <c r="C1016" s="164">
        <v>169970714.34999999</v>
      </c>
    </row>
    <row r="1017" spans="2:3" ht="15">
      <c r="B1017" s="162" t="s">
        <v>2770</v>
      </c>
      <c r="C1017" s="164">
        <v>639094980.72000003</v>
      </c>
    </row>
    <row r="1018" spans="2:3" ht="15">
      <c r="B1018" s="162" t="s">
        <v>2771</v>
      </c>
      <c r="C1018" s="164">
        <v>601003943</v>
      </c>
    </row>
    <row r="1019" spans="2:3" ht="15">
      <c r="B1019" s="162" t="s">
        <v>2772</v>
      </c>
      <c r="C1019" s="164">
        <v>442447801.80000001</v>
      </c>
    </row>
    <row r="1020" spans="2:3" ht="15">
      <c r="B1020" s="162" t="s">
        <v>2773</v>
      </c>
      <c r="C1020" s="164">
        <v>155337548.44999999</v>
      </c>
    </row>
    <row r="1021" spans="2:3" ht="15">
      <c r="B1021" s="162" t="s">
        <v>2774</v>
      </c>
      <c r="C1021" s="164">
        <v>356031312.75</v>
      </c>
    </row>
    <row r="1022" spans="2:3" ht="15">
      <c r="B1022" s="162" t="s">
        <v>2775</v>
      </c>
      <c r="C1022" s="164">
        <v>93560075.100000009</v>
      </c>
    </row>
    <row r="1023" spans="2:3" ht="15">
      <c r="B1023" s="162" t="s">
        <v>2776</v>
      </c>
      <c r="C1023" s="164">
        <v>633951571.3499999</v>
      </c>
    </row>
    <row r="1024" spans="2:3" ht="15">
      <c r="B1024" s="162" t="s">
        <v>2777</v>
      </c>
      <c r="C1024" s="164">
        <v>722182953.55999994</v>
      </c>
    </row>
    <row r="1025" spans="2:3" ht="15">
      <c r="B1025" s="162" t="s">
        <v>2778</v>
      </c>
      <c r="C1025" s="164">
        <v>1288531701.1799998</v>
      </c>
    </row>
    <row r="1026" spans="2:3" ht="15">
      <c r="B1026" s="162" t="s">
        <v>2779</v>
      </c>
      <c r="C1026" s="164">
        <v>206491917.36000001</v>
      </c>
    </row>
    <row r="1027" spans="2:3" ht="15">
      <c r="B1027" s="162" t="s">
        <v>2780</v>
      </c>
      <c r="C1027" s="164">
        <v>1132195452.24</v>
      </c>
    </row>
    <row r="1028" spans="2:3" ht="15">
      <c r="B1028" s="162" t="s">
        <v>2781</v>
      </c>
      <c r="C1028" s="164">
        <v>28678617.840000004</v>
      </c>
    </row>
    <row r="1029" spans="2:3" ht="15">
      <c r="B1029" s="162" t="s">
        <v>2782</v>
      </c>
      <c r="C1029" s="164">
        <v>297541011.41000003</v>
      </c>
    </row>
    <row r="1030" spans="2:3" ht="15">
      <c r="B1030" s="162" t="s">
        <v>2783</v>
      </c>
      <c r="C1030" s="164">
        <v>59723012.240000002</v>
      </c>
    </row>
    <row r="1031" spans="2:3" ht="15">
      <c r="B1031" s="162" t="s">
        <v>2784</v>
      </c>
      <c r="C1031" s="164">
        <v>294134466.60000002</v>
      </c>
    </row>
    <row r="1032" spans="2:3" ht="15">
      <c r="B1032" s="162" t="s">
        <v>2785</v>
      </c>
      <c r="C1032" s="164">
        <v>817721528.79999995</v>
      </c>
    </row>
    <row r="1033" spans="2:3" ht="15">
      <c r="B1033" s="162" t="s">
        <v>2786</v>
      </c>
      <c r="C1033" s="164">
        <v>262722678.09</v>
      </c>
    </row>
    <row r="1034" spans="2:3" ht="15">
      <c r="B1034" s="162" t="s">
        <v>2787</v>
      </c>
      <c r="C1034" s="164">
        <v>66400039.650000006</v>
      </c>
    </row>
    <row r="1035" spans="2:3" ht="15">
      <c r="B1035" s="162" t="s">
        <v>2788</v>
      </c>
      <c r="C1035" s="164">
        <v>671944095.72000003</v>
      </c>
    </row>
    <row r="1036" spans="2:3" ht="15">
      <c r="B1036" s="162" t="s">
        <v>2789</v>
      </c>
      <c r="C1036" s="164">
        <v>1294463643.98</v>
      </c>
    </row>
    <row r="1037" spans="2:3" ht="15">
      <c r="B1037" s="162" t="s">
        <v>2790</v>
      </c>
      <c r="C1037" s="164">
        <v>412671986</v>
      </c>
    </row>
    <row r="1038" spans="2:3" ht="15">
      <c r="B1038" s="162" t="s">
        <v>2791</v>
      </c>
      <c r="C1038" s="164">
        <v>1420689166.52</v>
      </c>
    </row>
    <row r="1039" spans="2:3" ht="15">
      <c r="B1039" s="162" t="s">
        <v>2792</v>
      </c>
      <c r="C1039" s="164">
        <v>611988291.72000003</v>
      </c>
    </row>
    <row r="1040" spans="2:3" ht="15">
      <c r="B1040" s="162" t="s">
        <v>2793</v>
      </c>
      <c r="C1040" s="164">
        <v>228071537.39999998</v>
      </c>
    </row>
    <row r="1041" spans="2:3" ht="15">
      <c r="B1041" s="162" t="s">
        <v>2794</v>
      </c>
      <c r="C1041" s="164">
        <v>256669750.59999996</v>
      </c>
    </row>
    <row r="1042" spans="2:3" ht="15">
      <c r="B1042" s="162" t="s">
        <v>2795</v>
      </c>
      <c r="C1042" s="164">
        <v>879293428.01999998</v>
      </c>
    </row>
    <row r="1043" spans="2:3" ht="15">
      <c r="B1043" s="162" t="s">
        <v>2796</v>
      </c>
      <c r="C1043" s="164">
        <v>588231811.44000006</v>
      </c>
    </row>
    <row r="1044" spans="2:3" ht="15">
      <c r="B1044" s="162" t="s">
        <v>2797</v>
      </c>
      <c r="C1044" s="164">
        <v>103176974.03</v>
      </c>
    </row>
    <row r="1045" spans="2:3" ht="15">
      <c r="B1045" s="162" t="s">
        <v>2798</v>
      </c>
      <c r="C1045" s="164">
        <v>166982435.87</v>
      </c>
    </row>
    <row r="1046" spans="2:3" ht="15">
      <c r="B1046" s="162" t="s">
        <v>2799</v>
      </c>
      <c r="C1046" s="164">
        <v>88872590.700000003</v>
      </c>
    </row>
    <row r="1047" spans="2:3" ht="15">
      <c r="B1047" s="162" t="s">
        <v>2800</v>
      </c>
      <c r="C1047" s="164">
        <v>497846537.29999995</v>
      </c>
    </row>
    <row r="1048" spans="2:3" ht="15">
      <c r="B1048" s="162" t="s">
        <v>2801</v>
      </c>
      <c r="C1048" s="164">
        <v>199139442.84</v>
      </c>
    </row>
    <row r="1049" spans="2:3" ht="15">
      <c r="B1049" s="162" t="s">
        <v>2802</v>
      </c>
      <c r="C1049" s="164">
        <v>152776171.79999998</v>
      </c>
    </row>
    <row r="1050" spans="2:3" ht="15">
      <c r="B1050" s="162" t="s">
        <v>2803</v>
      </c>
      <c r="C1050" s="164">
        <v>426887114.14999998</v>
      </c>
    </row>
    <row r="1051" spans="2:3" ht="15">
      <c r="B1051" s="162" t="s">
        <v>2804</v>
      </c>
      <c r="C1051" s="164">
        <v>316404870.39999998</v>
      </c>
    </row>
    <row r="1052" spans="2:3" ht="15">
      <c r="B1052" s="162" t="s">
        <v>2805</v>
      </c>
      <c r="C1052" s="164">
        <v>1032699154.39</v>
      </c>
    </row>
    <row r="1053" spans="2:3" ht="15">
      <c r="B1053" s="162" t="s">
        <v>2806</v>
      </c>
      <c r="C1053" s="164">
        <v>14072550.6</v>
      </c>
    </row>
    <row r="1054" spans="2:3" ht="15">
      <c r="B1054" s="162" t="s">
        <v>2807</v>
      </c>
      <c r="C1054" s="164">
        <v>1775594442</v>
      </c>
    </row>
    <row r="1055" spans="2:3" ht="15">
      <c r="B1055" s="162" t="s">
        <v>2808</v>
      </c>
      <c r="C1055" s="164">
        <v>142074941.23000002</v>
      </c>
    </row>
    <row r="1056" spans="2:3" ht="15">
      <c r="B1056" s="162" t="s">
        <v>2809</v>
      </c>
      <c r="C1056" s="164">
        <v>266136875.52000001</v>
      </c>
    </row>
    <row r="1057" spans="2:3" ht="15">
      <c r="B1057" s="162" t="s">
        <v>2810</v>
      </c>
      <c r="C1057" s="164">
        <v>163107538.06</v>
      </c>
    </row>
    <row r="1058" spans="2:3" ht="15">
      <c r="B1058" s="162" t="s">
        <v>2811</v>
      </c>
      <c r="C1058" s="164">
        <v>253062330</v>
      </c>
    </row>
    <row r="1059" spans="2:3" ht="15">
      <c r="B1059" s="162" t="s">
        <v>2812</v>
      </c>
      <c r="C1059" s="164">
        <v>154725879</v>
      </c>
    </row>
    <row r="1060" spans="2:3" ht="15">
      <c r="B1060" s="162" t="s">
        <v>2813</v>
      </c>
      <c r="C1060" s="164">
        <v>372764659.47000003</v>
      </c>
    </row>
    <row r="1061" spans="2:3" ht="15">
      <c r="B1061" s="162" t="s">
        <v>2814</v>
      </c>
      <c r="C1061" s="164">
        <v>325178413.19999999</v>
      </c>
    </row>
    <row r="1062" spans="2:3" ht="15">
      <c r="B1062" s="162" t="s">
        <v>2815</v>
      </c>
      <c r="C1062" s="164">
        <v>444715201.86000001</v>
      </c>
    </row>
    <row r="1063" spans="2:3" ht="15">
      <c r="B1063" s="162" t="s">
        <v>2816</v>
      </c>
      <c r="C1063" s="164">
        <v>68933474.549999997</v>
      </c>
    </row>
    <row r="1064" spans="2:3" ht="15">
      <c r="B1064" s="162" t="s">
        <v>2817</v>
      </c>
      <c r="C1064" s="164">
        <v>381831374.58999997</v>
      </c>
    </row>
    <row r="1065" spans="2:3" ht="15">
      <c r="B1065" s="162" t="s">
        <v>2818</v>
      </c>
      <c r="C1065" s="164">
        <v>1616290284.24</v>
      </c>
    </row>
    <row r="1066" spans="2:3" ht="15">
      <c r="B1066" s="162" t="s">
        <v>2819</v>
      </c>
      <c r="C1066" s="164">
        <v>15341445</v>
      </c>
    </row>
    <row r="1067" spans="2:3" ht="15">
      <c r="B1067" s="162" t="s">
        <v>2820</v>
      </c>
      <c r="C1067" s="164">
        <v>1127171069.1900001</v>
      </c>
    </row>
    <row r="1068" spans="2:3" ht="15">
      <c r="B1068" s="162" t="s">
        <v>2821</v>
      </c>
      <c r="C1068" s="164">
        <v>199523669.72</v>
      </c>
    </row>
    <row r="1069" spans="2:3" ht="15">
      <c r="B1069" s="162" t="s">
        <v>2822</v>
      </c>
      <c r="C1069" s="164">
        <v>68021223.669999987</v>
      </c>
    </row>
    <row r="1070" spans="2:3" ht="15">
      <c r="B1070" s="162" t="s">
        <v>2823</v>
      </c>
      <c r="C1070" s="164">
        <v>15658891.26</v>
      </c>
    </row>
    <row r="1071" spans="2:3" ht="15">
      <c r="B1071" s="162" t="s">
        <v>2824</v>
      </c>
      <c r="C1071" s="164">
        <v>243182114.25</v>
      </c>
    </row>
    <row r="1072" spans="2:3" ht="15">
      <c r="B1072" s="162" t="s">
        <v>2825</v>
      </c>
      <c r="C1072" s="164">
        <v>425165918.78999996</v>
      </c>
    </row>
    <row r="1073" spans="2:3" ht="15">
      <c r="B1073" s="162" t="s">
        <v>2826</v>
      </c>
      <c r="C1073" s="164">
        <v>1388061581.76</v>
      </c>
    </row>
    <row r="1074" spans="2:3" ht="15">
      <c r="B1074" s="162" t="s">
        <v>2827</v>
      </c>
      <c r="C1074" s="164">
        <v>130058708.30000001</v>
      </c>
    </row>
    <row r="1075" spans="2:3" ht="15">
      <c r="B1075" s="162" t="s">
        <v>2828</v>
      </c>
      <c r="C1075" s="164">
        <v>102144317.25</v>
      </c>
    </row>
    <row r="1076" spans="2:3" ht="15">
      <c r="B1076" s="162" t="s">
        <v>2829</v>
      </c>
      <c r="C1076" s="164">
        <v>45483297.840000004</v>
      </c>
    </row>
    <row r="1077" spans="2:3" ht="15">
      <c r="B1077" s="162" t="s">
        <v>2830</v>
      </c>
      <c r="C1077" s="164">
        <v>166653255.20999998</v>
      </c>
    </row>
    <row r="1078" spans="2:3" ht="15">
      <c r="B1078" s="162" t="s">
        <v>2831</v>
      </c>
      <c r="C1078" s="164">
        <v>381982424.00999999</v>
      </c>
    </row>
    <row r="1079" spans="2:3" ht="15">
      <c r="B1079" s="162" t="s">
        <v>2832</v>
      </c>
      <c r="C1079" s="164">
        <v>317089240.38</v>
      </c>
    </row>
    <row r="1080" spans="2:3" ht="15">
      <c r="B1080" s="162" t="s">
        <v>2833</v>
      </c>
      <c r="C1080" s="164">
        <v>186402156.48000002</v>
      </c>
    </row>
    <row r="1081" spans="2:3" ht="15">
      <c r="B1081" s="162" t="s">
        <v>2834</v>
      </c>
      <c r="C1081" s="164">
        <v>235387935.30000001</v>
      </c>
    </row>
    <row r="1082" spans="2:3" ht="15">
      <c r="B1082" s="162" t="s">
        <v>2835</v>
      </c>
      <c r="C1082" s="164">
        <v>100334888.5</v>
      </c>
    </row>
    <row r="1083" spans="2:3" ht="15">
      <c r="B1083" s="162" t="s">
        <v>2836</v>
      </c>
      <c r="C1083" s="164">
        <v>307579852.25</v>
      </c>
    </row>
    <row r="1084" spans="2:3" ht="15">
      <c r="B1084" s="162" t="s">
        <v>2837</v>
      </c>
      <c r="C1084" s="164">
        <v>12032550</v>
      </c>
    </row>
    <row r="1085" spans="2:3" ht="15">
      <c r="B1085" s="162" t="s">
        <v>2838</v>
      </c>
      <c r="C1085" s="164">
        <v>98522030.359999999</v>
      </c>
    </row>
    <row r="1086" spans="2:3" ht="15">
      <c r="B1086" s="162" t="s">
        <v>2839</v>
      </c>
      <c r="C1086" s="164">
        <v>824257.5</v>
      </c>
    </row>
    <row r="1087" spans="2:3" ht="15">
      <c r="B1087" s="162" t="s">
        <v>2840</v>
      </c>
      <c r="C1087" s="164">
        <v>58748525.990000002</v>
      </c>
    </row>
    <row r="1088" spans="2:3" ht="15">
      <c r="B1088" s="162" t="s">
        <v>2841</v>
      </c>
      <c r="C1088" s="164">
        <v>12295920.959999999</v>
      </c>
    </row>
    <row r="1089" spans="2:3" ht="15">
      <c r="B1089" s="162" t="s">
        <v>2842</v>
      </c>
      <c r="C1089" s="164">
        <v>37093701.009999998</v>
      </c>
    </row>
    <row r="1090" spans="2:3" ht="15">
      <c r="B1090" s="162" t="s">
        <v>2843</v>
      </c>
      <c r="C1090" s="164">
        <v>583893522.65999997</v>
      </c>
    </row>
    <row r="1091" spans="2:3" ht="15">
      <c r="B1091" s="162" t="s">
        <v>2844</v>
      </c>
      <c r="C1091" s="164">
        <v>26378251.5</v>
      </c>
    </row>
    <row r="1092" spans="2:3" ht="15">
      <c r="B1092" s="162" t="s">
        <v>2845</v>
      </c>
      <c r="C1092" s="164">
        <v>42129814.719999999</v>
      </c>
    </row>
    <row r="1093" spans="2:3" ht="15">
      <c r="B1093" s="162" t="s">
        <v>2846</v>
      </c>
      <c r="C1093" s="164">
        <v>1132880500.4899998</v>
      </c>
    </row>
    <row r="1094" spans="2:3" ht="15">
      <c r="B1094" s="162" t="s">
        <v>2847</v>
      </c>
      <c r="C1094" s="164">
        <v>73498164.75</v>
      </c>
    </row>
    <row r="1095" spans="2:3" ht="15">
      <c r="B1095" s="162" t="s">
        <v>2848</v>
      </c>
      <c r="C1095" s="164">
        <v>124174441.76000001</v>
      </c>
    </row>
    <row r="1096" spans="2:3" ht="15">
      <c r="B1096" s="162" t="s">
        <v>2849</v>
      </c>
      <c r="C1096" s="164">
        <v>6056400.2400000002</v>
      </c>
    </row>
    <row r="1097" spans="2:3" ht="15">
      <c r="B1097" s="162" t="s">
        <v>2850</v>
      </c>
      <c r="C1097" s="164">
        <v>48118872.450000003</v>
      </c>
    </row>
    <row r="1098" spans="2:3" ht="15">
      <c r="B1098" s="162" t="s">
        <v>2851</v>
      </c>
      <c r="C1098" s="164">
        <v>25833471.300000001</v>
      </c>
    </row>
    <row r="1099" spans="2:3" ht="15">
      <c r="B1099" s="162" t="s">
        <v>2852</v>
      </c>
      <c r="C1099" s="164">
        <v>26256875.399999999</v>
      </c>
    </row>
    <row r="1100" spans="2:3" ht="15">
      <c r="B1100" s="162" t="s">
        <v>2853</v>
      </c>
      <c r="C1100" s="164">
        <v>20987909.879999999</v>
      </c>
    </row>
    <row r="1101" spans="2:3" ht="15">
      <c r="B1101" s="162" t="s">
        <v>2854</v>
      </c>
      <c r="C1101" s="164">
        <v>2224365</v>
      </c>
    </row>
    <row r="1102" spans="2:3" ht="15">
      <c r="B1102" s="162" t="s">
        <v>2855</v>
      </c>
      <c r="C1102" s="164">
        <v>50733420.059999995</v>
      </c>
    </row>
    <row r="1103" spans="2:3" ht="15">
      <c r="B1103" s="162" t="s">
        <v>2856</v>
      </c>
      <c r="C1103" s="164">
        <v>15963899.949999999</v>
      </c>
    </row>
    <row r="1104" spans="2:3" ht="15">
      <c r="B1104" s="162" t="s">
        <v>2857</v>
      </c>
      <c r="C1104" s="164">
        <v>42282712.789999999</v>
      </c>
    </row>
    <row r="1105" spans="2:3" ht="15">
      <c r="B1105" s="162" t="s">
        <v>2858</v>
      </c>
      <c r="C1105" s="164">
        <v>37669075</v>
      </c>
    </row>
    <row r="1106" spans="2:3" ht="15">
      <c r="B1106" s="162" t="s">
        <v>2859</v>
      </c>
      <c r="C1106" s="164">
        <v>9418140</v>
      </c>
    </row>
    <row r="1107" spans="2:3" ht="15">
      <c r="B1107" s="162" t="s">
        <v>2860</v>
      </c>
      <c r="C1107" s="164">
        <v>9050072.5</v>
      </c>
    </row>
    <row r="1108" spans="2:3" ht="15">
      <c r="B1108" s="162" t="s">
        <v>2861</v>
      </c>
      <c r="C1108" s="164">
        <v>81673799.520000011</v>
      </c>
    </row>
    <row r="1109" spans="2:3" ht="15">
      <c r="B1109" s="162" t="s">
        <v>2862</v>
      </c>
      <c r="C1109" s="164">
        <v>328717818.72000003</v>
      </c>
    </row>
    <row r="1110" spans="2:3" ht="15">
      <c r="B1110" s="162" t="s">
        <v>2863</v>
      </c>
      <c r="C1110" s="164">
        <v>360533909</v>
      </c>
    </row>
    <row r="1111" spans="2:3" ht="15">
      <c r="B1111" s="162" t="s">
        <v>2864</v>
      </c>
      <c r="C1111" s="164">
        <v>86685256</v>
      </c>
    </row>
    <row r="1112" spans="2:3" ht="15">
      <c r="B1112" s="162" t="s">
        <v>2865</v>
      </c>
      <c r="C1112" s="164">
        <v>163720452.30000001</v>
      </c>
    </row>
    <row r="1113" spans="2:3" ht="15">
      <c r="B1113" s="162" t="s">
        <v>2866</v>
      </c>
      <c r="C1113" s="164">
        <v>11591210</v>
      </c>
    </row>
    <row r="1114" spans="2:3" ht="15">
      <c r="B1114" s="162" t="s">
        <v>2867</v>
      </c>
      <c r="C1114" s="164">
        <v>10428013.83</v>
      </c>
    </row>
    <row r="1115" spans="2:3" ht="15">
      <c r="B1115" s="162" t="s">
        <v>2868</v>
      </c>
      <c r="C1115" s="164">
        <v>19476730.390000001</v>
      </c>
    </row>
    <row r="1116" spans="2:3" ht="15">
      <c r="B1116" s="162" t="s">
        <v>2869</v>
      </c>
      <c r="C1116" s="164">
        <v>95791946.75999999</v>
      </c>
    </row>
    <row r="1117" spans="2:3" ht="15">
      <c r="B1117" s="162" t="s">
        <v>2870</v>
      </c>
      <c r="C1117" s="164">
        <v>2771440.0700000003</v>
      </c>
    </row>
    <row r="1118" spans="2:3" ht="15">
      <c r="B1118" s="162" t="s">
        <v>2871</v>
      </c>
      <c r="C1118" s="164">
        <v>7423735.4299999997</v>
      </c>
    </row>
    <row r="1119" spans="2:3" ht="15">
      <c r="B1119" s="162" t="s">
        <v>2872</v>
      </c>
      <c r="C1119" s="164">
        <v>39882125.399999999</v>
      </c>
    </row>
    <row r="1120" spans="2:3" ht="15">
      <c r="B1120" s="162" t="s">
        <v>2873</v>
      </c>
      <c r="C1120" s="164">
        <v>5983105</v>
      </c>
    </row>
    <row r="1121" spans="2:3" ht="15">
      <c r="B1121" s="162" t="s">
        <v>2874</v>
      </c>
      <c r="C1121" s="164">
        <v>40915560.799999997</v>
      </c>
    </row>
    <row r="1122" spans="2:3" ht="15">
      <c r="B1122" s="162" t="s">
        <v>2875</v>
      </c>
      <c r="C1122" s="164">
        <v>46503075</v>
      </c>
    </row>
    <row r="1123" spans="2:3" ht="15">
      <c r="B1123" s="162" t="s">
        <v>2876</v>
      </c>
      <c r="C1123" s="164">
        <v>8307375</v>
      </c>
    </row>
    <row r="1124" spans="2:3" ht="15">
      <c r="B1124" s="162" t="s">
        <v>2877</v>
      </c>
      <c r="C1124" s="164">
        <v>47144647.789999999</v>
      </c>
    </row>
    <row r="1125" spans="2:3" ht="15">
      <c r="B1125" s="162" t="s">
        <v>2878</v>
      </c>
      <c r="C1125" s="164">
        <v>104754251.38</v>
      </c>
    </row>
    <row r="1126" spans="2:3" ht="15">
      <c r="B1126" s="162" t="s">
        <v>2879</v>
      </c>
      <c r="C1126" s="164">
        <v>164569231.62</v>
      </c>
    </row>
    <row r="1127" spans="2:3" ht="15">
      <c r="B1127" s="162" t="s">
        <v>2880</v>
      </c>
      <c r="C1127" s="164">
        <v>57504974.849999994</v>
      </c>
    </row>
    <row r="1128" spans="2:3" ht="15">
      <c r="B1128" s="162" t="s">
        <v>2881</v>
      </c>
      <c r="C1128" s="164">
        <v>23312775</v>
      </c>
    </row>
    <row r="1129" spans="2:3" ht="15">
      <c r="B1129" s="162" t="s">
        <v>2882</v>
      </c>
      <c r="C1129" s="164">
        <v>966250</v>
      </c>
    </row>
    <row r="1130" spans="2:3" ht="15">
      <c r="B1130" s="162" t="s">
        <v>2883</v>
      </c>
      <c r="C1130" s="164">
        <v>7383000</v>
      </c>
    </row>
    <row r="1131" spans="2:3" ht="15">
      <c r="B1131" s="162" t="s">
        <v>2884</v>
      </c>
      <c r="C1131" s="164">
        <v>576026.25</v>
      </c>
    </row>
    <row r="1132" spans="2:3" ht="15">
      <c r="B1132" s="162" t="s">
        <v>2885</v>
      </c>
      <c r="C1132" s="164">
        <v>903215</v>
      </c>
    </row>
    <row r="1133" spans="2:3" ht="15">
      <c r="B1133" s="162" t="s">
        <v>2886</v>
      </c>
      <c r="C1133" s="164">
        <v>19861312.509999998</v>
      </c>
    </row>
    <row r="1134" spans="2:3" ht="15">
      <c r="B1134" s="162" t="s">
        <v>2887</v>
      </c>
      <c r="C1134" s="164">
        <v>30765375.5</v>
      </c>
    </row>
    <row r="1135" spans="2:3" ht="15">
      <c r="B1135" s="162" t="s">
        <v>2888</v>
      </c>
      <c r="C1135" s="164">
        <v>2031282.5</v>
      </c>
    </row>
    <row r="1136" spans="2:3" ht="15">
      <c r="B1136" s="162" t="s">
        <v>2889</v>
      </c>
      <c r="C1136" s="164">
        <v>28034599.59</v>
      </c>
    </row>
    <row r="1137" spans="2:3" ht="15">
      <c r="B1137" s="162" t="s">
        <v>2890</v>
      </c>
      <c r="C1137" s="164">
        <v>18691613.420000002</v>
      </c>
    </row>
    <row r="1138" spans="2:3" ht="15">
      <c r="B1138" s="162" t="s">
        <v>2891</v>
      </c>
      <c r="C1138" s="164">
        <v>105921255.50999999</v>
      </c>
    </row>
    <row r="1139" spans="2:3" ht="15">
      <c r="B1139" s="162" t="s">
        <v>2892</v>
      </c>
      <c r="C1139" s="164">
        <v>10488195.9</v>
      </c>
    </row>
    <row r="1140" spans="2:3" ht="15">
      <c r="B1140" s="162" t="s">
        <v>2893</v>
      </c>
      <c r="C1140" s="164">
        <v>2819700</v>
      </c>
    </row>
    <row r="1141" spans="2:3" ht="15">
      <c r="B1141" s="162" t="s">
        <v>2894</v>
      </c>
      <c r="C1141" s="164">
        <v>595320</v>
      </c>
    </row>
    <row r="1142" spans="2:3" ht="15">
      <c r="B1142" s="162" t="s">
        <v>2895</v>
      </c>
      <c r="C1142" s="164">
        <v>955512.5</v>
      </c>
    </row>
    <row r="1143" spans="2:3" ht="15">
      <c r="B1143" s="162" t="s">
        <v>2896</v>
      </c>
      <c r="C1143" s="164">
        <v>21551845.349999998</v>
      </c>
    </row>
    <row r="1144" spans="2:3" ht="15">
      <c r="B1144" s="162" t="s">
        <v>2897</v>
      </c>
      <c r="C1144" s="164">
        <v>937518.75</v>
      </c>
    </row>
    <row r="1145" spans="2:3" ht="15">
      <c r="B1145" s="162" t="s">
        <v>2898</v>
      </c>
      <c r="C1145" s="164">
        <v>5050675</v>
      </c>
    </row>
    <row r="1146" spans="2:3" ht="15">
      <c r="B1146" s="162" t="s">
        <v>2899</v>
      </c>
      <c r="C1146" s="164">
        <v>4346100</v>
      </c>
    </row>
    <row r="1147" spans="2:3" ht="15">
      <c r="B1147" s="162" t="s">
        <v>2900</v>
      </c>
      <c r="C1147" s="164">
        <v>16985336.649999999</v>
      </c>
    </row>
    <row r="1148" spans="2:3" ht="15">
      <c r="B1148" s="162" t="s">
        <v>2901</v>
      </c>
      <c r="C1148" s="164">
        <v>9636970</v>
      </c>
    </row>
    <row r="1149" spans="2:3" ht="15">
      <c r="B1149" s="162" t="s">
        <v>2902</v>
      </c>
      <c r="C1149" s="164">
        <v>6040212.5</v>
      </c>
    </row>
    <row r="1150" spans="2:3" ht="15">
      <c r="B1150" s="162" t="s">
        <v>2903</v>
      </c>
      <c r="C1150" s="164">
        <v>8584829.6400000006</v>
      </c>
    </row>
    <row r="1151" spans="2:3" ht="15">
      <c r="B1151" s="162" t="s">
        <v>2904</v>
      </c>
      <c r="C1151" s="164">
        <v>12073797.51</v>
      </c>
    </row>
    <row r="1152" spans="2:3" ht="15">
      <c r="B1152" s="162" t="s">
        <v>2905</v>
      </c>
      <c r="C1152" s="164">
        <v>7878520.5199999996</v>
      </c>
    </row>
    <row r="1153" spans="2:3" ht="15">
      <c r="B1153" s="162" t="s">
        <v>2906</v>
      </c>
      <c r="C1153" s="164">
        <v>17176184.600000001</v>
      </c>
    </row>
    <row r="1154" spans="2:3" ht="15">
      <c r="B1154" s="162" t="s">
        <v>2907</v>
      </c>
      <c r="C1154" s="164">
        <v>56400396.799999997</v>
      </c>
    </row>
    <row r="1155" spans="2:3" ht="15">
      <c r="B1155" s="162" t="s">
        <v>2908</v>
      </c>
      <c r="C1155" s="164">
        <v>16396756.01</v>
      </c>
    </row>
    <row r="1156" spans="2:3" ht="15">
      <c r="B1156" s="162" t="s">
        <v>2909</v>
      </c>
      <c r="C1156" s="164">
        <v>4809184.91</v>
      </c>
    </row>
    <row r="1157" spans="2:3" ht="15">
      <c r="B1157" s="162" t="s">
        <v>2910</v>
      </c>
      <c r="C1157" s="164">
        <v>67094697.719999999</v>
      </c>
    </row>
    <row r="1158" spans="2:3" ht="15">
      <c r="B1158" s="162" t="s">
        <v>2911</v>
      </c>
      <c r="C1158" s="164">
        <v>2299574.9900000002</v>
      </c>
    </row>
    <row r="1159" spans="2:3" ht="15">
      <c r="B1159" s="162" t="s">
        <v>2912</v>
      </c>
      <c r="C1159" s="164">
        <v>137168509.97</v>
      </c>
    </row>
    <row r="1160" spans="2:3" ht="15">
      <c r="B1160" s="162" t="s">
        <v>2913</v>
      </c>
      <c r="C1160" s="164">
        <v>1538500</v>
      </c>
    </row>
    <row r="1161" spans="2:3" ht="15">
      <c r="B1161" s="162" t="s">
        <v>2914</v>
      </c>
      <c r="C1161" s="164">
        <v>748200</v>
      </c>
    </row>
    <row r="1162" spans="2:3" ht="15">
      <c r="B1162" s="162" t="s">
        <v>2915</v>
      </c>
      <c r="C1162" s="164">
        <v>553740</v>
      </c>
    </row>
    <row r="1163" spans="2:3" ht="15">
      <c r="B1163" s="162" t="s">
        <v>2916</v>
      </c>
      <c r="C1163" s="164">
        <v>83221934.280000001</v>
      </c>
    </row>
    <row r="1164" spans="2:3" ht="15">
      <c r="B1164" s="162" t="s">
        <v>2917</v>
      </c>
      <c r="C1164" s="164">
        <v>3043300.05</v>
      </c>
    </row>
    <row r="1165" spans="2:3" ht="15">
      <c r="B1165" s="162" t="s">
        <v>2918</v>
      </c>
      <c r="C1165" s="164">
        <v>2196300</v>
      </c>
    </row>
    <row r="1166" spans="2:3" ht="15.75">
      <c r="C1166" s="208">
        <f>SUM(C943:C1165)</f>
        <v>61160453671.14003</v>
      </c>
    </row>
    <row r="1169" spans="2:3" ht="15.75">
      <c r="B1169" s="205" t="s">
        <v>2922</v>
      </c>
      <c r="C1169" s="206" t="s">
        <v>2921</v>
      </c>
    </row>
    <row r="1170" spans="2:3" ht="15">
      <c r="B1170" s="162" t="s">
        <v>2696</v>
      </c>
      <c r="C1170" s="164">
        <v>533636592.74000001</v>
      </c>
    </row>
    <row r="1171" spans="2:3" ht="15">
      <c r="B1171" s="162" t="s">
        <v>2697</v>
      </c>
      <c r="C1171" s="164">
        <v>1819216630.7600002</v>
      </c>
    </row>
    <row r="1172" spans="2:3" ht="15">
      <c r="B1172" s="162" t="s">
        <v>2698</v>
      </c>
      <c r="C1172" s="164">
        <v>48646000.609999999</v>
      </c>
    </row>
    <row r="1173" spans="2:3" ht="15">
      <c r="B1173" s="162" t="s">
        <v>2699</v>
      </c>
      <c r="C1173" s="164">
        <v>624366738.61000001</v>
      </c>
    </row>
    <row r="1174" spans="2:3" ht="15">
      <c r="B1174" s="162" t="s">
        <v>2700</v>
      </c>
      <c r="C1174" s="164">
        <v>258943202.33000004</v>
      </c>
    </row>
    <row r="1175" spans="2:3" ht="15">
      <c r="B1175" s="162" t="s">
        <v>2701</v>
      </c>
      <c r="C1175" s="164">
        <v>511053857.25</v>
      </c>
    </row>
    <row r="1176" spans="2:3" ht="15">
      <c r="B1176" s="162" t="s">
        <v>2702</v>
      </c>
      <c r="C1176" s="164">
        <v>283797073</v>
      </c>
    </row>
    <row r="1177" spans="2:3" ht="15">
      <c r="B1177" s="162" t="s">
        <v>2703</v>
      </c>
      <c r="C1177" s="164">
        <v>125924350.76999998</v>
      </c>
    </row>
    <row r="1178" spans="2:3" ht="15">
      <c r="B1178" s="162" t="s">
        <v>2704</v>
      </c>
      <c r="C1178" s="164">
        <v>1567055417.49</v>
      </c>
    </row>
    <row r="1179" spans="2:3" ht="15">
      <c r="B1179" s="162" t="s">
        <v>2705</v>
      </c>
      <c r="C1179" s="164">
        <v>79084315.359999985</v>
      </c>
    </row>
    <row r="1180" spans="2:3" ht="15">
      <c r="B1180" s="162" t="s">
        <v>2706</v>
      </c>
      <c r="C1180" s="164">
        <v>44139116.470000006</v>
      </c>
    </row>
    <row r="1181" spans="2:3" ht="15">
      <c r="B1181" s="162" t="s">
        <v>2707</v>
      </c>
      <c r="C1181" s="164">
        <v>10722940.09</v>
      </c>
    </row>
    <row r="1182" spans="2:3" ht="15">
      <c r="B1182" s="162" t="s">
        <v>2708</v>
      </c>
      <c r="C1182" s="164">
        <v>63408487.579999998</v>
      </c>
    </row>
    <row r="1183" spans="2:3" ht="15">
      <c r="B1183" s="162" t="s">
        <v>2709</v>
      </c>
      <c r="C1183" s="164">
        <v>293970165.73000002</v>
      </c>
    </row>
    <row r="1184" spans="2:3" ht="15">
      <c r="B1184" s="162" t="s">
        <v>2710</v>
      </c>
      <c r="C1184" s="164">
        <v>483483030.35000002</v>
      </c>
    </row>
    <row r="1185" spans="2:3" ht="15">
      <c r="B1185" s="162" t="s">
        <v>2711</v>
      </c>
      <c r="C1185" s="164">
        <v>1796859446.8100002</v>
      </c>
    </row>
    <row r="1186" spans="2:3" ht="15">
      <c r="B1186" s="162" t="s">
        <v>2712</v>
      </c>
      <c r="C1186" s="164">
        <v>423151541.87</v>
      </c>
    </row>
    <row r="1187" spans="2:3" ht="15">
      <c r="B1187" s="162" t="s">
        <v>2713</v>
      </c>
      <c r="C1187" s="164">
        <v>484809698.85999995</v>
      </c>
    </row>
    <row r="1188" spans="2:3" ht="15">
      <c r="B1188" s="162" t="s">
        <v>2714</v>
      </c>
      <c r="C1188" s="164">
        <v>444413607.18000001</v>
      </c>
    </row>
    <row r="1189" spans="2:3" ht="15">
      <c r="B1189" s="162" t="s">
        <v>2715</v>
      </c>
      <c r="C1189" s="164">
        <v>175919786.42000002</v>
      </c>
    </row>
    <row r="1190" spans="2:3" ht="15">
      <c r="B1190" s="162" t="s">
        <v>2716</v>
      </c>
      <c r="C1190" s="164">
        <v>113956833.87</v>
      </c>
    </row>
    <row r="1191" spans="2:3" ht="15">
      <c r="B1191" s="162" t="s">
        <v>2717</v>
      </c>
      <c r="C1191" s="164">
        <v>104857108.67999999</v>
      </c>
    </row>
    <row r="1192" spans="2:3" ht="15">
      <c r="B1192" s="162" t="s">
        <v>2718</v>
      </c>
      <c r="C1192" s="164">
        <v>52727067.329999998</v>
      </c>
    </row>
    <row r="1193" spans="2:3" ht="15">
      <c r="B1193" s="162" t="s">
        <v>2719</v>
      </c>
      <c r="C1193" s="164">
        <v>542183538.68999994</v>
      </c>
    </row>
    <row r="1194" spans="2:3" ht="15">
      <c r="B1194" s="162" t="s">
        <v>2720</v>
      </c>
      <c r="C1194" s="164">
        <v>89724314.88000001</v>
      </c>
    </row>
    <row r="1195" spans="2:3" ht="15">
      <c r="B1195" s="162" t="s">
        <v>2721</v>
      </c>
      <c r="C1195" s="164">
        <v>732866655.41000009</v>
      </c>
    </row>
    <row r="1196" spans="2:3" ht="15">
      <c r="B1196" s="162" t="s">
        <v>2722</v>
      </c>
      <c r="C1196" s="164">
        <v>150748867.16</v>
      </c>
    </row>
    <row r="1197" spans="2:3" ht="15">
      <c r="B1197" s="162" t="s">
        <v>2723</v>
      </c>
      <c r="C1197" s="164">
        <v>50531915.159999989</v>
      </c>
    </row>
    <row r="1198" spans="2:3" ht="15">
      <c r="B1198" s="162" t="s">
        <v>2724</v>
      </c>
      <c r="C1198" s="164">
        <v>100743411.64</v>
      </c>
    </row>
    <row r="1199" spans="2:3" ht="15">
      <c r="B1199" s="162" t="s">
        <v>2725</v>
      </c>
      <c r="C1199" s="164">
        <v>272551520.38</v>
      </c>
    </row>
    <row r="1200" spans="2:3" ht="15">
      <c r="B1200" s="162" t="s">
        <v>2726</v>
      </c>
      <c r="C1200" s="164">
        <v>183857590.72000003</v>
      </c>
    </row>
    <row r="1201" spans="2:3" ht="15">
      <c r="B1201" s="162" t="s">
        <v>2727</v>
      </c>
      <c r="C1201" s="164">
        <v>44955616.560000002</v>
      </c>
    </row>
    <row r="1202" spans="2:3" ht="15">
      <c r="B1202" s="162" t="s">
        <v>2728</v>
      </c>
      <c r="C1202" s="164">
        <v>430307256.44</v>
      </c>
    </row>
    <row r="1203" spans="2:3" ht="15">
      <c r="B1203" s="162" t="s">
        <v>2729</v>
      </c>
      <c r="C1203" s="164">
        <v>223733890.44</v>
      </c>
    </row>
    <row r="1204" spans="2:3" ht="15">
      <c r="B1204" s="162" t="s">
        <v>2730</v>
      </c>
      <c r="C1204" s="164">
        <v>412370438.82999998</v>
      </c>
    </row>
    <row r="1205" spans="2:3" ht="15">
      <c r="B1205" s="162" t="s">
        <v>2731</v>
      </c>
      <c r="C1205" s="164">
        <v>54444886.530000001</v>
      </c>
    </row>
    <row r="1206" spans="2:3" ht="15">
      <c r="B1206" s="162" t="s">
        <v>2732</v>
      </c>
      <c r="C1206" s="164">
        <v>1687743334.6599998</v>
      </c>
    </row>
    <row r="1207" spans="2:3" ht="15">
      <c r="B1207" s="162" t="s">
        <v>2733</v>
      </c>
      <c r="C1207" s="164">
        <v>178383468.28999999</v>
      </c>
    </row>
    <row r="1208" spans="2:3" ht="15">
      <c r="B1208" s="162" t="s">
        <v>2734</v>
      </c>
      <c r="C1208" s="164">
        <v>32017567.129999999</v>
      </c>
    </row>
    <row r="1209" spans="2:3" ht="15">
      <c r="B1209" s="162" t="s">
        <v>2735</v>
      </c>
      <c r="C1209" s="164">
        <v>83129916.070000008</v>
      </c>
    </row>
    <row r="1210" spans="2:3" ht="15">
      <c r="B1210" s="162" t="s">
        <v>2736</v>
      </c>
      <c r="C1210" s="164">
        <v>158145258.93000001</v>
      </c>
    </row>
    <row r="1211" spans="2:3" ht="15">
      <c r="B1211" s="162" t="s">
        <v>2737</v>
      </c>
      <c r="C1211" s="164">
        <v>60531153.149999999</v>
      </c>
    </row>
    <row r="1212" spans="2:3" ht="15">
      <c r="B1212" s="162" t="s">
        <v>2738</v>
      </c>
      <c r="C1212" s="164">
        <v>142114407.10000002</v>
      </c>
    </row>
    <row r="1213" spans="2:3" ht="15">
      <c r="B1213" s="162" t="s">
        <v>2739</v>
      </c>
      <c r="C1213" s="164">
        <v>183350338.45999998</v>
      </c>
    </row>
    <row r="1214" spans="2:3" ht="15">
      <c r="B1214" s="162" t="s">
        <v>2740</v>
      </c>
      <c r="C1214" s="164">
        <v>390193981.06999993</v>
      </c>
    </row>
    <row r="1215" spans="2:3" ht="15">
      <c r="B1215" s="162" t="s">
        <v>2741</v>
      </c>
      <c r="C1215" s="164">
        <v>82985202.670000002</v>
      </c>
    </row>
    <row r="1216" spans="2:3" ht="15">
      <c r="B1216" s="162" t="s">
        <v>2742</v>
      </c>
      <c r="C1216" s="164">
        <v>343756283.63999999</v>
      </c>
    </row>
    <row r="1217" spans="2:3" ht="15">
      <c r="B1217" s="162" t="s">
        <v>2743</v>
      </c>
      <c r="C1217" s="164">
        <v>149476854.81</v>
      </c>
    </row>
    <row r="1218" spans="2:3" ht="15">
      <c r="B1218" s="162" t="s">
        <v>2744</v>
      </c>
      <c r="C1218" s="164">
        <v>150434501.52000001</v>
      </c>
    </row>
    <row r="1219" spans="2:3" ht="15">
      <c r="B1219" s="162" t="s">
        <v>2745</v>
      </c>
      <c r="C1219" s="164">
        <v>88131324.599999994</v>
      </c>
    </row>
    <row r="1220" spans="2:3" ht="15">
      <c r="B1220" s="162" t="s">
        <v>2746</v>
      </c>
      <c r="C1220" s="164">
        <v>1683329484.27</v>
      </c>
    </row>
    <row r="1221" spans="2:3" ht="15">
      <c r="B1221" s="162" t="s">
        <v>2747</v>
      </c>
      <c r="C1221" s="164">
        <v>133810713.51000001</v>
      </c>
    </row>
    <row r="1222" spans="2:3" ht="15">
      <c r="B1222" s="162" t="s">
        <v>2748</v>
      </c>
      <c r="C1222" s="164">
        <v>73521181.109999999</v>
      </c>
    </row>
    <row r="1223" spans="2:3" ht="15">
      <c r="B1223" s="162" t="s">
        <v>2749</v>
      </c>
      <c r="C1223" s="164">
        <v>261975582.46000001</v>
      </c>
    </row>
    <row r="1224" spans="2:3" ht="15">
      <c r="B1224" s="162" t="s">
        <v>2750</v>
      </c>
      <c r="C1224" s="164">
        <v>34503507.07</v>
      </c>
    </row>
    <row r="1225" spans="2:3" ht="15">
      <c r="B1225" s="162" t="s">
        <v>2751</v>
      </c>
      <c r="C1225" s="164">
        <v>105651990.65000001</v>
      </c>
    </row>
    <row r="1226" spans="2:3" ht="15">
      <c r="B1226" s="162" t="s">
        <v>2752</v>
      </c>
      <c r="C1226" s="164">
        <v>166328079.11000001</v>
      </c>
    </row>
    <row r="1227" spans="2:3" ht="15">
      <c r="B1227" s="162" t="s">
        <v>2753</v>
      </c>
      <c r="C1227" s="164">
        <v>866914669.44999993</v>
      </c>
    </row>
    <row r="1228" spans="2:3" ht="15">
      <c r="B1228" s="162" t="s">
        <v>2754</v>
      </c>
      <c r="C1228" s="164">
        <v>703205082.3499999</v>
      </c>
    </row>
    <row r="1229" spans="2:3" ht="15">
      <c r="B1229" s="162" t="s">
        <v>2755</v>
      </c>
      <c r="C1229" s="164">
        <v>127207494.66</v>
      </c>
    </row>
    <row r="1230" spans="2:3" ht="15">
      <c r="B1230" s="162" t="s">
        <v>2756</v>
      </c>
      <c r="C1230" s="164">
        <v>208390298.40000004</v>
      </c>
    </row>
    <row r="1231" spans="2:3" ht="15">
      <c r="B1231" s="162" t="s">
        <v>2757</v>
      </c>
      <c r="C1231" s="164">
        <v>107035069.48999999</v>
      </c>
    </row>
    <row r="1232" spans="2:3" ht="15">
      <c r="B1232" s="162" t="s">
        <v>2758</v>
      </c>
      <c r="C1232" s="164">
        <v>166521591.53</v>
      </c>
    </row>
    <row r="1233" spans="2:3" ht="15">
      <c r="B1233" s="162" t="s">
        <v>2759</v>
      </c>
      <c r="C1233" s="164">
        <v>542024651.51999998</v>
      </c>
    </row>
    <row r="1234" spans="2:3" ht="15">
      <c r="B1234" s="162" t="s">
        <v>2760</v>
      </c>
      <c r="C1234" s="164">
        <v>57387434.710000001</v>
      </c>
    </row>
    <row r="1235" spans="2:3" ht="15">
      <c r="B1235" s="162" t="s">
        <v>2761</v>
      </c>
      <c r="C1235" s="164">
        <v>32551245.07</v>
      </c>
    </row>
    <row r="1236" spans="2:3" ht="15">
      <c r="B1236" s="162" t="s">
        <v>2762</v>
      </c>
      <c r="C1236" s="164">
        <v>410806801.87</v>
      </c>
    </row>
    <row r="1237" spans="2:3" ht="15">
      <c r="B1237" s="162" t="s">
        <v>2763</v>
      </c>
      <c r="C1237" s="164">
        <v>358910038.12</v>
      </c>
    </row>
    <row r="1238" spans="2:3" ht="15">
      <c r="B1238" s="162" t="s">
        <v>2764</v>
      </c>
      <c r="C1238" s="164">
        <v>324240102.03000003</v>
      </c>
    </row>
    <row r="1239" spans="2:3" ht="15">
      <c r="B1239" s="162" t="s">
        <v>2765</v>
      </c>
      <c r="C1239" s="164">
        <v>1563105777.8099999</v>
      </c>
    </row>
    <row r="1240" spans="2:3" ht="15">
      <c r="B1240" s="162" t="s">
        <v>2766</v>
      </c>
      <c r="C1240" s="164">
        <v>549066678.39999998</v>
      </c>
    </row>
    <row r="1241" spans="2:3" ht="15">
      <c r="B1241" s="162" t="s">
        <v>2767</v>
      </c>
      <c r="C1241" s="164">
        <v>265253552.87</v>
      </c>
    </row>
    <row r="1242" spans="2:3" ht="15">
      <c r="B1242" s="162" t="s">
        <v>2768</v>
      </c>
      <c r="C1242" s="164">
        <v>567423108.63999999</v>
      </c>
    </row>
    <row r="1243" spans="2:3" ht="15">
      <c r="B1243" s="162" t="s">
        <v>2769</v>
      </c>
      <c r="C1243" s="164">
        <v>166319173.53</v>
      </c>
    </row>
    <row r="1244" spans="2:3" ht="15">
      <c r="B1244" s="162" t="s">
        <v>2770</v>
      </c>
      <c r="C1244" s="164">
        <v>631493894.63999987</v>
      </c>
    </row>
    <row r="1245" spans="2:3" ht="15">
      <c r="B1245" s="162" t="s">
        <v>2771</v>
      </c>
      <c r="C1245" s="164">
        <v>625280372.84000003</v>
      </c>
    </row>
    <row r="1246" spans="2:3" ht="15">
      <c r="B1246" s="162" t="s">
        <v>2772</v>
      </c>
      <c r="C1246" s="164">
        <v>404954908.60000002</v>
      </c>
    </row>
    <row r="1247" spans="2:3" ht="15">
      <c r="B1247" s="162" t="s">
        <v>2773</v>
      </c>
      <c r="C1247" s="164">
        <v>146751460.5</v>
      </c>
    </row>
    <row r="1248" spans="2:3" ht="15">
      <c r="B1248" s="162" t="s">
        <v>2774</v>
      </c>
      <c r="C1248" s="164">
        <v>356154948.27000004</v>
      </c>
    </row>
    <row r="1249" spans="2:3" ht="15">
      <c r="B1249" s="162" t="s">
        <v>2775</v>
      </c>
      <c r="C1249" s="164">
        <v>94772669.329999983</v>
      </c>
    </row>
    <row r="1250" spans="2:3" ht="15">
      <c r="B1250" s="162" t="s">
        <v>2776</v>
      </c>
      <c r="C1250" s="164">
        <v>624399972.34999979</v>
      </c>
    </row>
    <row r="1251" spans="2:3" ht="15">
      <c r="B1251" s="162" t="s">
        <v>2777</v>
      </c>
      <c r="C1251" s="164">
        <v>784665648.75999999</v>
      </c>
    </row>
    <row r="1252" spans="2:3" ht="15">
      <c r="B1252" s="162" t="s">
        <v>2778</v>
      </c>
      <c r="C1252" s="164">
        <v>1297128221.9000001</v>
      </c>
    </row>
    <row r="1253" spans="2:3" ht="15">
      <c r="B1253" s="162" t="s">
        <v>2779</v>
      </c>
      <c r="C1253" s="164">
        <v>216265748.19999996</v>
      </c>
    </row>
    <row r="1254" spans="2:3" ht="15">
      <c r="B1254" s="162" t="s">
        <v>2780</v>
      </c>
      <c r="C1254" s="164">
        <v>1175070237.8299999</v>
      </c>
    </row>
    <row r="1255" spans="2:3" ht="15">
      <c r="B1255" s="162" t="s">
        <v>2781</v>
      </c>
      <c r="C1255" s="164">
        <v>29098204.93</v>
      </c>
    </row>
    <row r="1256" spans="2:3" ht="15">
      <c r="B1256" s="162" t="s">
        <v>2782</v>
      </c>
      <c r="C1256" s="164">
        <v>297326619.48000002</v>
      </c>
    </row>
    <row r="1257" spans="2:3" ht="15">
      <c r="B1257" s="162" t="s">
        <v>2783</v>
      </c>
      <c r="C1257" s="164">
        <v>57330452.25</v>
      </c>
    </row>
    <row r="1258" spans="2:3" ht="15">
      <c r="B1258" s="162" t="s">
        <v>2784</v>
      </c>
      <c r="C1258" s="164">
        <v>281207976.38</v>
      </c>
    </row>
    <row r="1259" spans="2:3" ht="15">
      <c r="B1259" s="162" t="s">
        <v>2785</v>
      </c>
      <c r="C1259" s="164">
        <v>800785309.59000003</v>
      </c>
    </row>
    <row r="1260" spans="2:3" ht="15">
      <c r="B1260" s="162" t="s">
        <v>2786</v>
      </c>
      <c r="C1260" s="164">
        <v>253948718.58999997</v>
      </c>
    </row>
    <row r="1261" spans="2:3" ht="15">
      <c r="B1261" s="162" t="s">
        <v>2787</v>
      </c>
      <c r="C1261" s="164">
        <v>66558295.650000006</v>
      </c>
    </row>
    <row r="1262" spans="2:3" ht="15">
      <c r="B1262" s="162" t="s">
        <v>2788</v>
      </c>
      <c r="C1262" s="164">
        <v>661636832.89999998</v>
      </c>
    </row>
    <row r="1263" spans="2:3" ht="15">
      <c r="B1263" s="162" t="s">
        <v>2789</v>
      </c>
      <c r="C1263" s="164">
        <v>1272631538.4400001</v>
      </c>
    </row>
    <row r="1264" spans="2:3" ht="15">
      <c r="B1264" s="162" t="s">
        <v>2790</v>
      </c>
      <c r="C1264" s="164">
        <v>375915287.5</v>
      </c>
    </row>
    <row r="1265" spans="2:3" ht="15">
      <c r="B1265" s="162" t="s">
        <v>2791</v>
      </c>
      <c r="C1265" s="164">
        <v>1398592764.77</v>
      </c>
    </row>
    <row r="1266" spans="2:3" ht="15">
      <c r="B1266" s="162" t="s">
        <v>2792</v>
      </c>
      <c r="C1266" s="164">
        <v>593279203.00999999</v>
      </c>
    </row>
    <row r="1267" spans="2:3" ht="15">
      <c r="B1267" s="162" t="s">
        <v>2793</v>
      </c>
      <c r="C1267" s="164">
        <v>213962943.38</v>
      </c>
    </row>
    <row r="1268" spans="2:3" ht="15">
      <c r="B1268" s="162" t="s">
        <v>2794</v>
      </c>
      <c r="C1268" s="164">
        <v>270382969.80000001</v>
      </c>
    </row>
    <row r="1269" spans="2:3" ht="15">
      <c r="B1269" s="162" t="s">
        <v>2795</v>
      </c>
      <c r="C1269" s="164">
        <v>882587094.14999998</v>
      </c>
    </row>
    <row r="1270" spans="2:3" ht="15">
      <c r="B1270" s="162" t="s">
        <v>2796</v>
      </c>
      <c r="C1270" s="164">
        <v>530365818</v>
      </c>
    </row>
    <row r="1271" spans="2:3" ht="15">
      <c r="B1271" s="162" t="s">
        <v>2797</v>
      </c>
      <c r="C1271" s="164">
        <v>107477427.67999999</v>
      </c>
    </row>
    <row r="1272" spans="2:3" ht="15">
      <c r="B1272" s="162" t="s">
        <v>2798</v>
      </c>
      <c r="C1272" s="164">
        <v>154811433.57999998</v>
      </c>
    </row>
    <row r="1273" spans="2:3" ht="15">
      <c r="B1273" s="162" t="s">
        <v>2799</v>
      </c>
      <c r="C1273" s="164">
        <v>87506409.430000007</v>
      </c>
    </row>
    <row r="1274" spans="2:3" ht="15">
      <c r="B1274" s="162" t="s">
        <v>2800</v>
      </c>
      <c r="C1274" s="164">
        <v>487561862.73000002</v>
      </c>
    </row>
    <row r="1275" spans="2:3" ht="15">
      <c r="B1275" s="162" t="s">
        <v>2801</v>
      </c>
      <c r="C1275" s="164">
        <v>203291302.55999997</v>
      </c>
    </row>
    <row r="1276" spans="2:3" ht="15">
      <c r="B1276" s="162" t="s">
        <v>2802</v>
      </c>
      <c r="C1276" s="164">
        <v>152375423.19</v>
      </c>
    </row>
    <row r="1277" spans="2:3" ht="15">
      <c r="B1277" s="162" t="s">
        <v>2803</v>
      </c>
      <c r="C1277" s="164">
        <v>449771203.69999993</v>
      </c>
    </row>
    <row r="1278" spans="2:3" ht="15">
      <c r="B1278" s="162" t="s">
        <v>2804</v>
      </c>
      <c r="C1278" s="164">
        <v>319838148.95999998</v>
      </c>
    </row>
    <row r="1279" spans="2:3" ht="15">
      <c r="B1279" s="162" t="s">
        <v>2805</v>
      </c>
      <c r="C1279" s="164">
        <v>1095542494.6699998</v>
      </c>
    </row>
    <row r="1280" spans="2:3" ht="15">
      <c r="B1280" s="162" t="s">
        <v>2806</v>
      </c>
      <c r="C1280" s="164">
        <v>13698427.6</v>
      </c>
    </row>
    <row r="1281" spans="2:3" ht="15">
      <c r="B1281" s="162" t="s">
        <v>2807</v>
      </c>
      <c r="C1281" s="164">
        <v>1757165500.3099999</v>
      </c>
    </row>
    <row r="1282" spans="2:3" ht="15">
      <c r="B1282" s="162" t="s">
        <v>2808</v>
      </c>
      <c r="C1282" s="164">
        <v>136112999.75</v>
      </c>
    </row>
    <row r="1283" spans="2:3" ht="15">
      <c r="B1283" s="162" t="s">
        <v>2809</v>
      </c>
      <c r="C1283" s="164">
        <v>255762940.79999998</v>
      </c>
    </row>
    <row r="1284" spans="2:3" ht="15">
      <c r="B1284" s="162" t="s">
        <v>2810</v>
      </c>
      <c r="C1284" s="164">
        <v>159718890.27000001</v>
      </c>
    </row>
    <row r="1285" spans="2:3" ht="15">
      <c r="B1285" s="162" t="s">
        <v>2811</v>
      </c>
      <c r="C1285" s="164">
        <v>235739764.44999999</v>
      </c>
    </row>
    <row r="1286" spans="2:3" ht="15">
      <c r="B1286" s="162" t="s">
        <v>2812</v>
      </c>
      <c r="C1286" s="164">
        <v>150828239.27000001</v>
      </c>
    </row>
    <row r="1287" spans="2:3" ht="15">
      <c r="B1287" s="162" t="s">
        <v>2813</v>
      </c>
      <c r="C1287" s="164">
        <v>370665171.44000006</v>
      </c>
    </row>
    <row r="1288" spans="2:3" ht="15">
      <c r="B1288" s="162" t="s">
        <v>2814</v>
      </c>
      <c r="C1288" s="164">
        <v>311856165.84000003</v>
      </c>
    </row>
    <row r="1289" spans="2:3" ht="15">
      <c r="B1289" s="162" t="s">
        <v>2815</v>
      </c>
      <c r="C1289" s="164">
        <v>423821931.47000003</v>
      </c>
    </row>
    <row r="1290" spans="2:3" ht="15">
      <c r="B1290" s="162" t="s">
        <v>2816</v>
      </c>
      <c r="C1290" s="164">
        <v>67968646.569999993</v>
      </c>
    </row>
    <row r="1291" spans="2:3" ht="15">
      <c r="B1291" s="162" t="s">
        <v>2817</v>
      </c>
      <c r="C1291" s="164">
        <v>402869840.04999995</v>
      </c>
    </row>
    <row r="1292" spans="2:3" ht="15">
      <c r="B1292" s="162" t="s">
        <v>2818</v>
      </c>
      <c r="C1292" s="164">
        <v>1610785796.95</v>
      </c>
    </row>
    <row r="1293" spans="2:3" ht="15">
      <c r="B1293" s="162" t="s">
        <v>2819</v>
      </c>
      <c r="C1293" s="164">
        <v>15377064.649999999</v>
      </c>
    </row>
    <row r="1294" spans="2:3" ht="15">
      <c r="B1294" s="162" t="s">
        <v>2820</v>
      </c>
      <c r="C1294" s="164">
        <v>1132703207.3199999</v>
      </c>
    </row>
    <row r="1295" spans="2:3" ht="15">
      <c r="B1295" s="162" t="s">
        <v>2821</v>
      </c>
      <c r="C1295" s="164">
        <v>203758504.64000002</v>
      </c>
    </row>
    <row r="1296" spans="2:3" ht="15">
      <c r="B1296" s="162" t="s">
        <v>2822</v>
      </c>
      <c r="C1296" s="164">
        <v>69218439.75</v>
      </c>
    </row>
    <row r="1297" spans="2:3" ht="15">
      <c r="B1297" s="162" t="s">
        <v>2823</v>
      </c>
      <c r="C1297" s="164">
        <v>15940111.959999997</v>
      </c>
    </row>
    <row r="1298" spans="2:3" ht="15">
      <c r="B1298" s="162" t="s">
        <v>2824</v>
      </c>
      <c r="C1298" s="164">
        <v>229187004.44999999</v>
      </c>
    </row>
    <row r="1299" spans="2:3" ht="15">
      <c r="B1299" s="162" t="s">
        <v>2825</v>
      </c>
      <c r="C1299" s="164">
        <v>442568890.76999998</v>
      </c>
    </row>
    <row r="1300" spans="2:3" ht="15">
      <c r="B1300" s="162" t="s">
        <v>2826</v>
      </c>
      <c r="C1300" s="164">
        <v>1264518685.71</v>
      </c>
    </row>
    <row r="1301" spans="2:3" ht="15">
      <c r="B1301" s="162" t="s">
        <v>2827</v>
      </c>
      <c r="C1301" s="164">
        <v>124490193.61</v>
      </c>
    </row>
    <row r="1302" spans="2:3" ht="15">
      <c r="B1302" s="162" t="s">
        <v>2828</v>
      </c>
      <c r="C1302" s="164">
        <v>93984132.150000006</v>
      </c>
    </row>
    <row r="1303" spans="2:3" ht="15">
      <c r="B1303" s="162" t="s">
        <v>2829</v>
      </c>
      <c r="C1303" s="164">
        <v>46376090.189999998</v>
      </c>
    </row>
    <row r="1304" spans="2:3" ht="15">
      <c r="B1304" s="162" t="s">
        <v>2830</v>
      </c>
      <c r="C1304" s="164">
        <v>169701848.13</v>
      </c>
    </row>
    <row r="1305" spans="2:3" ht="15">
      <c r="B1305" s="162" t="s">
        <v>2831</v>
      </c>
      <c r="C1305" s="164">
        <v>401003570.64999998</v>
      </c>
    </row>
    <row r="1306" spans="2:3" ht="15">
      <c r="B1306" s="162" t="s">
        <v>2832</v>
      </c>
      <c r="C1306" s="164">
        <v>298226700.93000007</v>
      </c>
    </row>
    <row r="1307" spans="2:3" ht="15">
      <c r="B1307" s="162" t="s">
        <v>2833</v>
      </c>
      <c r="C1307" s="164">
        <v>194002542.35999998</v>
      </c>
    </row>
    <row r="1308" spans="2:3" ht="15">
      <c r="B1308" s="162" t="s">
        <v>2834</v>
      </c>
      <c r="C1308" s="164">
        <v>226941624.76000005</v>
      </c>
    </row>
    <row r="1309" spans="2:3" ht="15">
      <c r="B1309" s="162" t="s">
        <v>2835</v>
      </c>
      <c r="C1309" s="164">
        <v>100126361.84</v>
      </c>
    </row>
    <row r="1310" spans="2:3" ht="15">
      <c r="B1310" s="162" t="s">
        <v>2836</v>
      </c>
      <c r="C1310" s="164">
        <v>312464028.55000001</v>
      </c>
    </row>
    <row r="1311" spans="2:3" ht="15">
      <c r="B1311" s="162" t="s">
        <v>2837</v>
      </c>
      <c r="C1311" s="164">
        <v>12204447.23</v>
      </c>
    </row>
    <row r="1312" spans="2:3" ht="15">
      <c r="B1312" s="162" t="s">
        <v>2838</v>
      </c>
      <c r="C1312" s="164">
        <v>92273191.159999996</v>
      </c>
    </row>
    <row r="1313" spans="2:3" ht="15">
      <c r="B1313" s="162" t="s">
        <v>2839</v>
      </c>
      <c r="C1313" s="164">
        <v>803856.28</v>
      </c>
    </row>
    <row r="1314" spans="2:3" ht="15">
      <c r="B1314" s="162" t="s">
        <v>2840</v>
      </c>
      <c r="C1314" s="164">
        <v>64584591.170000002</v>
      </c>
    </row>
    <row r="1315" spans="2:3" ht="15">
      <c r="B1315" s="162" t="s">
        <v>2841</v>
      </c>
      <c r="C1315" s="164">
        <v>12046168.310000001</v>
      </c>
    </row>
    <row r="1316" spans="2:3" ht="15">
      <c r="B1316" s="162" t="s">
        <v>2842</v>
      </c>
      <c r="C1316" s="164">
        <v>35527895.200000003</v>
      </c>
    </row>
    <row r="1317" spans="2:3" ht="15">
      <c r="B1317" s="162" t="s">
        <v>2843</v>
      </c>
      <c r="C1317" s="164">
        <v>576209445.08999991</v>
      </c>
    </row>
    <row r="1318" spans="2:3" ht="15">
      <c r="B1318" s="162" t="s">
        <v>2844</v>
      </c>
      <c r="C1318" s="164">
        <v>26595345.07</v>
      </c>
    </row>
    <row r="1319" spans="2:3" ht="15">
      <c r="B1319" s="162" t="s">
        <v>2845</v>
      </c>
      <c r="C1319" s="164">
        <v>41219294.340000004</v>
      </c>
    </row>
    <row r="1320" spans="2:3" ht="15">
      <c r="B1320" s="162" t="s">
        <v>2846</v>
      </c>
      <c r="C1320" s="164">
        <v>1082606876.54</v>
      </c>
    </row>
    <row r="1321" spans="2:3" ht="15">
      <c r="B1321" s="162" t="s">
        <v>2847</v>
      </c>
      <c r="C1321" s="164">
        <v>73232757.549999997</v>
      </c>
    </row>
    <row r="1322" spans="2:3" ht="15">
      <c r="B1322" s="162" t="s">
        <v>2848</v>
      </c>
      <c r="C1322" s="164">
        <v>117233067.11</v>
      </c>
    </row>
    <row r="1323" spans="2:3" ht="15">
      <c r="B1323" s="162" t="s">
        <v>2849</v>
      </c>
      <c r="C1323" s="164">
        <v>6383718.4000000004</v>
      </c>
    </row>
    <row r="1324" spans="2:3" ht="15">
      <c r="B1324" s="162" t="s">
        <v>2850</v>
      </c>
      <c r="C1324" s="164">
        <v>49762699.469999999</v>
      </c>
    </row>
    <row r="1325" spans="2:3" ht="15">
      <c r="B1325" s="162" t="s">
        <v>2851</v>
      </c>
      <c r="C1325" s="164">
        <v>25245134.149999999</v>
      </c>
    </row>
    <row r="1326" spans="2:3" ht="15">
      <c r="B1326" s="162" t="s">
        <v>2852</v>
      </c>
      <c r="C1326" s="164">
        <v>25412451.529999997</v>
      </c>
    </row>
    <row r="1327" spans="2:3" ht="15">
      <c r="B1327" s="162" t="s">
        <v>2853</v>
      </c>
      <c r="C1327" s="164">
        <v>21264307.919999998</v>
      </c>
    </row>
    <row r="1328" spans="2:3" ht="15">
      <c r="B1328" s="162" t="s">
        <v>2854</v>
      </c>
      <c r="C1328" s="164">
        <v>2365434.1</v>
      </c>
    </row>
    <row r="1329" spans="2:3" ht="15">
      <c r="B1329" s="162" t="s">
        <v>2855</v>
      </c>
      <c r="C1329" s="164">
        <v>49950992.68</v>
      </c>
    </row>
    <row r="1330" spans="2:3" ht="15">
      <c r="B1330" s="162" t="s">
        <v>2856</v>
      </c>
      <c r="C1330" s="164">
        <v>15507110.789999999</v>
      </c>
    </row>
    <row r="1331" spans="2:3" ht="15">
      <c r="B1331" s="162" t="s">
        <v>2857</v>
      </c>
      <c r="C1331" s="164">
        <v>41920619.839999996</v>
      </c>
    </row>
    <row r="1332" spans="2:3" ht="15">
      <c r="B1332" s="162" t="s">
        <v>2858</v>
      </c>
      <c r="C1332" s="164">
        <v>37864635.789999999</v>
      </c>
    </row>
    <row r="1333" spans="2:3" ht="15">
      <c r="B1333" s="162" t="s">
        <v>2859</v>
      </c>
      <c r="C1333" s="164">
        <v>8642232.2699999996</v>
      </c>
    </row>
    <row r="1334" spans="2:3" ht="15">
      <c r="B1334" s="162" t="s">
        <v>2860</v>
      </c>
      <c r="C1334" s="164">
        <v>8941972.3599999994</v>
      </c>
    </row>
    <row r="1335" spans="2:3" ht="15">
      <c r="B1335" s="162" t="s">
        <v>2861</v>
      </c>
      <c r="C1335" s="164">
        <v>81201163.300000012</v>
      </c>
    </row>
    <row r="1336" spans="2:3" ht="15">
      <c r="B1336" s="162" t="s">
        <v>2862</v>
      </c>
      <c r="C1336" s="164">
        <v>329579556.88999999</v>
      </c>
    </row>
    <row r="1337" spans="2:3" ht="15">
      <c r="B1337" s="162" t="s">
        <v>2863</v>
      </c>
      <c r="C1337" s="164">
        <v>366983707.56999999</v>
      </c>
    </row>
    <row r="1338" spans="2:3" ht="15">
      <c r="B1338" s="162" t="s">
        <v>2864</v>
      </c>
      <c r="C1338" s="164">
        <v>83003011.760000005</v>
      </c>
    </row>
    <row r="1339" spans="2:3" ht="15">
      <c r="B1339" s="162" t="s">
        <v>2865</v>
      </c>
      <c r="C1339" s="164">
        <v>167318258.68000001</v>
      </c>
    </row>
    <row r="1340" spans="2:3" ht="15">
      <c r="B1340" s="162" t="s">
        <v>2866</v>
      </c>
      <c r="C1340" s="164">
        <v>11747531.779999999</v>
      </c>
    </row>
    <row r="1341" spans="2:3" ht="15">
      <c r="B1341" s="162" t="s">
        <v>2867</v>
      </c>
      <c r="C1341" s="164">
        <v>10223356.08</v>
      </c>
    </row>
    <row r="1342" spans="2:3" ht="15">
      <c r="B1342" s="162" t="s">
        <v>2868</v>
      </c>
      <c r="C1342" s="164">
        <v>19102858.73</v>
      </c>
    </row>
    <row r="1343" spans="2:3" ht="15">
      <c r="B1343" s="162" t="s">
        <v>2869</v>
      </c>
      <c r="C1343" s="164">
        <v>98894853.449999988</v>
      </c>
    </row>
    <row r="1344" spans="2:3" ht="15">
      <c r="B1344" s="162" t="s">
        <v>2870</v>
      </c>
      <c r="C1344" s="164">
        <v>2767245.2</v>
      </c>
    </row>
    <row r="1345" spans="2:3" ht="15">
      <c r="B1345" s="162" t="s">
        <v>2871</v>
      </c>
      <c r="C1345" s="164">
        <v>7211576.96</v>
      </c>
    </row>
    <row r="1346" spans="2:3" ht="15">
      <c r="B1346" s="162" t="s">
        <v>2872</v>
      </c>
      <c r="C1346" s="164">
        <v>39828225.030000001</v>
      </c>
    </row>
    <row r="1347" spans="2:3" ht="15">
      <c r="B1347" s="162" t="s">
        <v>2873</v>
      </c>
      <c r="C1347" s="164">
        <v>5987183.5699999994</v>
      </c>
    </row>
    <row r="1348" spans="2:3" ht="15">
      <c r="B1348" s="162" t="s">
        <v>2874</v>
      </c>
      <c r="C1348" s="164">
        <v>37076410.079999998</v>
      </c>
    </row>
    <row r="1349" spans="2:3" ht="15">
      <c r="B1349" s="162" t="s">
        <v>2875</v>
      </c>
      <c r="C1349" s="164">
        <v>45429607.409999996</v>
      </c>
    </row>
    <row r="1350" spans="2:3" ht="15">
      <c r="B1350" s="162" t="s">
        <v>2876</v>
      </c>
      <c r="C1350" s="164">
        <v>8078037.3200000003</v>
      </c>
    </row>
    <row r="1351" spans="2:3" ht="15">
      <c r="B1351" s="162" t="s">
        <v>2877</v>
      </c>
      <c r="C1351" s="164">
        <v>45647181.640000001</v>
      </c>
    </row>
    <row r="1352" spans="2:3" ht="15">
      <c r="B1352" s="162" t="s">
        <v>2878</v>
      </c>
      <c r="C1352" s="164">
        <v>104965924.36999999</v>
      </c>
    </row>
    <row r="1353" spans="2:3" ht="15">
      <c r="B1353" s="162" t="s">
        <v>2879</v>
      </c>
      <c r="C1353" s="164">
        <v>153828629.91</v>
      </c>
    </row>
    <row r="1354" spans="2:3" ht="15">
      <c r="B1354" s="162" t="s">
        <v>2880</v>
      </c>
      <c r="C1354" s="164">
        <v>56144598.039999999</v>
      </c>
    </row>
    <row r="1355" spans="2:3" ht="15">
      <c r="B1355" s="162" t="s">
        <v>2881</v>
      </c>
      <c r="C1355" s="164">
        <v>24114515.600000001</v>
      </c>
    </row>
    <row r="1356" spans="2:3" ht="15">
      <c r="B1356" s="162" t="s">
        <v>2882</v>
      </c>
      <c r="C1356" s="164">
        <v>967690.84</v>
      </c>
    </row>
    <row r="1357" spans="2:3" ht="15">
      <c r="B1357" s="162" t="s">
        <v>2883</v>
      </c>
      <c r="C1357" s="164">
        <v>7444568</v>
      </c>
    </row>
    <row r="1358" spans="2:3" ht="15">
      <c r="B1358" s="162" t="s">
        <v>2884</v>
      </c>
      <c r="C1358" s="164">
        <v>577033.75</v>
      </c>
    </row>
    <row r="1359" spans="2:3" ht="15">
      <c r="B1359" s="162" t="s">
        <v>2885</v>
      </c>
      <c r="C1359" s="164">
        <v>915820.83</v>
      </c>
    </row>
    <row r="1360" spans="2:3" ht="15">
      <c r="B1360" s="162" t="s">
        <v>2886</v>
      </c>
      <c r="C1360" s="164">
        <v>19867358.100000001</v>
      </c>
    </row>
    <row r="1361" spans="2:3" ht="15">
      <c r="B1361" s="162" t="s">
        <v>2887</v>
      </c>
      <c r="C1361" s="164">
        <v>30036668.769999996</v>
      </c>
    </row>
    <row r="1362" spans="2:3" ht="15">
      <c r="B1362" s="162" t="s">
        <v>2888</v>
      </c>
      <c r="C1362" s="164">
        <v>1977157.22</v>
      </c>
    </row>
    <row r="1363" spans="2:3" ht="15">
      <c r="B1363" s="162" t="s">
        <v>2889</v>
      </c>
      <c r="C1363" s="164">
        <v>25731172.469999999</v>
      </c>
    </row>
    <row r="1364" spans="2:3" ht="15">
      <c r="B1364" s="162" t="s">
        <v>2890</v>
      </c>
      <c r="C1364" s="164">
        <v>20105099.670000002</v>
      </c>
    </row>
    <row r="1365" spans="2:3" ht="15">
      <c r="B1365" s="162" t="s">
        <v>2891</v>
      </c>
      <c r="C1365" s="164">
        <v>104925069.63999999</v>
      </c>
    </row>
    <row r="1366" spans="2:3" ht="15">
      <c r="B1366" s="162" t="s">
        <v>2892</v>
      </c>
      <c r="C1366" s="164">
        <v>11624236.800000001</v>
      </c>
    </row>
    <row r="1367" spans="2:3" ht="15">
      <c r="B1367" s="162" t="s">
        <v>2893</v>
      </c>
      <c r="C1367" s="164">
        <v>2794451.8200000003</v>
      </c>
    </row>
    <row r="1368" spans="2:3" ht="15">
      <c r="B1368" s="162" t="s">
        <v>2894</v>
      </c>
      <c r="C1368" s="164">
        <v>589880.71</v>
      </c>
    </row>
    <row r="1369" spans="2:3" ht="15">
      <c r="B1369" s="162" t="s">
        <v>2895</v>
      </c>
      <c r="C1369" s="164">
        <v>977564.42</v>
      </c>
    </row>
    <row r="1370" spans="2:3" ht="15">
      <c r="B1370" s="162" t="s">
        <v>2896</v>
      </c>
      <c r="C1370" s="164">
        <v>20778227.159999996</v>
      </c>
    </row>
    <row r="1371" spans="2:3" ht="15">
      <c r="B1371" s="162" t="s">
        <v>2897</v>
      </c>
      <c r="C1371" s="164">
        <v>955605.66</v>
      </c>
    </row>
    <row r="1372" spans="2:3" ht="15">
      <c r="B1372" s="162" t="s">
        <v>2898</v>
      </c>
      <c r="C1372" s="164">
        <v>5005451.9000000004</v>
      </c>
    </row>
    <row r="1373" spans="2:3" ht="15">
      <c r="B1373" s="162" t="s">
        <v>2899</v>
      </c>
      <c r="C1373" s="164">
        <v>4294143.6899999995</v>
      </c>
    </row>
    <row r="1374" spans="2:3" ht="15">
      <c r="B1374" s="162" t="s">
        <v>2900</v>
      </c>
      <c r="C1374" s="164">
        <v>17255807.969999999</v>
      </c>
    </row>
    <row r="1375" spans="2:3" ht="15">
      <c r="B1375" s="162" t="s">
        <v>2901</v>
      </c>
      <c r="C1375" s="164">
        <v>9953277.8000000007</v>
      </c>
    </row>
    <row r="1376" spans="2:3" ht="15">
      <c r="B1376" s="162" t="s">
        <v>2902</v>
      </c>
      <c r="C1376" s="164">
        <v>6093579.29</v>
      </c>
    </row>
    <row r="1377" spans="2:3" ht="15">
      <c r="B1377" s="162" t="s">
        <v>2903</v>
      </c>
      <c r="C1377" s="164">
        <v>8209576.8700000001</v>
      </c>
    </row>
    <row r="1378" spans="2:3" ht="15">
      <c r="B1378" s="162" t="s">
        <v>2904</v>
      </c>
      <c r="C1378" s="164">
        <v>11778786.09</v>
      </c>
    </row>
    <row r="1379" spans="2:3" ht="15">
      <c r="B1379" s="162" t="s">
        <v>2905</v>
      </c>
      <c r="C1379" s="164">
        <v>8272015.2799999993</v>
      </c>
    </row>
    <row r="1380" spans="2:3" ht="15">
      <c r="B1380" s="162" t="s">
        <v>2906</v>
      </c>
      <c r="C1380" s="164">
        <v>16287970.879999999</v>
      </c>
    </row>
    <row r="1381" spans="2:3" ht="15">
      <c r="B1381" s="162" t="s">
        <v>2907</v>
      </c>
      <c r="C1381" s="164">
        <v>52676744.099999994</v>
      </c>
    </row>
    <row r="1382" spans="2:3" ht="15">
      <c r="B1382" s="162" t="s">
        <v>2908</v>
      </c>
      <c r="C1382" s="164">
        <v>16893564.899999999</v>
      </c>
    </row>
    <row r="1383" spans="2:3" ht="15">
      <c r="B1383" s="162" t="s">
        <v>2909</v>
      </c>
      <c r="C1383" s="164">
        <v>4909354.4800000004</v>
      </c>
    </row>
    <row r="1384" spans="2:3" ht="15">
      <c r="B1384" s="162" t="s">
        <v>2910</v>
      </c>
      <c r="C1384" s="164">
        <v>65479610.090000004</v>
      </c>
    </row>
    <row r="1385" spans="2:3" ht="15">
      <c r="B1385" s="162" t="s">
        <v>2911</v>
      </c>
      <c r="C1385" s="164">
        <v>2216011.21</v>
      </c>
    </row>
    <row r="1386" spans="2:3" ht="15">
      <c r="B1386" s="162" t="s">
        <v>2912</v>
      </c>
      <c r="C1386" s="164">
        <v>134739493.91999999</v>
      </c>
    </row>
    <row r="1387" spans="2:3" ht="15">
      <c r="B1387" s="162" t="s">
        <v>2913</v>
      </c>
      <c r="C1387" s="164">
        <v>1454472.42</v>
      </c>
    </row>
    <row r="1388" spans="2:3" ht="15">
      <c r="B1388" s="162" t="s">
        <v>2914</v>
      </c>
      <c r="C1388" s="164">
        <v>721941.62</v>
      </c>
    </row>
    <row r="1389" spans="2:3" ht="15">
      <c r="B1389" s="162" t="s">
        <v>2915</v>
      </c>
      <c r="C1389" s="164">
        <v>576301.49</v>
      </c>
    </row>
    <row r="1390" spans="2:3" ht="15">
      <c r="B1390" s="162" t="s">
        <v>2916</v>
      </c>
      <c r="C1390" s="164">
        <v>81626389.50999999</v>
      </c>
    </row>
    <row r="1391" spans="2:3" ht="15">
      <c r="B1391" s="162" t="s">
        <v>2917</v>
      </c>
      <c r="C1391" s="164">
        <v>3054209.8</v>
      </c>
    </row>
    <row r="1392" spans="2:3" ht="15">
      <c r="B1392" s="162" t="s">
        <v>2918</v>
      </c>
      <c r="C1392" s="164">
        <v>2010101.6</v>
      </c>
    </row>
    <row r="1393" spans="2:8" ht="15.75">
      <c r="C1393" s="208">
        <f>SUM(C1170:C1392)</f>
        <v>60308055037.949989</v>
      </c>
    </row>
    <row r="1396" spans="2:8" ht="15.75">
      <c r="B1396" s="205" t="s">
        <v>2923</v>
      </c>
      <c r="C1396" s="208">
        <f>+C1393-C1166</f>
        <v>-852398633.19004059</v>
      </c>
    </row>
    <row r="1399" spans="2:8">
      <c r="B1399" s="209" t="s">
        <v>2924</v>
      </c>
    </row>
    <row r="1401" spans="2:8" s="130" customFormat="1" ht="15">
      <c r="B1401" s="211" t="s">
        <v>2925</v>
      </c>
      <c r="C1401" s="193">
        <v>44865</v>
      </c>
      <c r="D1401" s="142"/>
      <c r="E1401" s="212"/>
      <c r="F1401" s="213"/>
      <c r="G1401" s="194"/>
      <c r="H1401" s="194"/>
    </row>
    <row r="1402" spans="2:8" s="130" customFormat="1" ht="45">
      <c r="B1402" s="214" t="s">
        <v>2555</v>
      </c>
      <c r="C1402" s="214" t="s">
        <v>2926</v>
      </c>
      <c r="D1402" s="143" t="s">
        <v>2557</v>
      </c>
      <c r="E1402" s="215" t="s">
        <v>2558</v>
      </c>
      <c r="F1402" s="358" t="s">
        <v>2559</v>
      </c>
      <c r="G1402" s="194"/>
      <c r="H1402" s="194"/>
    </row>
    <row r="1403" spans="2:8" s="220" customFormat="1">
      <c r="B1403" s="217" t="s">
        <v>132</v>
      </c>
      <c r="C1403" s="218" t="s">
        <v>132</v>
      </c>
      <c r="D1403" s="144" t="s">
        <v>132</v>
      </c>
      <c r="E1403" s="144" t="s">
        <v>132</v>
      </c>
      <c r="F1403" s="144" t="s">
        <v>132</v>
      </c>
      <c r="G1403" s="219"/>
      <c r="H1403" s="219"/>
    </row>
    <row r="1404" spans="2:8" s="130" customFormat="1">
      <c r="B1404" s="221"/>
      <c r="C1404" s="222"/>
      <c r="D1404" s="222"/>
      <c r="E1404" s="222"/>
      <c r="F1404" s="213"/>
      <c r="G1404" s="194"/>
      <c r="H1404" s="194"/>
    </row>
    <row r="1405" spans="2:8" s="130" customFormat="1">
      <c r="B1405" s="222"/>
      <c r="C1405" s="222"/>
      <c r="D1405" s="222"/>
      <c r="E1405" s="222"/>
      <c r="F1405" s="213"/>
      <c r="G1405" s="194"/>
      <c r="H1405" s="194"/>
    </row>
    <row r="1406" spans="2:8" s="130" customFormat="1">
      <c r="B1406" s="223" t="s">
        <v>2927</v>
      </c>
      <c r="C1406" s="218" t="s">
        <v>132</v>
      </c>
      <c r="D1406" s="222"/>
      <c r="E1406" s="222"/>
      <c r="F1406" s="213"/>
      <c r="G1406" s="194"/>
      <c r="H1406" s="194"/>
    </row>
    <row r="1407" spans="2:8" s="130" customFormat="1">
      <c r="B1407" s="222"/>
      <c r="C1407" s="222"/>
      <c r="D1407" s="222"/>
      <c r="E1407" s="222"/>
      <c r="F1407" s="213"/>
      <c r="G1407" s="194"/>
      <c r="H1407" s="194"/>
    </row>
    <row r="1408" spans="2:8" s="130" customFormat="1" ht="15">
      <c r="B1408" s="203" t="s">
        <v>2955</v>
      </c>
      <c r="C1408" s="222"/>
      <c r="E1408" s="222"/>
      <c r="F1408" s="213"/>
      <c r="G1408" s="194"/>
      <c r="H1408" s="194"/>
    </row>
    <row r="1409" spans="2:8" s="130" customFormat="1">
      <c r="B1409" s="222"/>
      <c r="C1409" s="222"/>
      <c r="E1409" s="222"/>
      <c r="F1409" s="213"/>
      <c r="G1409" s="194"/>
      <c r="H1409" s="194"/>
    </row>
    <row r="1410" spans="2:8" s="130" customFormat="1" ht="15">
      <c r="B1410" s="224" t="s">
        <v>2928</v>
      </c>
      <c r="C1410" s="145" t="s">
        <v>2929</v>
      </c>
      <c r="E1410" s="222"/>
      <c r="F1410" s="213"/>
      <c r="G1410" s="194"/>
      <c r="H1410" s="194"/>
    </row>
    <row r="1411" spans="2:8" s="130" customFormat="1" ht="15">
      <c r="B1411" s="225"/>
      <c r="C1411" s="218" t="s">
        <v>132</v>
      </c>
      <c r="E1411" s="222"/>
      <c r="F1411" s="213"/>
      <c r="G1411" s="194"/>
      <c r="H1411" s="194"/>
    </row>
    <row r="1412" spans="2:8" s="130" customFormat="1" ht="15">
      <c r="B1412" s="226"/>
      <c r="C1412" s="146"/>
      <c r="E1412" s="222"/>
      <c r="F1412" s="213"/>
      <c r="G1412" s="194"/>
      <c r="H1412" s="194"/>
    </row>
    <row r="1413" spans="2:8" s="130" customFormat="1" ht="15">
      <c r="B1413" s="227" t="s">
        <v>2919</v>
      </c>
      <c r="C1413" s="147" t="s">
        <v>2929</v>
      </c>
      <c r="E1413" s="222"/>
      <c r="F1413" s="213"/>
      <c r="G1413" s="194"/>
      <c r="H1413" s="194"/>
    </row>
    <row r="1414" spans="2:8" s="130" customFormat="1">
      <c r="B1414" s="218"/>
      <c r="C1414" s="218" t="s">
        <v>132</v>
      </c>
      <c r="E1414" s="222"/>
      <c r="F1414" s="213"/>
      <c r="G1414" s="194"/>
      <c r="H1414" s="194"/>
    </row>
    <row r="1415" spans="2:8" s="130" customFormat="1">
      <c r="C1415" s="220"/>
      <c r="E1415" s="222"/>
      <c r="F1415" s="213"/>
      <c r="G1415" s="194"/>
      <c r="H1415" s="194"/>
    </row>
    <row r="1416" spans="2:8" s="130" customFormat="1" ht="15">
      <c r="B1416" s="224" t="s">
        <v>2930</v>
      </c>
      <c r="C1416" s="145" t="s">
        <v>2931</v>
      </c>
      <c r="E1416" s="222"/>
      <c r="F1416" s="213"/>
      <c r="G1416" s="194"/>
      <c r="H1416" s="194"/>
    </row>
    <row r="1417" spans="2:8" s="130" customFormat="1" ht="15">
      <c r="B1417" s="225"/>
      <c r="C1417" s="218" t="s">
        <v>132</v>
      </c>
      <c r="E1417" s="222"/>
      <c r="F1417" s="213"/>
      <c r="G1417" s="194"/>
      <c r="H1417" s="194"/>
    </row>
    <row r="1418" spans="2:8" s="130" customFormat="1">
      <c r="C1418" s="220"/>
      <c r="F1418" s="194"/>
      <c r="G1418" s="194"/>
      <c r="H1418" s="194"/>
    </row>
    <row r="1419" spans="2:8" s="130" customFormat="1" ht="15">
      <c r="B1419" s="227" t="s">
        <v>2932</v>
      </c>
      <c r="C1419" s="148" t="s">
        <v>2931</v>
      </c>
      <c r="F1419" s="194"/>
      <c r="G1419" s="194"/>
      <c r="H1419" s="194"/>
    </row>
    <row r="1420" spans="2:8" s="130" customFormat="1" ht="15">
      <c r="B1420" s="225"/>
      <c r="C1420" s="218" t="s">
        <v>132</v>
      </c>
      <c r="F1420" s="194"/>
      <c r="G1420" s="194"/>
      <c r="H1420" s="194"/>
    </row>
    <row r="1421" spans="2:8" s="130" customFormat="1">
      <c r="C1421" s="220"/>
      <c r="F1421" s="194"/>
      <c r="G1421" s="194"/>
      <c r="H1421" s="194"/>
    </row>
    <row r="1422" spans="2:8" s="130" customFormat="1" ht="15">
      <c r="B1422" s="228" t="s">
        <v>2933</v>
      </c>
      <c r="C1422" s="218" t="s">
        <v>132</v>
      </c>
      <c r="F1422" s="194"/>
      <c r="G1422" s="194"/>
      <c r="H1422" s="194"/>
    </row>
  </sheetData>
  <mergeCells count="3">
    <mergeCell ref="B1:E1"/>
    <mergeCell ref="C3:C7"/>
    <mergeCell ref="D3:D7"/>
  </mergeCells>
  <hyperlinks>
    <hyperlink ref="A1" location="Index!A1" display="Index" xr:uid="{983ECA5E-ED8B-4013-A463-A910548DB92A}"/>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DB72E-34CA-4428-8A0E-4E0FB792FE9C}">
  <dimension ref="A1:I557"/>
  <sheetViews>
    <sheetView workbookViewId="0"/>
  </sheetViews>
  <sheetFormatPr defaultRowHeight="12.75"/>
  <cols>
    <col min="1" max="1" width="5.42578125" style="21" bestFit="1" customWidth="1"/>
    <col min="2" max="2" width="87.42578125" style="21" customWidth="1"/>
    <col min="3" max="3" width="30.7109375" style="210" customWidth="1"/>
    <col min="4" max="4" width="30.7109375" style="21" customWidth="1"/>
    <col min="5" max="5" width="14.5703125" style="21" bestFit="1" customWidth="1"/>
    <col min="6" max="6" width="11.5703125" style="22" bestFit="1" customWidth="1"/>
    <col min="7" max="7" width="18.140625" style="22" bestFit="1" customWidth="1"/>
    <col min="8" max="8" width="9.140625" style="22" bestFit="1" customWidth="1"/>
    <col min="9" max="9" width="1.7109375" style="21" bestFit="1" customWidth="1"/>
    <col min="10" max="256" width="9.140625" style="21"/>
    <col min="257" max="257" width="5.42578125" style="21" bestFit="1" customWidth="1"/>
    <col min="258" max="258" width="82" style="21" bestFit="1" customWidth="1"/>
    <col min="259" max="259" width="13.140625" style="21" bestFit="1" customWidth="1"/>
    <col min="260" max="260" width="30.28515625" style="21" bestFit="1" customWidth="1"/>
    <col min="261" max="261" width="14.5703125" style="21" bestFit="1" customWidth="1"/>
    <col min="262" max="262" width="11.5703125" style="21" bestFit="1" customWidth="1"/>
    <col min="263" max="263" width="18.140625" style="21" bestFit="1" customWidth="1"/>
    <col min="264" max="264" width="9.140625" style="21" bestFit="1"/>
    <col min="265" max="265" width="1.7109375" style="21" bestFit="1" customWidth="1"/>
    <col min="266" max="512" width="9.140625" style="21"/>
    <col min="513" max="513" width="5.42578125" style="21" bestFit="1" customWidth="1"/>
    <col min="514" max="514" width="82" style="21" bestFit="1" customWidth="1"/>
    <col min="515" max="515" width="13.140625" style="21" bestFit="1" customWidth="1"/>
    <col min="516" max="516" width="30.28515625" style="21" bestFit="1" customWidth="1"/>
    <col min="517" max="517" width="14.5703125" style="21" bestFit="1" customWidth="1"/>
    <col min="518" max="518" width="11.5703125" style="21" bestFit="1" customWidth="1"/>
    <col min="519" max="519" width="18.140625" style="21" bestFit="1" customWidth="1"/>
    <col min="520" max="520" width="9.140625" style="21" bestFit="1"/>
    <col min="521" max="521" width="1.7109375" style="21" bestFit="1" customWidth="1"/>
    <col min="522" max="768" width="9.140625" style="21"/>
    <col min="769" max="769" width="5.42578125" style="21" bestFit="1" customWidth="1"/>
    <col min="770" max="770" width="82" style="21" bestFit="1" customWidth="1"/>
    <col min="771" max="771" width="13.140625" style="21" bestFit="1" customWidth="1"/>
    <col min="772" max="772" width="30.28515625" style="21" bestFit="1" customWidth="1"/>
    <col min="773" max="773" width="14.5703125" style="21" bestFit="1" customWidth="1"/>
    <col min="774" max="774" width="11.5703125" style="21" bestFit="1" customWidth="1"/>
    <col min="775" max="775" width="18.140625" style="21" bestFit="1" customWidth="1"/>
    <col min="776" max="776" width="9.140625" style="21" bestFit="1"/>
    <col min="777" max="777" width="1.7109375" style="21" bestFit="1" customWidth="1"/>
    <col min="778" max="1024" width="9.140625" style="21"/>
    <col min="1025" max="1025" width="5.42578125" style="21" bestFit="1" customWidth="1"/>
    <col min="1026" max="1026" width="82" style="21" bestFit="1" customWidth="1"/>
    <col min="1027" max="1027" width="13.140625" style="21" bestFit="1" customWidth="1"/>
    <col min="1028" max="1028" width="30.28515625" style="21" bestFit="1" customWidth="1"/>
    <col min="1029" max="1029" width="14.5703125" style="21" bestFit="1" customWidth="1"/>
    <col min="1030" max="1030" width="11.5703125" style="21" bestFit="1" customWidth="1"/>
    <col min="1031" max="1031" width="18.140625" style="21" bestFit="1" customWidth="1"/>
    <col min="1032" max="1032" width="9.140625" style="21" bestFit="1"/>
    <col min="1033" max="1033" width="1.7109375" style="21" bestFit="1" customWidth="1"/>
    <col min="1034" max="1280" width="9.140625" style="21"/>
    <col min="1281" max="1281" width="5.42578125" style="21" bestFit="1" customWidth="1"/>
    <col min="1282" max="1282" width="82" style="21" bestFit="1" customWidth="1"/>
    <col min="1283" max="1283" width="13.140625" style="21" bestFit="1" customWidth="1"/>
    <col min="1284" max="1284" width="30.28515625" style="21" bestFit="1" customWidth="1"/>
    <col min="1285" max="1285" width="14.5703125" style="21" bestFit="1" customWidth="1"/>
    <col min="1286" max="1286" width="11.5703125" style="21" bestFit="1" customWidth="1"/>
    <col min="1287" max="1287" width="18.140625" style="21" bestFit="1" customWidth="1"/>
    <col min="1288" max="1288" width="9.140625" style="21" bestFit="1"/>
    <col min="1289" max="1289" width="1.7109375" style="21" bestFit="1" customWidth="1"/>
    <col min="1290" max="1536" width="9.140625" style="21"/>
    <col min="1537" max="1537" width="5.42578125" style="21" bestFit="1" customWidth="1"/>
    <col min="1538" max="1538" width="82" style="21" bestFit="1" customWidth="1"/>
    <col min="1539" max="1539" width="13.140625" style="21" bestFit="1" customWidth="1"/>
    <col min="1540" max="1540" width="30.28515625" style="21" bestFit="1" customWidth="1"/>
    <col min="1541" max="1541" width="14.5703125" style="21" bestFit="1" customWidth="1"/>
    <col min="1542" max="1542" width="11.5703125" style="21" bestFit="1" customWidth="1"/>
    <col min="1543" max="1543" width="18.140625" style="21" bestFit="1" customWidth="1"/>
    <col min="1544" max="1544" width="9.140625" style="21" bestFit="1"/>
    <col min="1545" max="1545" width="1.7109375" style="21" bestFit="1" customWidth="1"/>
    <col min="1546" max="1792" width="9.140625" style="21"/>
    <col min="1793" max="1793" width="5.42578125" style="21" bestFit="1" customWidth="1"/>
    <col min="1794" max="1794" width="82" style="21" bestFit="1" customWidth="1"/>
    <col min="1795" max="1795" width="13.140625" style="21" bestFit="1" customWidth="1"/>
    <col min="1796" max="1796" width="30.28515625" style="21" bestFit="1" customWidth="1"/>
    <col min="1797" max="1797" width="14.5703125" style="21" bestFit="1" customWidth="1"/>
    <col min="1798" max="1798" width="11.5703125" style="21" bestFit="1" customWidth="1"/>
    <col min="1799" max="1799" width="18.140625" style="21" bestFit="1" customWidth="1"/>
    <col min="1800" max="1800" width="9.140625" style="21" bestFit="1"/>
    <col min="1801" max="1801" width="1.7109375" style="21" bestFit="1" customWidth="1"/>
    <col min="1802" max="2048" width="9.140625" style="21"/>
    <col min="2049" max="2049" width="5.42578125" style="21" bestFit="1" customWidth="1"/>
    <col min="2050" max="2050" width="82" style="21" bestFit="1" customWidth="1"/>
    <col min="2051" max="2051" width="13.140625" style="21" bestFit="1" customWidth="1"/>
    <col min="2052" max="2052" width="30.28515625" style="21" bestFit="1" customWidth="1"/>
    <col min="2053" max="2053" width="14.5703125" style="21" bestFit="1" customWidth="1"/>
    <col min="2054" max="2054" width="11.5703125" style="21" bestFit="1" customWidth="1"/>
    <col min="2055" max="2055" width="18.140625" style="21" bestFit="1" customWidth="1"/>
    <col min="2056" max="2056" width="9.140625" style="21" bestFit="1"/>
    <col min="2057" max="2057" width="1.7109375" style="21" bestFit="1" customWidth="1"/>
    <col min="2058" max="2304" width="9.140625" style="21"/>
    <col min="2305" max="2305" width="5.42578125" style="21" bestFit="1" customWidth="1"/>
    <col min="2306" max="2306" width="82" style="21" bestFit="1" customWidth="1"/>
    <col min="2307" max="2307" width="13.140625" style="21" bestFit="1" customWidth="1"/>
    <col min="2308" max="2308" width="30.28515625" style="21" bestFit="1" customWidth="1"/>
    <col min="2309" max="2309" width="14.5703125" style="21" bestFit="1" customWidth="1"/>
    <col min="2310" max="2310" width="11.5703125" style="21" bestFit="1" customWidth="1"/>
    <col min="2311" max="2311" width="18.140625" style="21" bestFit="1" customWidth="1"/>
    <col min="2312" max="2312" width="9.140625" style="21" bestFit="1"/>
    <col min="2313" max="2313" width="1.7109375" style="21" bestFit="1" customWidth="1"/>
    <col min="2314" max="2560" width="9.140625" style="21"/>
    <col min="2561" max="2561" width="5.42578125" style="21" bestFit="1" customWidth="1"/>
    <col min="2562" max="2562" width="82" style="21" bestFit="1" customWidth="1"/>
    <col min="2563" max="2563" width="13.140625" style="21" bestFit="1" customWidth="1"/>
    <col min="2564" max="2564" width="30.28515625" style="21" bestFit="1" customWidth="1"/>
    <col min="2565" max="2565" width="14.5703125" style="21" bestFit="1" customWidth="1"/>
    <col min="2566" max="2566" width="11.5703125" style="21" bestFit="1" customWidth="1"/>
    <col min="2567" max="2567" width="18.140625" style="21" bestFit="1" customWidth="1"/>
    <col min="2568" max="2568" width="9.140625" style="21" bestFit="1"/>
    <col min="2569" max="2569" width="1.7109375" style="21" bestFit="1" customWidth="1"/>
    <col min="2570" max="2816" width="9.140625" style="21"/>
    <col min="2817" max="2817" width="5.42578125" style="21" bestFit="1" customWidth="1"/>
    <col min="2818" max="2818" width="82" style="21" bestFit="1" customWidth="1"/>
    <col min="2819" max="2819" width="13.140625" style="21" bestFit="1" customWidth="1"/>
    <col min="2820" max="2820" width="30.28515625" style="21" bestFit="1" customWidth="1"/>
    <col min="2821" max="2821" width="14.5703125" style="21" bestFit="1" customWidth="1"/>
    <col min="2822" max="2822" width="11.5703125" style="21" bestFit="1" customWidth="1"/>
    <col min="2823" max="2823" width="18.140625" style="21" bestFit="1" customWidth="1"/>
    <col min="2824" max="2824" width="9.140625" style="21" bestFit="1"/>
    <col min="2825" max="2825" width="1.7109375" style="21" bestFit="1" customWidth="1"/>
    <col min="2826" max="3072" width="9.140625" style="21"/>
    <col min="3073" max="3073" width="5.42578125" style="21" bestFit="1" customWidth="1"/>
    <col min="3074" max="3074" width="82" style="21" bestFit="1" customWidth="1"/>
    <col min="3075" max="3075" width="13.140625" style="21" bestFit="1" customWidth="1"/>
    <col min="3076" max="3076" width="30.28515625" style="21" bestFit="1" customWidth="1"/>
    <col min="3077" max="3077" width="14.5703125" style="21" bestFit="1" customWidth="1"/>
    <col min="3078" max="3078" width="11.5703125" style="21" bestFit="1" customWidth="1"/>
    <col min="3079" max="3079" width="18.140625" style="21" bestFit="1" customWidth="1"/>
    <col min="3080" max="3080" width="9.140625" style="21" bestFit="1"/>
    <col min="3081" max="3081" width="1.7109375" style="21" bestFit="1" customWidth="1"/>
    <col min="3082" max="3328" width="9.140625" style="21"/>
    <col min="3329" max="3329" width="5.42578125" style="21" bestFit="1" customWidth="1"/>
    <col min="3330" max="3330" width="82" style="21" bestFit="1" customWidth="1"/>
    <col min="3331" max="3331" width="13.140625" style="21" bestFit="1" customWidth="1"/>
    <col min="3332" max="3332" width="30.28515625" style="21" bestFit="1" customWidth="1"/>
    <col min="3333" max="3333" width="14.5703125" style="21" bestFit="1" customWidth="1"/>
    <col min="3334" max="3334" width="11.5703125" style="21" bestFit="1" customWidth="1"/>
    <col min="3335" max="3335" width="18.140625" style="21" bestFit="1" customWidth="1"/>
    <col min="3336" max="3336" width="9.140625" style="21" bestFit="1"/>
    <col min="3337" max="3337" width="1.7109375" style="21" bestFit="1" customWidth="1"/>
    <col min="3338" max="3584" width="9.140625" style="21"/>
    <col min="3585" max="3585" width="5.42578125" style="21" bestFit="1" customWidth="1"/>
    <col min="3586" max="3586" width="82" style="21" bestFit="1" customWidth="1"/>
    <col min="3587" max="3587" width="13.140625" style="21" bestFit="1" customWidth="1"/>
    <col min="3588" max="3588" width="30.28515625" style="21" bestFit="1" customWidth="1"/>
    <col min="3589" max="3589" width="14.5703125" style="21" bestFit="1" customWidth="1"/>
    <col min="3590" max="3590" width="11.5703125" style="21" bestFit="1" customWidth="1"/>
    <col min="3591" max="3591" width="18.140625" style="21" bestFit="1" customWidth="1"/>
    <col min="3592" max="3592" width="9.140625" style="21" bestFit="1"/>
    <col min="3593" max="3593" width="1.7109375" style="21" bestFit="1" customWidth="1"/>
    <col min="3594" max="3840" width="9.140625" style="21"/>
    <col min="3841" max="3841" width="5.42578125" style="21" bestFit="1" customWidth="1"/>
    <col min="3842" max="3842" width="82" style="21" bestFit="1" customWidth="1"/>
    <col min="3843" max="3843" width="13.140625" style="21" bestFit="1" customWidth="1"/>
    <col min="3844" max="3844" width="30.28515625" style="21" bestFit="1" customWidth="1"/>
    <col min="3845" max="3845" width="14.5703125" style="21" bestFit="1" customWidth="1"/>
    <col min="3846" max="3846" width="11.5703125" style="21" bestFit="1" customWidth="1"/>
    <col min="3847" max="3847" width="18.140625" style="21" bestFit="1" customWidth="1"/>
    <col min="3848" max="3848" width="9.140625" style="21" bestFit="1"/>
    <col min="3849" max="3849" width="1.7109375" style="21" bestFit="1" customWidth="1"/>
    <col min="3850" max="4096" width="9.140625" style="21"/>
    <col min="4097" max="4097" width="5.42578125" style="21" bestFit="1" customWidth="1"/>
    <col min="4098" max="4098" width="82" style="21" bestFit="1" customWidth="1"/>
    <col min="4099" max="4099" width="13.140625" style="21" bestFit="1" customWidth="1"/>
    <col min="4100" max="4100" width="30.28515625" style="21" bestFit="1" customWidth="1"/>
    <col min="4101" max="4101" width="14.5703125" style="21" bestFit="1" customWidth="1"/>
    <col min="4102" max="4102" width="11.5703125" style="21" bestFit="1" customWidth="1"/>
    <col min="4103" max="4103" width="18.140625" style="21" bestFit="1" customWidth="1"/>
    <col min="4104" max="4104" width="9.140625" style="21" bestFit="1"/>
    <col min="4105" max="4105" width="1.7109375" style="21" bestFit="1" customWidth="1"/>
    <col min="4106" max="4352" width="9.140625" style="21"/>
    <col min="4353" max="4353" width="5.42578125" style="21" bestFit="1" customWidth="1"/>
    <col min="4354" max="4354" width="82" style="21" bestFit="1" customWidth="1"/>
    <col min="4355" max="4355" width="13.140625" style="21" bestFit="1" customWidth="1"/>
    <col min="4356" max="4356" width="30.28515625" style="21" bestFit="1" customWidth="1"/>
    <col min="4357" max="4357" width="14.5703125" style="21" bestFit="1" customWidth="1"/>
    <col min="4358" max="4358" width="11.5703125" style="21" bestFit="1" customWidth="1"/>
    <col min="4359" max="4359" width="18.140625" style="21" bestFit="1" customWidth="1"/>
    <col min="4360" max="4360" width="9.140625" style="21" bestFit="1"/>
    <col min="4361" max="4361" width="1.7109375" style="21" bestFit="1" customWidth="1"/>
    <col min="4362" max="4608" width="9.140625" style="21"/>
    <col min="4609" max="4609" width="5.42578125" style="21" bestFit="1" customWidth="1"/>
    <col min="4610" max="4610" width="82" style="21" bestFit="1" customWidth="1"/>
    <col min="4611" max="4611" width="13.140625" style="21" bestFit="1" customWidth="1"/>
    <col min="4612" max="4612" width="30.28515625" style="21" bestFit="1" customWidth="1"/>
    <col min="4613" max="4613" width="14.5703125" style="21" bestFit="1" customWidth="1"/>
    <col min="4614" max="4614" width="11.5703125" style="21" bestFit="1" customWidth="1"/>
    <col min="4615" max="4615" width="18.140625" style="21" bestFit="1" customWidth="1"/>
    <col min="4616" max="4616" width="9.140625" style="21" bestFit="1"/>
    <col min="4617" max="4617" width="1.7109375" style="21" bestFit="1" customWidth="1"/>
    <col min="4618" max="4864" width="9.140625" style="21"/>
    <col min="4865" max="4865" width="5.42578125" style="21" bestFit="1" customWidth="1"/>
    <col min="4866" max="4866" width="82" style="21" bestFit="1" customWidth="1"/>
    <col min="4867" max="4867" width="13.140625" style="21" bestFit="1" customWidth="1"/>
    <col min="4868" max="4868" width="30.28515625" style="21" bestFit="1" customWidth="1"/>
    <col min="4869" max="4869" width="14.5703125" style="21" bestFit="1" customWidth="1"/>
    <col min="4870" max="4870" width="11.5703125" style="21" bestFit="1" customWidth="1"/>
    <col min="4871" max="4871" width="18.140625" style="21" bestFit="1" customWidth="1"/>
    <col min="4872" max="4872" width="9.140625" style="21" bestFit="1"/>
    <col min="4873" max="4873" width="1.7109375" style="21" bestFit="1" customWidth="1"/>
    <col min="4874" max="5120" width="9.140625" style="21"/>
    <col min="5121" max="5121" width="5.42578125" style="21" bestFit="1" customWidth="1"/>
    <col min="5122" max="5122" width="82" style="21" bestFit="1" customWidth="1"/>
    <col min="5123" max="5123" width="13.140625" style="21" bestFit="1" customWidth="1"/>
    <col min="5124" max="5124" width="30.28515625" style="21" bestFit="1" customWidth="1"/>
    <col min="5125" max="5125" width="14.5703125" style="21" bestFit="1" customWidth="1"/>
    <col min="5126" max="5126" width="11.5703125" style="21" bestFit="1" customWidth="1"/>
    <col min="5127" max="5127" width="18.140625" style="21" bestFit="1" customWidth="1"/>
    <col min="5128" max="5128" width="9.140625" style="21" bestFit="1"/>
    <col min="5129" max="5129" width="1.7109375" style="21" bestFit="1" customWidth="1"/>
    <col min="5130" max="5376" width="9.140625" style="21"/>
    <col min="5377" max="5377" width="5.42578125" style="21" bestFit="1" customWidth="1"/>
    <col min="5378" max="5378" width="82" style="21" bestFit="1" customWidth="1"/>
    <col min="5379" max="5379" width="13.140625" style="21" bestFit="1" customWidth="1"/>
    <col min="5380" max="5380" width="30.28515625" style="21" bestFit="1" customWidth="1"/>
    <col min="5381" max="5381" width="14.5703125" style="21" bestFit="1" customWidth="1"/>
    <col min="5382" max="5382" width="11.5703125" style="21" bestFit="1" customWidth="1"/>
    <col min="5383" max="5383" width="18.140625" style="21" bestFit="1" customWidth="1"/>
    <col min="5384" max="5384" width="9.140625" style="21" bestFit="1"/>
    <col min="5385" max="5385" width="1.7109375" style="21" bestFit="1" customWidth="1"/>
    <col min="5386" max="5632" width="9.140625" style="21"/>
    <col min="5633" max="5633" width="5.42578125" style="21" bestFit="1" customWidth="1"/>
    <col min="5634" max="5634" width="82" style="21" bestFit="1" customWidth="1"/>
    <col min="5635" max="5635" width="13.140625" style="21" bestFit="1" customWidth="1"/>
    <col min="5636" max="5636" width="30.28515625" style="21" bestFit="1" customWidth="1"/>
    <col min="5637" max="5637" width="14.5703125" style="21" bestFit="1" customWidth="1"/>
    <col min="5638" max="5638" width="11.5703125" style="21" bestFit="1" customWidth="1"/>
    <col min="5639" max="5639" width="18.140625" style="21" bestFit="1" customWidth="1"/>
    <col min="5640" max="5640" width="9.140625" style="21" bestFit="1"/>
    <col min="5641" max="5641" width="1.7109375" style="21" bestFit="1" customWidth="1"/>
    <col min="5642" max="5888" width="9.140625" style="21"/>
    <col min="5889" max="5889" width="5.42578125" style="21" bestFit="1" customWidth="1"/>
    <col min="5890" max="5890" width="82" style="21" bestFit="1" customWidth="1"/>
    <col min="5891" max="5891" width="13.140625" style="21" bestFit="1" customWidth="1"/>
    <col min="5892" max="5892" width="30.28515625" style="21" bestFit="1" customWidth="1"/>
    <col min="5893" max="5893" width="14.5703125" style="21" bestFit="1" customWidth="1"/>
    <col min="5894" max="5894" width="11.5703125" style="21" bestFit="1" customWidth="1"/>
    <col min="5895" max="5895" width="18.140625" style="21" bestFit="1" customWidth="1"/>
    <col min="5896" max="5896" width="9.140625" style="21" bestFit="1"/>
    <col min="5897" max="5897" width="1.7109375" style="21" bestFit="1" customWidth="1"/>
    <col min="5898" max="6144" width="9.140625" style="21"/>
    <col min="6145" max="6145" width="5.42578125" style="21" bestFit="1" customWidth="1"/>
    <col min="6146" max="6146" width="82" style="21" bestFit="1" customWidth="1"/>
    <col min="6147" max="6147" width="13.140625" style="21" bestFit="1" customWidth="1"/>
    <col min="6148" max="6148" width="30.28515625" style="21" bestFit="1" customWidth="1"/>
    <col min="6149" max="6149" width="14.5703125" style="21" bestFit="1" customWidth="1"/>
    <col min="6150" max="6150" width="11.5703125" style="21" bestFit="1" customWidth="1"/>
    <col min="6151" max="6151" width="18.140625" style="21" bestFit="1" customWidth="1"/>
    <col min="6152" max="6152" width="9.140625" style="21" bestFit="1"/>
    <col min="6153" max="6153" width="1.7109375" style="21" bestFit="1" customWidth="1"/>
    <col min="6154" max="6400" width="9.140625" style="21"/>
    <col min="6401" max="6401" width="5.42578125" style="21" bestFit="1" customWidth="1"/>
    <col min="6402" max="6402" width="82" style="21" bestFit="1" customWidth="1"/>
    <col min="6403" max="6403" width="13.140625" style="21" bestFit="1" customWidth="1"/>
    <col min="6404" max="6404" width="30.28515625" style="21" bestFit="1" customWidth="1"/>
    <col min="6405" max="6405" width="14.5703125" style="21" bestFit="1" customWidth="1"/>
    <col min="6406" max="6406" width="11.5703125" style="21" bestFit="1" customWidth="1"/>
    <col min="6407" max="6407" width="18.140625" style="21" bestFit="1" customWidth="1"/>
    <col min="6408" max="6408" width="9.140625" style="21" bestFit="1"/>
    <col min="6409" max="6409" width="1.7109375" style="21" bestFit="1" customWidth="1"/>
    <col min="6410" max="6656" width="9.140625" style="21"/>
    <col min="6657" max="6657" width="5.42578125" style="21" bestFit="1" customWidth="1"/>
    <col min="6658" max="6658" width="82" style="21" bestFit="1" customWidth="1"/>
    <col min="6659" max="6659" width="13.140625" style="21" bestFit="1" customWidth="1"/>
    <col min="6660" max="6660" width="30.28515625" style="21" bestFit="1" customWidth="1"/>
    <col min="6661" max="6661" width="14.5703125" style="21" bestFit="1" customWidth="1"/>
    <col min="6662" max="6662" width="11.5703125" style="21" bestFit="1" customWidth="1"/>
    <col min="6663" max="6663" width="18.140625" style="21" bestFit="1" customWidth="1"/>
    <col min="6664" max="6664" width="9.140625" style="21" bestFit="1"/>
    <col min="6665" max="6665" width="1.7109375" style="21" bestFit="1" customWidth="1"/>
    <col min="6666" max="6912" width="9.140625" style="21"/>
    <col min="6913" max="6913" width="5.42578125" style="21" bestFit="1" customWidth="1"/>
    <col min="6914" max="6914" width="82" style="21" bestFit="1" customWidth="1"/>
    <col min="6915" max="6915" width="13.140625" style="21" bestFit="1" customWidth="1"/>
    <col min="6916" max="6916" width="30.28515625" style="21" bestFit="1" customWidth="1"/>
    <col min="6917" max="6917" width="14.5703125" style="21" bestFit="1" customWidth="1"/>
    <col min="6918" max="6918" width="11.5703125" style="21" bestFit="1" customWidth="1"/>
    <col min="6919" max="6919" width="18.140625" style="21" bestFit="1" customWidth="1"/>
    <col min="6920" max="6920" width="9.140625" style="21" bestFit="1"/>
    <col min="6921" max="6921" width="1.7109375" style="21" bestFit="1" customWidth="1"/>
    <col min="6922" max="7168" width="9.140625" style="21"/>
    <col min="7169" max="7169" width="5.42578125" style="21" bestFit="1" customWidth="1"/>
    <col min="7170" max="7170" width="82" style="21" bestFit="1" customWidth="1"/>
    <col min="7171" max="7171" width="13.140625" style="21" bestFit="1" customWidth="1"/>
    <col min="7172" max="7172" width="30.28515625" style="21" bestFit="1" customWidth="1"/>
    <col min="7173" max="7173" width="14.5703125" style="21" bestFit="1" customWidth="1"/>
    <col min="7174" max="7174" width="11.5703125" style="21" bestFit="1" customWidth="1"/>
    <col min="7175" max="7175" width="18.140625" style="21" bestFit="1" customWidth="1"/>
    <col min="7176" max="7176" width="9.140625" style="21" bestFit="1"/>
    <col min="7177" max="7177" width="1.7109375" style="21" bestFit="1" customWidth="1"/>
    <col min="7178" max="7424" width="9.140625" style="21"/>
    <col min="7425" max="7425" width="5.42578125" style="21" bestFit="1" customWidth="1"/>
    <col min="7426" max="7426" width="82" style="21" bestFit="1" customWidth="1"/>
    <col min="7427" max="7427" width="13.140625" style="21" bestFit="1" customWidth="1"/>
    <col min="7428" max="7428" width="30.28515625" style="21" bestFit="1" customWidth="1"/>
    <col min="7429" max="7429" width="14.5703125" style="21" bestFit="1" customWidth="1"/>
    <col min="7430" max="7430" width="11.5703125" style="21" bestFit="1" customWidth="1"/>
    <col min="7431" max="7431" width="18.140625" style="21" bestFit="1" customWidth="1"/>
    <col min="7432" max="7432" width="9.140625" style="21" bestFit="1"/>
    <col min="7433" max="7433" width="1.7109375" style="21" bestFit="1" customWidth="1"/>
    <col min="7434" max="7680" width="9.140625" style="21"/>
    <col min="7681" max="7681" width="5.42578125" style="21" bestFit="1" customWidth="1"/>
    <col min="7682" max="7682" width="82" style="21" bestFit="1" customWidth="1"/>
    <col min="7683" max="7683" width="13.140625" style="21" bestFit="1" customWidth="1"/>
    <col min="7684" max="7684" width="30.28515625" style="21" bestFit="1" customWidth="1"/>
    <col min="7685" max="7685" width="14.5703125" style="21" bestFit="1" customWidth="1"/>
    <col min="7686" max="7686" width="11.5703125" style="21" bestFit="1" customWidth="1"/>
    <col min="7687" max="7687" width="18.140625" style="21" bestFit="1" customWidth="1"/>
    <col min="7688" max="7688" width="9.140625" style="21" bestFit="1"/>
    <col min="7689" max="7689" width="1.7109375" style="21" bestFit="1" customWidth="1"/>
    <col min="7690" max="7936" width="9.140625" style="21"/>
    <col min="7937" max="7937" width="5.42578125" style="21" bestFit="1" customWidth="1"/>
    <col min="7938" max="7938" width="82" style="21" bestFit="1" customWidth="1"/>
    <col min="7939" max="7939" width="13.140625" style="21" bestFit="1" customWidth="1"/>
    <col min="7940" max="7940" width="30.28515625" style="21" bestFit="1" customWidth="1"/>
    <col min="7941" max="7941" width="14.5703125" style="21" bestFit="1" customWidth="1"/>
    <col min="7942" max="7942" width="11.5703125" style="21" bestFit="1" customWidth="1"/>
    <col min="7943" max="7943" width="18.140625" style="21" bestFit="1" customWidth="1"/>
    <col min="7944" max="7944" width="9.140625" style="21" bestFit="1"/>
    <col min="7945" max="7945" width="1.7109375" style="21" bestFit="1" customWidth="1"/>
    <col min="7946" max="8192" width="9.140625" style="21"/>
    <col min="8193" max="8193" width="5.42578125" style="21" bestFit="1" customWidth="1"/>
    <col min="8194" max="8194" width="82" style="21" bestFit="1" customWidth="1"/>
    <col min="8195" max="8195" width="13.140625" style="21" bestFit="1" customWidth="1"/>
    <col min="8196" max="8196" width="30.28515625" style="21" bestFit="1" customWidth="1"/>
    <col min="8197" max="8197" width="14.5703125" style="21" bestFit="1" customWidth="1"/>
    <col min="8198" max="8198" width="11.5703125" style="21" bestFit="1" customWidth="1"/>
    <col min="8199" max="8199" width="18.140625" style="21" bestFit="1" customWidth="1"/>
    <col min="8200" max="8200" width="9.140625" style="21" bestFit="1"/>
    <col min="8201" max="8201" width="1.7109375" style="21" bestFit="1" customWidth="1"/>
    <col min="8202" max="8448" width="9.140625" style="21"/>
    <col min="8449" max="8449" width="5.42578125" style="21" bestFit="1" customWidth="1"/>
    <col min="8450" max="8450" width="82" style="21" bestFit="1" customWidth="1"/>
    <col min="8451" max="8451" width="13.140625" style="21" bestFit="1" customWidth="1"/>
    <col min="8452" max="8452" width="30.28515625" style="21" bestFit="1" customWidth="1"/>
    <col min="8453" max="8453" width="14.5703125" style="21" bestFit="1" customWidth="1"/>
    <col min="8454" max="8454" width="11.5703125" style="21" bestFit="1" customWidth="1"/>
    <col min="8455" max="8455" width="18.140625" style="21" bestFit="1" customWidth="1"/>
    <col min="8456" max="8456" width="9.140625" style="21" bestFit="1"/>
    <col min="8457" max="8457" width="1.7109375" style="21" bestFit="1" customWidth="1"/>
    <col min="8458" max="8704" width="9.140625" style="21"/>
    <col min="8705" max="8705" width="5.42578125" style="21" bestFit="1" customWidth="1"/>
    <col min="8706" max="8706" width="82" style="21" bestFit="1" customWidth="1"/>
    <col min="8707" max="8707" width="13.140625" style="21" bestFit="1" customWidth="1"/>
    <col min="8708" max="8708" width="30.28515625" style="21" bestFit="1" customWidth="1"/>
    <col min="8709" max="8709" width="14.5703125" style="21" bestFit="1" customWidth="1"/>
    <col min="8710" max="8710" width="11.5703125" style="21" bestFit="1" customWidth="1"/>
    <col min="8711" max="8711" width="18.140625" style="21" bestFit="1" customWidth="1"/>
    <col min="8712" max="8712" width="9.140625" style="21" bestFit="1"/>
    <col min="8713" max="8713" width="1.7109375" style="21" bestFit="1" customWidth="1"/>
    <col min="8714" max="8960" width="9.140625" style="21"/>
    <col min="8961" max="8961" width="5.42578125" style="21" bestFit="1" customWidth="1"/>
    <col min="8962" max="8962" width="82" style="21" bestFit="1" customWidth="1"/>
    <col min="8963" max="8963" width="13.140625" style="21" bestFit="1" customWidth="1"/>
    <col min="8964" max="8964" width="30.28515625" style="21" bestFit="1" customWidth="1"/>
    <col min="8965" max="8965" width="14.5703125" style="21" bestFit="1" customWidth="1"/>
    <col min="8966" max="8966" width="11.5703125" style="21" bestFit="1" customWidth="1"/>
    <col min="8967" max="8967" width="18.140625" style="21" bestFit="1" customWidth="1"/>
    <col min="8968" max="8968" width="9.140625" style="21" bestFit="1"/>
    <col min="8969" max="8969" width="1.7109375" style="21" bestFit="1" customWidth="1"/>
    <col min="8970" max="9216" width="9.140625" style="21"/>
    <col min="9217" max="9217" width="5.42578125" style="21" bestFit="1" customWidth="1"/>
    <col min="9218" max="9218" width="82" style="21" bestFit="1" customWidth="1"/>
    <col min="9219" max="9219" width="13.140625" style="21" bestFit="1" customWidth="1"/>
    <col min="9220" max="9220" width="30.28515625" style="21" bestFit="1" customWidth="1"/>
    <col min="9221" max="9221" width="14.5703125" style="21" bestFit="1" customWidth="1"/>
    <col min="9222" max="9222" width="11.5703125" style="21" bestFit="1" customWidth="1"/>
    <col min="9223" max="9223" width="18.140625" style="21" bestFit="1" customWidth="1"/>
    <col min="9224" max="9224" width="9.140625" style="21" bestFit="1"/>
    <col min="9225" max="9225" width="1.7109375" style="21" bestFit="1" customWidth="1"/>
    <col min="9226" max="9472" width="9.140625" style="21"/>
    <col min="9473" max="9473" width="5.42578125" style="21" bestFit="1" customWidth="1"/>
    <col min="9474" max="9474" width="82" style="21" bestFit="1" customWidth="1"/>
    <col min="9475" max="9475" width="13.140625" style="21" bestFit="1" customWidth="1"/>
    <col min="9476" max="9476" width="30.28515625" style="21" bestFit="1" customWidth="1"/>
    <col min="9477" max="9477" width="14.5703125" style="21" bestFit="1" customWidth="1"/>
    <col min="9478" max="9478" width="11.5703125" style="21" bestFit="1" customWidth="1"/>
    <col min="9479" max="9479" width="18.140625" style="21" bestFit="1" customWidth="1"/>
    <col min="9480" max="9480" width="9.140625" style="21" bestFit="1"/>
    <col min="9481" max="9481" width="1.7109375" style="21" bestFit="1" customWidth="1"/>
    <col min="9482" max="9728" width="9.140625" style="21"/>
    <col min="9729" max="9729" width="5.42578125" style="21" bestFit="1" customWidth="1"/>
    <col min="9730" max="9730" width="82" style="21" bestFit="1" customWidth="1"/>
    <col min="9731" max="9731" width="13.140625" style="21" bestFit="1" customWidth="1"/>
    <col min="9732" max="9732" width="30.28515625" style="21" bestFit="1" customWidth="1"/>
    <col min="9733" max="9733" width="14.5703125" style="21" bestFit="1" customWidth="1"/>
    <col min="9734" max="9734" width="11.5703125" style="21" bestFit="1" customWidth="1"/>
    <col min="9735" max="9735" width="18.140625" style="21" bestFit="1" customWidth="1"/>
    <col min="9736" max="9736" width="9.140625" style="21" bestFit="1"/>
    <col min="9737" max="9737" width="1.7109375" style="21" bestFit="1" customWidth="1"/>
    <col min="9738" max="9984" width="9.140625" style="21"/>
    <col min="9985" max="9985" width="5.42578125" style="21" bestFit="1" customWidth="1"/>
    <col min="9986" max="9986" width="82" style="21" bestFit="1" customWidth="1"/>
    <col min="9987" max="9987" width="13.140625" style="21" bestFit="1" customWidth="1"/>
    <col min="9988" max="9988" width="30.28515625" style="21" bestFit="1" customWidth="1"/>
    <col min="9989" max="9989" width="14.5703125" style="21" bestFit="1" customWidth="1"/>
    <col min="9990" max="9990" width="11.5703125" style="21" bestFit="1" customWidth="1"/>
    <col min="9991" max="9991" width="18.140625" style="21" bestFit="1" customWidth="1"/>
    <col min="9992" max="9992" width="9.140625" style="21" bestFit="1"/>
    <col min="9993" max="9993" width="1.7109375" style="21" bestFit="1" customWidth="1"/>
    <col min="9994" max="10240" width="9.140625" style="21"/>
    <col min="10241" max="10241" width="5.42578125" style="21" bestFit="1" customWidth="1"/>
    <col min="10242" max="10242" width="82" style="21" bestFit="1" customWidth="1"/>
    <col min="10243" max="10243" width="13.140625" style="21" bestFit="1" customWidth="1"/>
    <col min="10244" max="10244" width="30.28515625" style="21" bestFit="1" customWidth="1"/>
    <col min="10245" max="10245" width="14.5703125" style="21" bestFit="1" customWidth="1"/>
    <col min="10246" max="10246" width="11.5703125" style="21" bestFit="1" customWidth="1"/>
    <col min="10247" max="10247" width="18.140625" style="21" bestFit="1" customWidth="1"/>
    <col min="10248" max="10248" width="9.140625" style="21" bestFit="1"/>
    <col min="10249" max="10249" width="1.7109375" style="21" bestFit="1" customWidth="1"/>
    <col min="10250" max="10496" width="9.140625" style="21"/>
    <col min="10497" max="10497" width="5.42578125" style="21" bestFit="1" customWidth="1"/>
    <col min="10498" max="10498" width="82" style="21" bestFit="1" customWidth="1"/>
    <col min="10499" max="10499" width="13.140625" style="21" bestFit="1" customWidth="1"/>
    <col min="10500" max="10500" width="30.28515625" style="21" bestFit="1" customWidth="1"/>
    <col min="10501" max="10501" width="14.5703125" style="21" bestFit="1" customWidth="1"/>
    <col min="10502" max="10502" width="11.5703125" style="21" bestFit="1" customWidth="1"/>
    <col min="10503" max="10503" width="18.140625" style="21" bestFit="1" customWidth="1"/>
    <col min="10504" max="10504" width="9.140625" style="21" bestFit="1"/>
    <col min="10505" max="10505" width="1.7109375" style="21" bestFit="1" customWidth="1"/>
    <col min="10506" max="10752" width="9.140625" style="21"/>
    <col min="10753" max="10753" width="5.42578125" style="21" bestFit="1" customWidth="1"/>
    <col min="10754" max="10754" width="82" style="21" bestFit="1" customWidth="1"/>
    <col min="10755" max="10755" width="13.140625" style="21" bestFit="1" customWidth="1"/>
    <col min="10756" max="10756" width="30.28515625" style="21" bestFit="1" customWidth="1"/>
    <col min="10757" max="10757" width="14.5703125" style="21" bestFit="1" customWidth="1"/>
    <col min="10758" max="10758" width="11.5703125" style="21" bestFit="1" customWidth="1"/>
    <col min="10759" max="10759" width="18.140625" style="21" bestFit="1" customWidth="1"/>
    <col min="10760" max="10760" width="9.140625" style="21" bestFit="1"/>
    <col min="10761" max="10761" width="1.7109375" style="21" bestFit="1" customWidth="1"/>
    <col min="10762" max="11008" width="9.140625" style="21"/>
    <col min="11009" max="11009" width="5.42578125" style="21" bestFit="1" customWidth="1"/>
    <col min="11010" max="11010" width="82" style="21" bestFit="1" customWidth="1"/>
    <col min="11011" max="11011" width="13.140625" style="21" bestFit="1" customWidth="1"/>
    <col min="11012" max="11012" width="30.28515625" style="21" bestFit="1" customWidth="1"/>
    <col min="11013" max="11013" width="14.5703125" style="21" bestFit="1" customWidth="1"/>
    <col min="11014" max="11014" width="11.5703125" style="21" bestFit="1" customWidth="1"/>
    <col min="11015" max="11015" width="18.140625" style="21" bestFit="1" customWidth="1"/>
    <col min="11016" max="11016" width="9.140625" style="21" bestFit="1"/>
    <col min="11017" max="11017" width="1.7109375" style="21" bestFit="1" customWidth="1"/>
    <col min="11018" max="11264" width="9.140625" style="21"/>
    <col min="11265" max="11265" width="5.42578125" style="21" bestFit="1" customWidth="1"/>
    <col min="11266" max="11266" width="82" style="21" bestFit="1" customWidth="1"/>
    <col min="11267" max="11267" width="13.140625" style="21" bestFit="1" customWidth="1"/>
    <col min="11268" max="11268" width="30.28515625" style="21" bestFit="1" customWidth="1"/>
    <col min="11269" max="11269" width="14.5703125" style="21" bestFit="1" customWidth="1"/>
    <col min="11270" max="11270" width="11.5703125" style="21" bestFit="1" customWidth="1"/>
    <col min="11271" max="11271" width="18.140625" style="21" bestFit="1" customWidth="1"/>
    <col min="11272" max="11272" width="9.140625" style="21" bestFit="1"/>
    <col min="11273" max="11273" width="1.7109375" style="21" bestFit="1" customWidth="1"/>
    <col min="11274" max="11520" width="9.140625" style="21"/>
    <col min="11521" max="11521" width="5.42578125" style="21" bestFit="1" customWidth="1"/>
    <col min="11522" max="11522" width="82" style="21" bestFit="1" customWidth="1"/>
    <col min="11523" max="11523" width="13.140625" style="21" bestFit="1" customWidth="1"/>
    <col min="11524" max="11524" width="30.28515625" style="21" bestFit="1" customWidth="1"/>
    <col min="11525" max="11525" width="14.5703125" style="21" bestFit="1" customWidth="1"/>
    <col min="11526" max="11526" width="11.5703125" style="21" bestFit="1" customWidth="1"/>
    <col min="11527" max="11527" width="18.140625" style="21" bestFit="1" customWidth="1"/>
    <col min="11528" max="11528" width="9.140625" style="21" bestFit="1"/>
    <col min="11529" max="11529" width="1.7109375" style="21" bestFit="1" customWidth="1"/>
    <col min="11530" max="11776" width="9.140625" style="21"/>
    <col min="11777" max="11777" width="5.42578125" style="21" bestFit="1" customWidth="1"/>
    <col min="11778" max="11778" width="82" style="21" bestFit="1" customWidth="1"/>
    <col min="11779" max="11779" width="13.140625" style="21" bestFit="1" customWidth="1"/>
    <col min="11780" max="11780" width="30.28515625" style="21" bestFit="1" customWidth="1"/>
    <col min="11781" max="11781" width="14.5703125" style="21" bestFit="1" customWidth="1"/>
    <col min="11782" max="11782" width="11.5703125" style="21" bestFit="1" customWidth="1"/>
    <col min="11783" max="11783" width="18.140625" style="21" bestFit="1" customWidth="1"/>
    <col min="11784" max="11784" width="9.140625" style="21" bestFit="1"/>
    <col min="11785" max="11785" width="1.7109375" style="21" bestFit="1" customWidth="1"/>
    <col min="11786" max="12032" width="9.140625" style="21"/>
    <col min="12033" max="12033" width="5.42578125" style="21" bestFit="1" customWidth="1"/>
    <col min="12034" max="12034" width="82" style="21" bestFit="1" customWidth="1"/>
    <col min="12035" max="12035" width="13.140625" style="21" bestFit="1" customWidth="1"/>
    <col min="12036" max="12036" width="30.28515625" style="21" bestFit="1" customWidth="1"/>
    <col min="12037" max="12037" width="14.5703125" style="21" bestFit="1" customWidth="1"/>
    <col min="12038" max="12038" width="11.5703125" style="21" bestFit="1" customWidth="1"/>
    <col min="12039" max="12039" width="18.140625" style="21" bestFit="1" customWidth="1"/>
    <col min="12040" max="12040" width="9.140625" style="21" bestFit="1"/>
    <col min="12041" max="12041" width="1.7109375" style="21" bestFit="1" customWidth="1"/>
    <col min="12042" max="12288" width="9.140625" style="21"/>
    <col min="12289" max="12289" width="5.42578125" style="21" bestFit="1" customWidth="1"/>
    <col min="12290" max="12290" width="82" style="21" bestFit="1" customWidth="1"/>
    <col min="12291" max="12291" width="13.140625" style="21" bestFit="1" customWidth="1"/>
    <col min="12292" max="12292" width="30.28515625" style="21" bestFit="1" customWidth="1"/>
    <col min="12293" max="12293" width="14.5703125" style="21" bestFit="1" customWidth="1"/>
    <col min="12294" max="12294" width="11.5703125" style="21" bestFit="1" customWidth="1"/>
    <col min="12295" max="12295" width="18.140625" style="21" bestFit="1" customWidth="1"/>
    <col min="12296" max="12296" width="9.140625" style="21" bestFit="1"/>
    <col min="12297" max="12297" width="1.7109375" style="21" bestFit="1" customWidth="1"/>
    <col min="12298" max="12544" width="9.140625" style="21"/>
    <col min="12545" max="12545" width="5.42578125" style="21" bestFit="1" customWidth="1"/>
    <col min="12546" max="12546" width="82" style="21" bestFit="1" customWidth="1"/>
    <col min="12547" max="12547" width="13.140625" style="21" bestFit="1" customWidth="1"/>
    <col min="12548" max="12548" width="30.28515625" style="21" bestFit="1" customWidth="1"/>
    <col min="12549" max="12549" width="14.5703125" style="21" bestFit="1" customWidth="1"/>
    <col min="12550" max="12550" width="11.5703125" style="21" bestFit="1" customWidth="1"/>
    <col min="12551" max="12551" width="18.140625" style="21" bestFit="1" customWidth="1"/>
    <col min="12552" max="12552" width="9.140625" style="21" bestFit="1"/>
    <col min="12553" max="12553" width="1.7109375" style="21" bestFit="1" customWidth="1"/>
    <col min="12554" max="12800" width="9.140625" style="21"/>
    <col min="12801" max="12801" width="5.42578125" style="21" bestFit="1" customWidth="1"/>
    <col min="12802" max="12802" width="82" style="21" bestFit="1" customWidth="1"/>
    <col min="12803" max="12803" width="13.140625" style="21" bestFit="1" customWidth="1"/>
    <col min="12804" max="12804" width="30.28515625" style="21" bestFit="1" customWidth="1"/>
    <col min="12805" max="12805" width="14.5703125" style="21" bestFit="1" customWidth="1"/>
    <col min="12806" max="12806" width="11.5703125" style="21" bestFit="1" customWidth="1"/>
    <col min="12807" max="12807" width="18.140625" style="21" bestFit="1" customWidth="1"/>
    <col min="12808" max="12808" width="9.140625" style="21" bestFit="1"/>
    <col min="12809" max="12809" width="1.7109375" style="21" bestFit="1" customWidth="1"/>
    <col min="12810" max="13056" width="9.140625" style="21"/>
    <col min="13057" max="13057" width="5.42578125" style="21" bestFit="1" customWidth="1"/>
    <col min="13058" max="13058" width="82" style="21" bestFit="1" customWidth="1"/>
    <col min="13059" max="13059" width="13.140625" style="21" bestFit="1" customWidth="1"/>
    <col min="13060" max="13060" width="30.28515625" style="21" bestFit="1" customWidth="1"/>
    <col min="13061" max="13061" width="14.5703125" style="21" bestFit="1" customWidth="1"/>
    <col min="13062" max="13062" width="11.5703125" style="21" bestFit="1" customWidth="1"/>
    <col min="13063" max="13063" width="18.140625" style="21" bestFit="1" customWidth="1"/>
    <col min="13064" max="13064" width="9.140625" style="21" bestFit="1"/>
    <col min="13065" max="13065" width="1.7109375" style="21" bestFit="1" customWidth="1"/>
    <col min="13066" max="13312" width="9.140625" style="21"/>
    <col min="13313" max="13313" width="5.42578125" style="21" bestFit="1" customWidth="1"/>
    <col min="13314" max="13314" width="82" style="21" bestFit="1" customWidth="1"/>
    <col min="13315" max="13315" width="13.140625" style="21" bestFit="1" customWidth="1"/>
    <col min="13316" max="13316" width="30.28515625" style="21" bestFit="1" customWidth="1"/>
    <col min="13317" max="13317" width="14.5703125" style="21" bestFit="1" customWidth="1"/>
    <col min="13318" max="13318" width="11.5703125" style="21" bestFit="1" customWidth="1"/>
    <col min="13319" max="13319" width="18.140625" style="21" bestFit="1" customWidth="1"/>
    <col min="13320" max="13320" width="9.140625" style="21" bestFit="1"/>
    <col min="13321" max="13321" width="1.7109375" style="21" bestFit="1" customWidth="1"/>
    <col min="13322" max="13568" width="9.140625" style="21"/>
    <col min="13569" max="13569" width="5.42578125" style="21" bestFit="1" customWidth="1"/>
    <col min="13570" max="13570" width="82" style="21" bestFit="1" customWidth="1"/>
    <col min="13571" max="13571" width="13.140625" style="21" bestFit="1" customWidth="1"/>
    <col min="13572" max="13572" width="30.28515625" style="21" bestFit="1" customWidth="1"/>
    <col min="13573" max="13573" width="14.5703125" style="21" bestFit="1" customWidth="1"/>
    <col min="13574" max="13574" width="11.5703125" style="21" bestFit="1" customWidth="1"/>
    <col min="13575" max="13575" width="18.140625" style="21" bestFit="1" customWidth="1"/>
    <col min="13576" max="13576" width="9.140625" style="21" bestFit="1"/>
    <col min="13577" max="13577" width="1.7109375" style="21" bestFit="1" customWidth="1"/>
    <col min="13578" max="13824" width="9.140625" style="21"/>
    <col min="13825" max="13825" width="5.42578125" style="21" bestFit="1" customWidth="1"/>
    <col min="13826" max="13826" width="82" style="21" bestFit="1" customWidth="1"/>
    <col min="13827" max="13827" width="13.140625" style="21" bestFit="1" customWidth="1"/>
    <col min="13828" max="13828" width="30.28515625" style="21" bestFit="1" customWidth="1"/>
    <col min="13829" max="13829" width="14.5703125" style="21" bestFit="1" customWidth="1"/>
    <col min="13830" max="13830" width="11.5703125" style="21" bestFit="1" customWidth="1"/>
    <col min="13831" max="13831" width="18.140625" style="21" bestFit="1" customWidth="1"/>
    <col min="13832" max="13832" width="9.140625" style="21" bestFit="1"/>
    <col min="13833" max="13833" width="1.7109375" style="21" bestFit="1" customWidth="1"/>
    <col min="13834" max="14080" width="9.140625" style="21"/>
    <col min="14081" max="14081" width="5.42578125" style="21" bestFit="1" customWidth="1"/>
    <col min="14082" max="14082" width="82" style="21" bestFit="1" customWidth="1"/>
    <col min="14083" max="14083" width="13.140625" style="21" bestFit="1" customWidth="1"/>
    <col min="14084" max="14084" width="30.28515625" style="21" bestFit="1" customWidth="1"/>
    <col min="14085" max="14085" width="14.5703125" style="21" bestFit="1" customWidth="1"/>
    <col min="14086" max="14086" width="11.5703125" style="21" bestFit="1" customWidth="1"/>
    <col min="14087" max="14087" width="18.140625" style="21" bestFit="1" customWidth="1"/>
    <col min="14088" max="14088" width="9.140625" style="21" bestFit="1"/>
    <col min="14089" max="14089" width="1.7109375" style="21" bestFit="1" customWidth="1"/>
    <col min="14090" max="14336" width="9.140625" style="21"/>
    <col min="14337" max="14337" width="5.42578125" style="21" bestFit="1" customWidth="1"/>
    <col min="14338" max="14338" width="82" style="21" bestFit="1" customWidth="1"/>
    <col min="14339" max="14339" width="13.140625" style="21" bestFit="1" customWidth="1"/>
    <col min="14340" max="14340" width="30.28515625" style="21" bestFit="1" customWidth="1"/>
    <col min="14341" max="14341" width="14.5703125" style="21" bestFit="1" customWidth="1"/>
    <col min="14342" max="14342" width="11.5703125" style="21" bestFit="1" customWidth="1"/>
    <col min="14343" max="14343" width="18.140625" style="21" bestFit="1" customWidth="1"/>
    <col min="14344" max="14344" width="9.140625" style="21" bestFit="1"/>
    <col min="14345" max="14345" width="1.7109375" style="21" bestFit="1" customWidth="1"/>
    <col min="14346" max="14592" width="9.140625" style="21"/>
    <col min="14593" max="14593" width="5.42578125" style="21" bestFit="1" customWidth="1"/>
    <col min="14594" max="14594" width="82" style="21" bestFit="1" customWidth="1"/>
    <col min="14595" max="14595" width="13.140625" style="21" bestFit="1" customWidth="1"/>
    <col min="14596" max="14596" width="30.28515625" style="21" bestFit="1" customWidth="1"/>
    <col min="14597" max="14597" width="14.5703125" style="21" bestFit="1" customWidth="1"/>
    <col min="14598" max="14598" width="11.5703125" style="21" bestFit="1" customWidth="1"/>
    <col min="14599" max="14599" width="18.140625" style="21" bestFit="1" customWidth="1"/>
    <col min="14600" max="14600" width="9.140625" style="21" bestFit="1"/>
    <col min="14601" max="14601" width="1.7109375" style="21" bestFit="1" customWidth="1"/>
    <col min="14602" max="14848" width="9.140625" style="21"/>
    <col min="14849" max="14849" width="5.42578125" style="21" bestFit="1" customWidth="1"/>
    <col min="14850" max="14850" width="82" style="21" bestFit="1" customWidth="1"/>
    <col min="14851" max="14851" width="13.140625" style="21" bestFit="1" customWidth="1"/>
    <col min="14852" max="14852" width="30.28515625" style="21" bestFit="1" customWidth="1"/>
    <col min="14853" max="14853" width="14.5703125" style="21" bestFit="1" customWidth="1"/>
    <col min="14854" max="14854" width="11.5703125" style="21" bestFit="1" customWidth="1"/>
    <col min="14855" max="14855" width="18.140625" style="21" bestFit="1" customWidth="1"/>
    <col min="14856" max="14856" width="9.140625" style="21" bestFit="1"/>
    <col min="14857" max="14857" width="1.7109375" style="21" bestFit="1" customWidth="1"/>
    <col min="14858" max="15104" width="9.140625" style="21"/>
    <col min="15105" max="15105" width="5.42578125" style="21" bestFit="1" customWidth="1"/>
    <col min="15106" max="15106" width="82" style="21" bestFit="1" customWidth="1"/>
    <col min="15107" max="15107" width="13.140625" style="21" bestFit="1" customWidth="1"/>
    <col min="15108" max="15108" width="30.28515625" style="21" bestFit="1" customWidth="1"/>
    <col min="15109" max="15109" width="14.5703125" style="21" bestFit="1" customWidth="1"/>
    <col min="15110" max="15110" width="11.5703125" style="21" bestFit="1" customWidth="1"/>
    <col min="15111" max="15111" width="18.140625" style="21" bestFit="1" customWidth="1"/>
    <col min="15112" max="15112" width="9.140625" style="21" bestFit="1"/>
    <col min="15113" max="15113" width="1.7109375" style="21" bestFit="1" customWidth="1"/>
    <col min="15114" max="15360" width="9.140625" style="21"/>
    <col min="15361" max="15361" width="5.42578125" style="21" bestFit="1" customWidth="1"/>
    <col min="15362" max="15362" width="82" style="21" bestFit="1" customWidth="1"/>
    <col min="15363" max="15363" width="13.140625" style="21" bestFit="1" customWidth="1"/>
    <col min="15364" max="15364" width="30.28515625" style="21" bestFit="1" customWidth="1"/>
    <col min="15365" max="15365" width="14.5703125" style="21" bestFit="1" customWidth="1"/>
    <col min="15366" max="15366" width="11.5703125" style="21" bestFit="1" customWidth="1"/>
    <col min="15367" max="15367" width="18.140625" style="21" bestFit="1" customWidth="1"/>
    <col min="15368" max="15368" width="9.140625" style="21" bestFit="1"/>
    <col min="15369" max="15369" width="1.7109375" style="21" bestFit="1" customWidth="1"/>
    <col min="15370" max="15616" width="9.140625" style="21"/>
    <col min="15617" max="15617" width="5.42578125" style="21" bestFit="1" customWidth="1"/>
    <col min="15618" max="15618" width="82" style="21" bestFit="1" customWidth="1"/>
    <col min="15619" max="15619" width="13.140625" style="21" bestFit="1" customWidth="1"/>
    <col min="15620" max="15620" width="30.28515625" style="21" bestFit="1" customWidth="1"/>
    <col min="15621" max="15621" width="14.5703125" style="21" bestFit="1" customWidth="1"/>
    <col min="15622" max="15622" width="11.5703125" style="21" bestFit="1" customWidth="1"/>
    <col min="15623" max="15623" width="18.140625" style="21" bestFit="1" customWidth="1"/>
    <col min="15624" max="15624" width="9.140625" style="21" bestFit="1"/>
    <col min="15625" max="15625" width="1.7109375" style="21" bestFit="1" customWidth="1"/>
    <col min="15626" max="15872" width="9.140625" style="21"/>
    <col min="15873" max="15873" width="5.42578125" style="21" bestFit="1" customWidth="1"/>
    <col min="15874" max="15874" width="82" style="21" bestFit="1" customWidth="1"/>
    <col min="15875" max="15875" width="13.140625" style="21" bestFit="1" customWidth="1"/>
    <col min="15876" max="15876" width="30.28515625" style="21" bestFit="1" customWidth="1"/>
    <col min="15877" max="15877" width="14.5703125" style="21" bestFit="1" customWidth="1"/>
    <col min="15878" max="15878" width="11.5703125" style="21" bestFit="1" customWidth="1"/>
    <col min="15879" max="15879" width="18.140625" style="21" bestFit="1" customWidth="1"/>
    <col min="15880" max="15880" width="9.140625" style="21" bestFit="1"/>
    <col min="15881" max="15881" width="1.7109375" style="21" bestFit="1" customWidth="1"/>
    <col min="15882" max="16128" width="9.140625" style="21"/>
    <col min="16129" max="16129" width="5.42578125" style="21" bestFit="1" customWidth="1"/>
    <col min="16130" max="16130" width="82" style="21" bestFit="1" customWidth="1"/>
    <col min="16131" max="16131" width="13.140625" style="21" bestFit="1" customWidth="1"/>
    <col min="16132" max="16132" width="30.28515625" style="21" bestFit="1" customWidth="1"/>
    <col min="16133" max="16133" width="14.5703125" style="21" bestFit="1" customWidth="1"/>
    <col min="16134" max="16134" width="11.5703125" style="21" bestFit="1" customWidth="1"/>
    <col min="16135" max="16135" width="18.140625" style="21" bestFit="1" customWidth="1"/>
    <col min="16136" max="16136" width="9.140625" style="21" bestFit="1"/>
    <col min="16137" max="16137" width="1.7109375" style="21" bestFit="1" customWidth="1"/>
    <col min="16138" max="16384" width="9.140625" style="21"/>
  </cols>
  <sheetData>
    <row r="1" spans="1:9" s="1" customFormat="1">
      <c r="A1" s="3" t="s">
        <v>0</v>
      </c>
      <c r="B1" s="394" t="s">
        <v>33</v>
      </c>
      <c r="C1" s="394"/>
      <c r="D1" s="394"/>
      <c r="E1" s="394"/>
      <c r="F1" s="4"/>
      <c r="G1" s="4"/>
      <c r="H1" s="4"/>
    </row>
    <row r="2" spans="1:9" s="1" customFormat="1" ht="13.5" thickBot="1">
      <c r="C2" s="5"/>
      <c r="F2" s="4"/>
      <c r="G2" s="4"/>
      <c r="H2" s="4"/>
    </row>
    <row r="3" spans="1:9" s="12" customFormat="1" ht="15">
      <c r="B3" s="30" t="s">
        <v>1752</v>
      </c>
      <c r="C3" s="395"/>
      <c r="D3" s="398"/>
      <c r="F3" s="18"/>
      <c r="G3" s="18"/>
      <c r="H3" s="18"/>
      <c r="I3" s="171"/>
    </row>
    <row r="4" spans="1:9" s="12" customFormat="1" ht="15">
      <c r="B4" s="90" t="s">
        <v>3008</v>
      </c>
      <c r="C4" s="396"/>
      <c r="D4" s="399"/>
      <c r="F4" s="18"/>
      <c r="G4" s="18"/>
      <c r="H4" s="18"/>
      <c r="I4" s="171"/>
    </row>
    <row r="5" spans="1:9" s="12" customFormat="1" ht="15">
      <c r="B5" s="31" t="s">
        <v>1046</v>
      </c>
      <c r="C5" s="396"/>
      <c r="D5" s="399"/>
      <c r="F5" s="18"/>
      <c r="G5" s="18"/>
      <c r="H5" s="18"/>
      <c r="I5" s="171"/>
    </row>
    <row r="6" spans="1:9" s="12" customFormat="1" ht="15">
      <c r="B6" s="31" t="s">
        <v>3009</v>
      </c>
      <c r="C6" s="396"/>
      <c r="D6" s="399"/>
      <c r="F6" s="18"/>
      <c r="G6" s="18"/>
      <c r="H6" s="18"/>
      <c r="I6" s="171"/>
    </row>
    <row r="7" spans="1:9" s="12" customFormat="1" ht="30.75" thickBot="1">
      <c r="B7" s="91" t="s">
        <v>3010</v>
      </c>
      <c r="C7" s="397"/>
      <c r="D7" s="400"/>
      <c r="F7" s="18"/>
      <c r="G7" s="18"/>
      <c r="H7" s="18"/>
      <c r="I7" s="171"/>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1050</v>
      </c>
      <c r="C16" s="139" t="s">
        <v>139</v>
      </c>
      <c r="D16" s="21" t="s">
        <v>140</v>
      </c>
      <c r="E16" s="21" t="s">
        <v>141</v>
      </c>
      <c r="F16" s="22">
        <v>3711625</v>
      </c>
      <c r="G16" s="22">
        <v>33727.54</v>
      </c>
      <c r="H16" s="22">
        <v>5.56</v>
      </c>
    </row>
    <row r="17" spans="2:8">
      <c r="B17" s="21" t="s">
        <v>1052</v>
      </c>
      <c r="C17" s="139" t="s">
        <v>139</v>
      </c>
      <c r="D17" s="21" t="s">
        <v>142</v>
      </c>
      <c r="E17" s="21" t="s">
        <v>143</v>
      </c>
      <c r="F17" s="22">
        <v>908675</v>
      </c>
      <c r="G17" s="22">
        <v>23167.58</v>
      </c>
      <c r="H17" s="22">
        <v>3.82</v>
      </c>
    </row>
    <row r="18" spans="2:8">
      <c r="B18" s="21" t="s">
        <v>1051</v>
      </c>
      <c r="C18" s="139" t="s">
        <v>139</v>
      </c>
      <c r="D18" s="21" t="s">
        <v>140</v>
      </c>
      <c r="E18" s="21" t="s">
        <v>144</v>
      </c>
      <c r="F18" s="22">
        <v>1331050</v>
      </c>
      <c r="G18" s="22">
        <v>19921.830000000002</v>
      </c>
      <c r="H18" s="22">
        <v>3.28</v>
      </c>
    </row>
    <row r="19" spans="2:8">
      <c r="B19" s="21" t="s">
        <v>2025</v>
      </c>
      <c r="C19" s="139" t="s">
        <v>139</v>
      </c>
      <c r="D19" s="21" t="s">
        <v>155</v>
      </c>
      <c r="E19" s="21" t="s">
        <v>156</v>
      </c>
      <c r="F19" s="22">
        <v>757900</v>
      </c>
      <c r="G19" s="22">
        <v>18718.61</v>
      </c>
      <c r="H19" s="22">
        <v>3.08</v>
      </c>
    </row>
    <row r="20" spans="2:8">
      <c r="B20" s="21" t="s">
        <v>2067</v>
      </c>
      <c r="C20" s="139" t="s">
        <v>139</v>
      </c>
      <c r="D20" s="21" t="s">
        <v>160</v>
      </c>
      <c r="E20" s="21" t="s">
        <v>161</v>
      </c>
      <c r="F20" s="22">
        <v>657778</v>
      </c>
      <c r="G20" s="22">
        <v>13307.51</v>
      </c>
      <c r="H20" s="22">
        <v>2.19</v>
      </c>
    </row>
    <row r="21" spans="2:8">
      <c r="B21" s="21" t="s">
        <v>1065</v>
      </c>
      <c r="C21" s="139" t="s">
        <v>139</v>
      </c>
      <c r="D21" s="21" t="s">
        <v>145</v>
      </c>
      <c r="E21" s="21" t="s">
        <v>147</v>
      </c>
      <c r="F21" s="22">
        <v>415680</v>
      </c>
      <c r="G21" s="22">
        <v>13273.29</v>
      </c>
      <c r="H21" s="22">
        <v>2.19</v>
      </c>
    </row>
    <row r="22" spans="2:8">
      <c r="B22" s="21" t="s">
        <v>2244</v>
      </c>
      <c r="C22" s="139" t="s">
        <v>139</v>
      </c>
      <c r="D22" s="21" t="s">
        <v>288</v>
      </c>
      <c r="E22" s="21" t="s">
        <v>289</v>
      </c>
      <c r="F22" s="22">
        <v>1579251</v>
      </c>
      <c r="G22" s="22">
        <v>13139.37</v>
      </c>
      <c r="H22" s="22">
        <v>2.17</v>
      </c>
    </row>
    <row r="23" spans="2:8">
      <c r="B23" s="21" t="s">
        <v>286</v>
      </c>
      <c r="C23" s="139" t="s">
        <v>139</v>
      </c>
      <c r="D23" s="21" t="s">
        <v>140</v>
      </c>
      <c r="E23" s="21" t="s">
        <v>287</v>
      </c>
      <c r="F23" s="22">
        <v>2095000</v>
      </c>
      <c r="G23" s="22">
        <v>12021.11</v>
      </c>
      <c r="H23" s="22">
        <v>1.98</v>
      </c>
    </row>
    <row r="24" spans="2:8">
      <c r="B24" s="21" t="s">
        <v>1087</v>
      </c>
      <c r="C24" s="139" t="s">
        <v>139</v>
      </c>
      <c r="D24" s="21" t="s">
        <v>145</v>
      </c>
      <c r="E24" s="21" t="s">
        <v>146</v>
      </c>
      <c r="F24" s="22">
        <v>723300</v>
      </c>
      <c r="G24" s="22">
        <v>11121.82</v>
      </c>
      <c r="H24" s="22">
        <v>1.83</v>
      </c>
    </row>
    <row r="25" spans="2:8">
      <c r="B25" s="21" t="s">
        <v>1076</v>
      </c>
      <c r="C25" s="139" t="s">
        <v>139</v>
      </c>
      <c r="D25" s="21" t="s">
        <v>145</v>
      </c>
      <c r="E25" s="21" t="s">
        <v>294</v>
      </c>
      <c r="F25" s="22">
        <v>1037300</v>
      </c>
      <c r="G25" s="22">
        <v>10799.85</v>
      </c>
      <c r="H25" s="22">
        <v>1.78</v>
      </c>
    </row>
    <row r="26" spans="2:8">
      <c r="B26" s="20" t="s">
        <v>1026</v>
      </c>
      <c r="C26" s="139" t="s">
        <v>139</v>
      </c>
      <c r="F26" s="22">
        <v>23425</v>
      </c>
      <c r="G26" s="22">
        <v>9713.6</v>
      </c>
      <c r="H26" s="22">
        <v>1.6</v>
      </c>
    </row>
    <row r="27" spans="2:8">
      <c r="B27" s="21" t="s">
        <v>2034</v>
      </c>
      <c r="C27" s="139" t="s">
        <v>139</v>
      </c>
      <c r="D27" s="21" t="s">
        <v>274</v>
      </c>
      <c r="E27" s="21" t="s">
        <v>297</v>
      </c>
      <c r="F27" s="22">
        <v>5352686</v>
      </c>
      <c r="G27" s="22">
        <v>9265.5</v>
      </c>
      <c r="H27" s="22">
        <v>1.53</v>
      </c>
    </row>
    <row r="28" spans="2:8">
      <c r="B28" s="21" t="s">
        <v>2098</v>
      </c>
      <c r="C28" s="139" t="s">
        <v>139</v>
      </c>
      <c r="D28" s="21" t="s">
        <v>181</v>
      </c>
      <c r="E28" s="21" t="s">
        <v>373</v>
      </c>
      <c r="F28" s="22">
        <v>534827</v>
      </c>
      <c r="G28" s="22">
        <v>9208.1200000000008</v>
      </c>
      <c r="H28" s="22">
        <v>1.52</v>
      </c>
    </row>
    <row r="29" spans="2:8">
      <c r="B29" s="21" t="s">
        <v>1082</v>
      </c>
      <c r="C29" s="139" t="s">
        <v>139</v>
      </c>
      <c r="D29" s="21" t="s">
        <v>181</v>
      </c>
      <c r="E29" s="21" t="s">
        <v>182</v>
      </c>
      <c r="F29" s="22">
        <v>372550</v>
      </c>
      <c r="G29" s="22">
        <v>8905.06</v>
      </c>
      <c r="H29" s="22">
        <v>1.47</v>
      </c>
    </row>
    <row r="30" spans="2:8">
      <c r="B30" s="21" t="s">
        <v>2102</v>
      </c>
      <c r="C30" s="139" t="s">
        <v>139</v>
      </c>
      <c r="D30" s="21" t="s">
        <v>148</v>
      </c>
      <c r="E30" s="21" t="s">
        <v>159</v>
      </c>
      <c r="F30" s="22">
        <v>341100</v>
      </c>
      <c r="G30" s="22">
        <v>8700.44</v>
      </c>
      <c r="H30" s="22">
        <v>1.43</v>
      </c>
    </row>
    <row r="31" spans="2:8">
      <c r="B31" s="21" t="s">
        <v>1056</v>
      </c>
      <c r="C31" s="139" t="s">
        <v>139</v>
      </c>
      <c r="D31" s="21" t="s">
        <v>140</v>
      </c>
      <c r="E31" s="21" t="s">
        <v>154</v>
      </c>
      <c r="F31" s="22">
        <v>918777</v>
      </c>
      <c r="G31" s="22">
        <v>8324.1200000000008</v>
      </c>
      <c r="H31" s="22">
        <v>1.37</v>
      </c>
    </row>
    <row r="32" spans="2:8">
      <c r="B32" s="21" t="s">
        <v>2091</v>
      </c>
      <c r="C32" s="139" t="s">
        <v>139</v>
      </c>
      <c r="D32" s="21" t="s">
        <v>145</v>
      </c>
      <c r="E32" s="21" t="s">
        <v>304</v>
      </c>
      <c r="F32" s="22">
        <v>772800</v>
      </c>
      <c r="G32" s="22">
        <v>8217.9599999999991</v>
      </c>
      <c r="H32" s="22">
        <v>1.35</v>
      </c>
    </row>
    <row r="33" spans="2:8">
      <c r="B33" s="21" t="s">
        <v>2050</v>
      </c>
      <c r="C33" s="139" t="s">
        <v>139</v>
      </c>
      <c r="D33" s="21" t="s">
        <v>188</v>
      </c>
      <c r="E33" s="21" t="s">
        <v>595</v>
      </c>
      <c r="F33" s="22">
        <v>1426250</v>
      </c>
      <c r="G33" s="22">
        <v>7911.41</v>
      </c>
      <c r="H33" s="22">
        <v>1.3</v>
      </c>
    </row>
    <row r="34" spans="2:8">
      <c r="B34" s="21" t="s">
        <v>1061</v>
      </c>
      <c r="C34" s="139" t="s">
        <v>139</v>
      </c>
      <c r="D34" s="21" t="s">
        <v>200</v>
      </c>
      <c r="E34" s="21" t="s">
        <v>201</v>
      </c>
      <c r="F34" s="22">
        <v>180700</v>
      </c>
      <c r="G34" s="22">
        <v>6957.76</v>
      </c>
      <c r="H34" s="22">
        <v>1.1499999999999999</v>
      </c>
    </row>
    <row r="35" spans="2:8">
      <c r="B35" s="21" t="s">
        <v>1053</v>
      </c>
      <c r="C35" s="139" t="s">
        <v>139</v>
      </c>
      <c r="D35" s="21" t="s">
        <v>148</v>
      </c>
      <c r="E35" s="21" t="s">
        <v>149</v>
      </c>
      <c r="F35" s="22">
        <v>1918400</v>
      </c>
      <c r="G35" s="22">
        <v>6689.46</v>
      </c>
      <c r="H35" s="22">
        <v>1.1000000000000001</v>
      </c>
    </row>
    <row r="36" spans="2:8">
      <c r="B36" s="21" t="s">
        <v>2016</v>
      </c>
      <c r="C36" s="139" t="s">
        <v>139</v>
      </c>
      <c r="D36" s="21" t="s">
        <v>327</v>
      </c>
      <c r="E36" s="21" t="s">
        <v>541</v>
      </c>
      <c r="F36" s="22">
        <v>1731950</v>
      </c>
      <c r="G36" s="22">
        <v>6676.67</v>
      </c>
      <c r="H36" s="22">
        <v>1.1000000000000001</v>
      </c>
    </row>
    <row r="37" spans="2:8">
      <c r="B37" s="21" t="s">
        <v>1089</v>
      </c>
      <c r="C37" s="139" t="s">
        <v>139</v>
      </c>
      <c r="D37" s="21" t="s">
        <v>274</v>
      </c>
      <c r="E37" s="21" t="s">
        <v>300</v>
      </c>
      <c r="F37" s="22">
        <v>2826349</v>
      </c>
      <c r="G37" s="22">
        <v>6448.32</v>
      </c>
      <c r="H37" s="22">
        <v>1.06</v>
      </c>
    </row>
    <row r="38" spans="2:8">
      <c r="B38" s="21" t="s">
        <v>2245</v>
      </c>
      <c r="C38" s="139" t="s">
        <v>139</v>
      </c>
      <c r="D38" s="21" t="s">
        <v>174</v>
      </c>
      <c r="E38" s="21" t="s">
        <v>522</v>
      </c>
      <c r="F38" s="22">
        <v>530550</v>
      </c>
      <c r="G38" s="22">
        <v>6193.64</v>
      </c>
      <c r="H38" s="22">
        <v>1.02</v>
      </c>
    </row>
    <row r="39" spans="2:8">
      <c r="B39" s="21" t="s">
        <v>2103</v>
      </c>
      <c r="C39" s="139" t="s">
        <v>139</v>
      </c>
      <c r="D39" s="21" t="s">
        <v>174</v>
      </c>
      <c r="E39" s="21" t="s">
        <v>295</v>
      </c>
      <c r="F39" s="22">
        <v>600850</v>
      </c>
      <c r="G39" s="22">
        <v>6110.04</v>
      </c>
      <c r="H39" s="22">
        <v>1.01</v>
      </c>
    </row>
    <row r="40" spans="2:8">
      <c r="B40" s="21" t="s">
        <v>1062</v>
      </c>
      <c r="C40" s="139" t="s">
        <v>139</v>
      </c>
      <c r="D40" s="21" t="s">
        <v>181</v>
      </c>
      <c r="E40" s="21" t="s">
        <v>312</v>
      </c>
      <c r="F40" s="22">
        <v>1144800</v>
      </c>
      <c r="G40" s="22">
        <v>6101.21</v>
      </c>
      <c r="H40" s="22">
        <v>1.01</v>
      </c>
    </row>
    <row r="41" spans="2:8">
      <c r="B41" s="21" t="s">
        <v>1077</v>
      </c>
      <c r="C41" s="139" t="s">
        <v>139</v>
      </c>
      <c r="D41" s="21" t="s">
        <v>140</v>
      </c>
      <c r="E41" s="21" t="s">
        <v>150</v>
      </c>
      <c r="F41" s="22">
        <v>309200</v>
      </c>
      <c r="G41" s="22">
        <v>5880.83</v>
      </c>
      <c r="H41" s="22">
        <v>0.97</v>
      </c>
    </row>
    <row r="42" spans="2:8">
      <c r="B42" s="21" t="s">
        <v>2013</v>
      </c>
      <c r="C42" s="139" t="s">
        <v>139</v>
      </c>
      <c r="D42" s="21" t="s">
        <v>236</v>
      </c>
      <c r="E42" s="21" t="s">
        <v>526</v>
      </c>
      <c r="F42" s="22">
        <v>124450</v>
      </c>
      <c r="G42" s="22">
        <v>5622.03</v>
      </c>
      <c r="H42" s="22">
        <v>0.93</v>
      </c>
    </row>
    <row r="43" spans="2:8">
      <c r="B43" s="21" t="s">
        <v>2007</v>
      </c>
      <c r="C43" s="139" t="s">
        <v>139</v>
      </c>
      <c r="D43" s="21" t="s">
        <v>251</v>
      </c>
      <c r="E43" s="21" t="s">
        <v>377</v>
      </c>
      <c r="F43" s="22">
        <v>733200</v>
      </c>
      <c r="G43" s="22">
        <v>5353.83</v>
      </c>
      <c r="H43" s="22">
        <v>0.88</v>
      </c>
    </row>
    <row r="44" spans="2:8">
      <c r="B44" s="21" t="s">
        <v>2085</v>
      </c>
      <c r="C44" s="139" t="s">
        <v>139</v>
      </c>
      <c r="D44" s="21" t="s">
        <v>200</v>
      </c>
      <c r="E44" s="21" t="s">
        <v>293</v>
      </c>
      <c r="F44" s="22">
        <v>53900</v>
      </c>
      <c r="G44" s="22">
        <v>5135.38</v>
      </c>
      <c r="H44" s="22">
        <v>0.85</v>
      </c>
    </row>
    <row r="45" spans="2:8">
      <c r="B45" s="21" t="s">
        <v>2246</v>
      </c>
      <c r="C45" s="139" t="s">
        <v>139</v>
      </c>
      <c r="D45" s="21" t="s">
        <v>378</v>
      </c>
      <c r="E45" s="21" t="s">
        <v>379</v>
      </c>
      <c r="F45" s="22">
        <v>1254100</v>
      </c>
      <c r="G45" s="22">
        <v>5087.26</v>
      </c>
      <c r="H45" s="22">
        <v>0.84</v>
      </c>
    </row>
    <row r="46" spans="2:8">
      <c r="B46" s="21" t="s">
        <v>2099</v>
      </c>
      <c r="C46" s="139" t="s">
        <v>139</v>
      </c>
      <c r="D46" s="21" t="s">
        <v>200</v>
      </c>
      <c r="E46" s="21" t="s">
        <v>292</v>
      </c>
      <c r="F46" s="22">
        <v>374500</v>
      </c>
      <c r="G46" s="22">
        <v>5050.51</v>
      </c>
      <c r="H46" s="22">
        <v>0.83</v>
      </c>
    </row>
    <row r="47" spans="2:8">
      <c r="B47" s="21" t="s">
        <v>2077</v>
      </c>
      <c r="C47" s="139" t="s">
        <v>139</v>
      </c>
      <c r="D47" s="21" t="s">
        <v>181</v>
      </c>
      <c r="E47" s="21" t="s">
        <v>183</v>
      </c>
      <c r="F47" s="22">
        <v>72100</v>
      </c>
      <c r="G47" s="22">
        <v>4841.4799999999996</v>
      </c>
      <c r="H47" s="22">
        <v>0.8</v>
      </c>
    </row>
    <row r="48" spans="2:8">
      <c r="B48" s="21" t="s">
        <v>2012</v>
      </c>
      <c r="C48" s="139" t="s">
        <v>139</v>
      </c>
      <c r="D48" s="21" t="s">
        <v>140</v>
      </c>
      <c r="E48" s="21" t="s">
        <v>301</v>
      </c>
      <c r="F48" s="22">
        <v>411150</v>
      </c>
      <c r="G48" s="22">
        <v>4698.01</v>
      </c>
      <c r="H48" s="22">
        <v>0.77</v>
      </c>
    </row>
    <row r="49" spans="2:8">
      <c r="B49" s="21" t="s">
        <v>2006</v>
      </c>
      <c r="C49" s="139" t="s">
        <v>139</v>
      </c>
      <c r="D49" s="21" t="s">
        <v>202</v>
      </c>
      <c r="E49" s="21" t="s">
        <v>523</v>
      </c>
      <c r="F49" s="22">
        <v>566000</v>
      </c>
      <c r="G49" s="22">
        <v>4661.29</v>
      </c>
      <c r="H49" s="22">
        <v>0.77</v>
      </c>
    </row>
    <row r="50" spans="2:8">
      <c r="B50" s="21" t="s">
        <v>2072</v>
      </c>
      <c r="C50" s="139" t="s">
        <v>139</v>
      </c>
      <c r="D50" s="21" t="s">
        <v>162</v>
      </c>
      <c r="E50" s="21" t="s">
        <v>414</v>
      </c>
      <c r="F50" s="22">
        <v>329250</v>
      </c>
      <c r="G50" s="22">
        <v>4437.96</v>
      </c>
      <c r="H50" s="22">
        <v>0.73</v>
      </c>
    </row>
    <row r="51" spans="2:8">
      <c r="B51" s="21" t="s">
        <v>1072</v>
      </c>
      <c r="C51" s="139" t="s">
        <v>139</v>
      </c>
      <c r="D51" s="21" t="s">
        <v>170</v>
      </c>
      <c r="E51" s="21" t="s">
        <v>171</v>
      </c>
      <c r="F51" s="22">
        <v>479375</v>
      </c>
      <c r="G51" s="22">
        <v>4296.88</v>
      </c>
      <c r="H51" s="22">
        <v>0.71</v>
      </c>
    </row>
    <row r="52" spans="2:8">
      <c r="B52" s="21" t="s">
        <v>1066</v>
      </c>
      <c r="C52" s="139" t="s">
        <v>139</v>
      </c>
      <c r="D52" s="21" t="s">
        <v>186</v>
      </c>
      <c r="E52" s="21" t="s">
        <v>187</v>
      </c>
      <c r="F52" s="22">
        <v>507825</v>
      </c>
      <c r="G52" s="22">
        <v>3911.01</v>
      </c>
      <c r="H52" s="22">
        <v>0.64</v>
      </c>
    </row>
    <row r="53" spans="2:8">
      <c r="B53" s="21" t="s">
        <v>2009</v>
      </c>
      <c r="C53" s="139" t="s">
        <v>139</v>
      </c>
      <c r="D53" s="21" t="s">
        <v>274</v>
      </c>
      <c r="E53" s="21" t="s">
        <v>383</v>
      </c>
      <c r="F53" s="22">
        <v>1728000</v>
      </c>
      <c r="G53" s="22">
        <v>3905.28</v>
      </c>
      <c r="H53" s="22">
        <v>0.64</v>
      </c>
    </row>
    <row r="54" spans="2:8">
      <c r="B54" s="21" t="s">
        <v>2053</v>
      </c>
      <c r="C54" s="139" t="s">
        <v>139</v>
      </c>
      <c r="D54" s="21" t="s">
        <v>251</v>
      </c>
      <c r="E54" s="21" t="s">
        <v>390</v>
      </c>
      <c r="F54" s="22">
        <v>405416</v>
      </c>
      <c r="G54" s="22">
        <v>3901.52</v>
      </c>
      <c r="H54" s="22">
        <v>0.64</v>
      </c>
    </row>
    <row r="55" spans="2:8">
      <c r="B55" s="21" t="s">
        <v>1069</v>
      </c>
      <c r="C55" s="139" t="s">
        <v>139</v>
      </c>
      <c r="D55" s="21" t="s">
        <v>270</v>
      </c>
      <c r="E55" s="21" t="s">
        <v>315</v>
      </c>
      <c r="F55" s="22">
        <v>1336000</v>
      </c>
      <c r="G55" s="22">
        <v>3506.33</v>
      </c>
      <c r="H55" s="22">
        <v>0.57999999999999996</v>
      </c>
    </row>
    <row r="56" spans="2:8">
      <c r="B56" s="21" t="s">
        <v>2247</v>
      </c>
      <c r="C56" s="139" t="s">
        <v>139</v>
      </c>
      <c r="D56" s="21" t="s">
        <v>174</v>
      </c>
      <c r="E56" s="21" t="s">
        <v>609</v>
      </c>
      <c r="F56" s="22">
        <v>481950</v>
      </c>
      <c r="G56" s="22">
        <v>3368.83</v>
      </c>
      <c r="H56" s="22">
        <v>0.56000000000000005</v>
      </c>
    </row>
    <row r="57" spans="2:8">
      <c r="B57" s="21" t="s">
        <v>2097</v>
      </c>
      <c r="C57" s="139" t="s">
        <v>139</v>
      </c>
      <c r="D57" s="21" t="s">
        <v>151</v>
      </c>
      <c r="E57" s="21" t="s">
        <v>749</v>
      </c>
      <c r="F57" s="22">
        <v>178886</v>
      </c>
      <c r="G57" s="22">
        <v>3270.66</v>
      </c>
      <c r="H57" s="22">
        <v>0.54</v>
      </c>
    </row>
    <row r="58" spans="2:8">
      <c r="B58" s="21" t="s">
        <v>2082</v>
      </c>
      <c r="C58" s="139" t="s">
        <v>139</v>
      </c>
      <c r="D58" s="21" t="s">
        <v>142</v>
      </c>
      <c r="E58" s="21" t="s">
        <v>395</v>
      </c>
      <c r="F58" s="22">
        <v>1069200</v>
      </c>
      <c r="G58" s="22">
        <v>3246.63</v>
      </c>
      <c r="H58" s="22">
        <v>0.53</v>
      </c>
    </row>
    <row r="59" spans="2:8">
      <c r="B59" s="21" t="s">
        <v>2076</v>
      </c>
      <c r="C59" s="139" t="s">
        <v>139</v>
      </c>
      <c r="D59" s="21" t="s">
        <v>188</v>
      </c>
      <c r="E59" s="21" t="s">
        <v>189</v>
      </c>
      <c r="F59" s="22">
        <v>579400</v>
      </c>
      <c r="G59" s="22">
        <v>3039.24</v>
      </c>
      <c r="H59" s="22">
        <v>0.5</v>
      </c>
    </row>
    <row r="60" spans="2:8">
      <c r="B60" s="21" t="s">
        <v>2018</v>
      </c>
      <c r="C60" s="139" t="s">
        <v>139</v>
      </c>
      <c r="D60" s="21" t="s">
        <v>215</v>
      </c>
      <c r="E60" s="21" t="s">
        <v>447</v>
      </c>
      <c r="F60" s="22">
        <v>910318</v>
      </c>
      <c r="G60" s="22">
        <v>3038.64</v>
      </c>
      <c r="H60" s="22">
        <v>0.5</v>
      </c>
    </row>
    <row r="61" spans="2:8">
      <c r="B61" s="21" t="s">
        <v>2248</v>
      </c>
      <c r="C61" s="139" t="s">
        <v>139</v>
      </c>
      <c r="D61" s="21" t="s">
        <v>166</v>
      </c>
      <c r="E61" s="21" t="s">
        <v>545</v>
      </c>
      <c r="F61" s="22">
        <v>671977</v>
      </c>
      <c r="G61" s="22">
        <v>2956.7</v>
      </c>
      <c r="H61" s="22">
        <v>0.49</v>
      </c>
    </row>
    <row r="62" spans="2:8">
      <c r="B62" s="21" t="s">
        <v>2106</v>
      </c>
      <c r="C62" s="139" t="s">
        <v>139</v>
      </c>
      <c r="D62" s="21" t="s">
        <v>174</v>
      </c>
      <c r="E62" s="21" t="s">
        <v>175</v>
      </c>
      <c r="F62" s="22">
        <v>66009</v>
      </c>
      <c r="G62" s="22">
        <v>2926.64</v>
      </c>
      <c r="H62" s="22">
        <v>0.48</v>
      </c>
    </row>
    <row r="63" spans="2:8">
      <c r="B63" s="21" t="s">
        <v>2083</v>
      </c>
      <c r="C63" s="139" t="s">
        <v>139</v>
      </c>
      <c r="D63" s="21" t="s">
        <v>251</v>
      </c>
      <c r="E63" s="21" t="s">
        <v>376</v>
      </c>
      <c r="F63" s="22">
        <v>87000</v>
      </c>
      <c r="G63" s="22">
        <v>2820.5</v>
      </c>
      <c r="H63" s="22">
        <v>0.46</v>
      </c>
    </row>
    <row r="64" spans="2:8">
      <c r="B64" s="21" t="s">
        <v>2071</v>
      </c>
      <c r="C64" s="139" t="s">
        <v>139</v>
      </c>
      <c r="D64" s="21" t="s">
        <v>174</v>
      </c>
      <c r="E64" s="21" t="s">
        <v>197</v>
      </c>
      <c r="F64" s="22">
        <v>77650</v>
      </c>
      <c r="G64" s="22">
        <v>2802.31</v>
      </c>
      <c r="H64" s="22">
        <v>0.46</v>
      </c>
    </row>
    <row r="65" spans="2:8">
      <c r="B65" s="21" t="s">
        <v>1084</v>
      </c>
      <c r="C65" s="139" t="s">
        <v>139</v>
      </c>
      <c r="D65" s="21" t="s">
        <v>198</v>
      </c>
      <c r="E65" s="21" t="s">
        <v>326</v>
      </c>
      <c r="F65" s="22">
        <v>518500</v>
      </c>
      <c r="G65" s="22">
        <v>2631.65</v>
      </c>
      <c r="H65" s="22">
        <v>0.43</v>
      </c>
    </row>
    <row r="66" spans="2:8">
      <c r="B66" s="21" t="s">
        <v>1059</v>
      </c>
      <c r="C66" s="139" t="s">
        <v>139</v>
      </c>
      <c r="D66" s="21" t="s">
        <v>162</v>
      </c>
      <c r="E66" s="21" t="s">
        <v>314</v>
      </c>
      <c r="F66" s="22">
        <v>93155</v>
      </c>
      <c r="G66" s="22">
        <v>2587.33</v>
      </c>
      <c r="H66" s="22">
        <v>0.43</v>
      </c>
    </row>
    <row r="67" spans="2:8">
      <c r="B67" s="21" t="s">
        <v>2055</v>
      </c>
      <c r="C67" s="139" t="s">
        <v>139</v>
      </c>
      <c r="D67" s="21" t="s">
        <v>166</v>
      </c>
      <c r="E67" s="21" t="s">
        <v>596</v>
      </c>
      <c r="F67" s="22">
        <v>86700</v>
      </c>
      <c r="G67" s="22">
        <v>2536.5</v>
      </c>
      <c r="H67" s="22">
        <v>0.42</v>
      </c>
    </row>
    <row r="68" spans="2:8">
      <c r="B68" s="21" t="s">
        <v>2031</v>
      </c>
      <c r="C68" s="139" t="s">
        <v>139</v>
      </c>
      <c r="D68" s="21" t="s">
        <v>198</v>
      </c>
      <c r="E68" s="21" t="s">
        <v>199</v>
      </c>
      <c r="F68" s="22">
        <v>216119</v>
      </c>
      <c r="G68" s="22">
        <v>2528.48</v>
      </c>
      <c r="H68" s="22">
        <v>0.42</v>
      </c>
    </row>
    <row r="69" spans="2:8">
      <c r="B69" s="21" t="s">
        <v>2107</v>
      </c>
      <c r="C69" s="139" t="s">
        <v>139</v>
      </c>
      <c r="D69" s="21" t="s">
        <v>200</v>
      </c>
      <c r="E69" s="21" t="s">
        <v>520</v>
      </c>
      <c r="F69" s="22">
        <v>563125</v>
      </c>
      <c r="G69" s="22">
        <v>2324.3000000000002</v>
      </c>
      <c r="H69" s="22">
        <v>0.38</v>
      </c>
    </row>
    <row r="70" spans="2:8">
      <c r="B70" s="21" t="s">
        <v>2249</v>
      </c>
      <c r="C70" s="139" t="s">
        <v>139</v>
      </c>
      <c r="D70" s="21" t="s">
        <v>162</v>
      </c>
      <c r="E70" s="21" t="s">
        <v>576</v>
      </c>
      <c r="F70" s="22">
        <v>93000</v>
      </c>
      <c r="G70" s="22">
        <v>2018.38</v>
      </c>
      <c r="H70" s="22">
        <v>0.33</v>
      </c>
    </row>
    <row r="71" spans="2:8">
      <c r="B71" s="21" t="s">
        <v>2021</v>
      </c>
      <c r="C71" s="139" t="s">
        <v>139</v>
      </c>
      <c r="D71" s="21" t="s">
        <v>155</v>
      </c>
      <c r="E71" s="21" t="s">
        <v>227</v>
      </c>
      <c r="F71" s="22">
        <v>2401160</v>
      </c>
      <c r="G71" s="22">
        <v>1859.7</v>
      </c>
      <c r="H71" s="22">
        <v>0.31</v>
      </c>
    </row>
    <row r="72" spans="2:8">
      <c r="B72" s="21" t="s">
        <v>2250</v>
      </c>
      <c r="C72" s="139" t="s">
        <v>139</v>
      </c>
      <c r="D72" s="21" t="s">
        <v>166</v>
      </c>
      <c r="E72" s="21" t="s">
        <v>455</v>
      </c>
      <c r="F72" s="22">
        <v>59300</v>
      </c>
      <c r="G72" s="22">
        <v>1808.5</v>
      </c>
      <c r="H72" s="22">
        <v>0.3</v>
      </c>
    </row>
    <row r="73" spans="2:8">
      <c r="B73" s="21" t="s">
        <v>1086</v>
      </c>
      <c r="C73" s="139" t="s">
        <v>139</v>
      </c>
      <c r="D73" s="21" t="s">
        <v>192</v>
      </c>
      <c r="E73" s="21" t="s">
        <v>329</v>
      </c>
      <c r="F73" s="22">
        <v>87000</v>
      </c>
      <c r="G73" s="22">
        <v>1804.9</v>
      </c>
      <c r="H73" s="22">
        <v>0.3</v>
      </c>
    </row>
    <row r="74" spans="2:8">
      <c r="B74" s="21" t="s">
        <v>2251</v>
      </c>
      <c r="C74" s="139" t="s">
        <v>139</v>
      </c>
      <c r="D74" s="21" t="s">
        <v>172</v>
      </c>
      <c r="E74" s="21" t="s">
        <v>208</v>
      </c>
      <c r="F74" s="22">
        <v>57526</v>
      </c>
      <c r="G74" s="22">
        <v>1767.03</v>
      </c>
      <c r="H74" s="22">
        <v>0.28999999999999998</v>
      </c>
    </row>
    <row r="75" spans="2:8">
      <c r="B75" s="21" t="s">
        <v>2252</v>
      </c>
      <c r="C75" s="139" t="s">
        <v>139</v>
      </c>
      <c r="D75" s="21" t="s">
        <v>151</v>
      </c>
      <c r="E75" s="21" t="s">
        <v>543</v>
      </c>
      <c r="F75" s="22">
        <v>451605</v>
      </c>
      <c r="G75" s="22">
        <v>1636.16</v>
      </c>
      <c r="H75" s="22">
        <v>0.27</v>
      </c>
    </row>
    <row r="76" spans="2:8">
      <c r="B76" s="21" t="s">
        <v>2253</v>
      </c>
      <c r="C76" s="139" t="s">
        <v>139</v>
      </c>
      <c r="D76" s="21" t="s">
        <v>170</v>
      </c>
      <c r="E76" s="21" t="s">
        <v>580</v>
      </c>
      <c r="F76" s="22">
        <v>146172</v>
      </c>
      <c r="G76" s="22">
        <v>1533.42</v>
      </c>
      <c r="H76" s="22">
        <v>0.25</v>
      </c>
    </row>
    <row r="77" spans="2:8">
      <c r="B77" s="21" t="s">
        <v>2254</v>
      </c>
      <c r="C77" s="139" t="s">
        <v>139</v>
      </c>
      <c r="D77" s="21" t="s">
        <v>151</v>
      </c>
      <c r="E77" s="21" t="s">
        <v>875</v>
      </c>
      <c r="F77" s="22">
        <v>70302</v>
      </c>
      <c r="G77" s="22">
        <v>1451.77</v>
      </c>
      <c r="H77" s="22">
        <v>0.24</v>
      </c>
    </row>
    <row r="78" spans="2:8">
      <c r="B78" s="21" t="s">
        <v>2255</v>
      </c>
      <c r="C78" s="139" t="s">
        <v>139</v>
      </c>
      <c r="D78" s="21" t="s">
        <v>140</v>
      </c>
      <c r="E78" s="21" t="s">
        <v>408</v>
      </c>
      <c r="F78" s="22">
        <v>800000</v>
      </c>
      <c r="G78" s="22">
        <v>1052</v>
      </c>
      <c r="H78" s="22">
        <v>0.17</v>
      </c>
    </row>
    <row r="79" spans="2:8">
      <c r="B79" s="21" t="s">
        <v>599</v>
      </c>
      <c r="C79" s="139" t="s">
        <v>139</v>
      </c>
      <c r="D79" s="21" t="s">
        <v>198</v>
      </c>
      <c r="E79" s="21" t="s">
        <v>600</v>
      </c>
      <c r="F79" s="22">
        <v>158055</v>
      </c>
      <c r="G79" s="22">
        <v>954.57</v>
      </c>
      <c r="H79" s="22">
        <v>0.16</v>
      </c>
    </row>
    <row r="80" spans="2:8">
      <c r="B80" s="21" t="s">
        <v>2256</v>
      </c>
      <c r="C80" s="139" t="s">
        <v>139</v>
      </c>
      <c r="D80" s="21" t="s">
        <v>274</v>
      </c>
      <c r="E80" s="21" t="s">
        <v>546</v>
      </c>
      <c r="F80" s="22">
        <v>1166080</v>
      </c>
      <c r="G80" s="22">
        <v>894.97</v>
      </c>
      <c r="H80" s="22">
        <v>0.15</v>
      </c>
    </row>
    <row r="81" spans="2:9">
      <c r="B81" s="21" t="s">
        <v>2026</v>
      </c>
      <c r="C81" s="139" t="s">
        <v>139</v>
      </c>
      <c r="D81" s="21" t="s">
        <v>327</v>
      </c>
      <c r="E81" s="21" t="s">
        <v>474</v>
      </c>
      <c r="F81" s="22">
        <v>56333</v>
      </c>
      <c r="G81" s="22">
        <v>711.49</v>
      </c>
      <c r="H81" s="22">
        <v>0.12</v>
      </c>
    </row>
    <row r="82" spans="2:9">
      <c r="B82" s="21" t="s">
        <v>1054</v>
      </c>
      <c r="C82" s="139" t="s">
        <v>139</v>
      </c>
      <c r="D82" s="21" t="s">
        <v>155</v>
      </c>
      <c r="E82" s="21" t="s">
        <v>309</v>
      </c>
      <c r="F82" s="22">
        <v>62000</v>
      </c>
      <c r="G82" s="22">
        <v>512.52</v>
      </c>
      <c r="H82" s="22">
        <v>0.08</v>
      </c>
    </row>
    <row r="83" spans="2:9">
      <c r="B83" s="21" t="s">
        <v>2257</v>
      </c>
      <c r="C83" s="139" t="s">
        <v>139</v>
      </c>
      <c r="D83" s="21" t="s">
        <v>288</v>
      </c>
      <c r="E83" s="21" t="s">
        <v>549</v>
      </c>
      <c r="F83" s="22">
        <v>107571</v>
      </c>
      <c r="G83" s="22">
        <v>473.2</v>
      </c>
      <c r="H83" s="22">
        <v>0.08</v>
      </c>
    </row>
    <row r="84" spans="2:9">
      <c r="B84" s="21" t="s">
        <v>456</v>
      </c>
      <c r="C84" s="139" t="s">
        <v>139</v>
      </c>
      <c r="D84" s="21" t="s">
        <v>140</v>
      </c>
      <c r="E84" s="21" t="s">
        <v>457</v>
      </c>
      <c r="F84" s="22">
        <v>56700</v>
      </c>
      <c r="G84" s="22">
        <v>164.66</v>
      </c>
      <c r="H84" s="22">
        <v>0.03</v>
      </c>
    </row>
    <row r="85" spans="2:9">
      <c r="B85" s="21" t="s">
        <v>2063</v>
      </c>
      <c r="C85" s="139" t="s">
        <v>139</v>
      </c>
      <c r="D85" s="21" t="s">
        <v>298</v>
      </c>
      <c r="E85" s="21" t="s">
        <v>299</v>
      </c>
      <c r="F85" s="22">
        <v>1500</v>
      </c>
      <c r="G85" s="22">
        <v>1.52</v>
      </c>
      <c r="H85" s="22">
        <v>0</v>
      </c>
      <c r="I85" s="21" t="s">
        <v>444</v>
      </c>
    </row>
    <row r="86" spans="2:9">
      <c r="B86" s="21" t="s">
        <v>2166</v>
      </c>
      <c r="C86" s="139" t="s">
        <v>139</v>
      </c>
      <c r="D86" s="21" t="s">
        <v>148</v>
      </c>
      <c r="E86" s="21" t="s">
        <v>149</v>
      </c>
      <c r="F86" s="22">
        <v>-9600</v>
      </c>
      <c r="G86" s="22">
        <v>-33.58</v>
      </c>
      <c r="H86" s="22">
        <v>-0.01</v>
      </c>
    </row>
    <row r="87" spans="2:9">
      <c r="B87" s="21" t="s">
        <v>2159</v>
      </c>
      <c r="C87" s="139" t="s">
        <v>139</v>
      </c>
      <c r="D87" s="21" t="s">
        <v>160</v>
      </c>
      <c r="E87" s="21" t="s">
        <v>161</v>
      </c>
      <c r="F87" s="22">
        <v>-1800</v>
      </c>
      <c r="G87" s="22">
        <v>-36.619999999999997</v>
      </c>
      <c r="H87" s="22">
        <v>-0.01</v>
      </c>
    </row>
    <row r="88" spans="2:9">
      <c r="B88" s="21" t="s">
        <v>2258</v>
      </c>
      <c r="C88" s="139" t="s">
        <v>139</v>
      </c>
      <c r="D88" s="21" t="s">
        <v>166</v>
      </c>
      <c r="E88" s="21" t="s">
        <v>455</v>
      </c>
      <c r="F88" s="22">
        <v>-1500</v>
      </c>
      <c r="G88" s="22">
        <v>-46</v>
      </c>
      <c r="H88" s="22">
        <v>-0.01</v>
      </c>
    </row>
    <row r="89" spans="2:9">
      <c r="B89" s="21" t="s">
        <v>2154</v>
      </c>
      <c r="C89" s="139" t="s">
        <v>139</v>
      </c>
      <c r="D89" s="21" t="s">
        <v>174</v>
      </c>
      <c r="E89" s="21" t="s">
        <v>197</v>
      </c>
      <c r="F89" s="22">
        <v>-1350</v>
      </c>
      <c r="G89" s="22">
        <v>-48.97</v>
      </c>
      <c r="H89" s="22">
        <v>-0.01</v>
      </c>
    </row>
    <row r="90" spans="2:9">
      <c r="B90" s="21" t="s">
        <v>2216</v>
      </c>
      <c r="C90" s="139" t="s">
        <v>139</v>
      </c>
      <c r="D90" s="21" t="s">
        <v>215</v>
      </c>
      <c r="E90" s="21" t="s">
        <v>447</v>
      </c>
      <c r="F90" s="22">
        <v>-24132</v>
      </c>
      <c r="G90" s="22">
        <v>-80.77</v>
      </c>
      <c r="H90" s="22">
        <v>-0.01</v>
      </c>
    </row>
    <row r="91" spans="2:9">
      <c r="B91" s="21" t="s">
        <v>2224</v>
      </c>
      <c r="C91" s="139" t="s">
        <v>139</v>
      </c>
      <c r="D91" s="21" t="s">
        <v>140</v>
      </c>
      <c r="E91" s="21" t="s">
        <v>301</v>
      </c>
      <c r="F91" s="22">
        <v>-9450</v>
      </c>
      <c r="G91" s="22">
        <v>-108.6</v>
      </c>
      <c r="H91" s="22">
        <v>-0.02</v>
      </c>
    </row>
    <row r="92" spans="2:9">
      <c r="B92" s="21" t="s">
        <v>876</v>
      </c>
      <c r="C92" s="139" t="s">
        <v>139</v>
      </c>
      <c r="D92" s="21" t="s">
        <v>140</v>
      </c>
      <c r="E92" s="21" t="s">
        <v>457</v>
      </c>
      <c r="F92" s="22">
        <v>-56700</v>
      </c>
      <c r="G92" s="22">
        <v>-165.14</v>
      </c>
      <c r="H92" s="22">
        <v>-0.03</v>
      </c>
    </row>
    <row r="93" spans="2:9">
      <c r="B93" s="21" t="s">
        <v>2118</v>
      </c>
      <c r="C93" s="139" t="s">
        <v>139</v>
      </c>
      <c r="D93" s="21" t="s">
        <v>174</v>
      </c>
      <c r="E93" s="21" t="s">
        <v>295</v>
      </c>
      <c r="F93" s="22">
        <v>-64400</v>
      </c>
      <c r="G93" s="22">
        <v>-658.49</v>
      </c>
      <c r="H93" s="22">
        <v>-0.11</v>
      </c>
    </row>
    <row r="94" spans="2:9">
      <c r="B94" s="21" t="s">
        <v>2148</v>
      </c>
      <c r="C94" s="139" t="s">
        <v>139</v>
      </c>
      <c r="D94" s="21" t="s">
        <v>188</v>
      </c>
      <c r="E94" s="21" t="s">
        <v>189</v>
      </c>
      <c r="F94" s="22">
        <v>-133200</v>
      </c>
      <c r="G94" s="22">
        <v>-701.03</v>
      </c>
      <c r="H94" s="22">
        <v>-0.12</v>
      </c>
    </row>
    <row r="95" spans="2:9">
      <c r="B95" s="21" t="s">
        <v>2205</v>
      </c>
      <c r="C95" s="139" t="s">
        <v>139</v>
      </c>
      <c r="D95" s="21" t="s">
        <v>327</v>
      </c>
      <c r="E95" s="21" t="s">
        <v>474</v>
      </c>
      <c r="F95" s="22">
        <v>-56225</v>
      </c>
      <c r="G95" s="22">
        <v>-714.65</v>
      </c>
      <c r="H95" s="22">
        <v>-0.12</v>
      </c>
    </row>
    <row r="96" spans="2:9">
      <c r="B96" s="21" t="s">
        <v>2172</v>
      </c>
      <c r="C96" s="139" t="s">
        <v>139</v>
      </c>
      <c r="D96" s="21" t="s">
        <v>166</v>
      </c>
      <c r="E96" s="21" t="s">
        <v>596</v>
      </c>
      <c r="F96" s="22">
        <v>-30250</v>
      </c>
      <c r="G96" s="22">
        <v>-890.56</v>
      </c>
      <c r="H96" s="22">
        <v>-0.15</v>
      </c>
    </row>
    <row r="97" spans="2:8">
      <c r="B97" s="21" t="s">
        <v>2142</v>
      </c>
      <c r="C97" s="139" t="s">
        <v>139</v>
      </c>
      <c r="D97" s="21" t="s">
        <v>142</v>
      </c>
      <c r="E97" s="21" t="s">
        <v>395</v>
      </c>
      <c r="F97" s="22">
        <v>-327600</v>
      </c>
      <c r="G97" s="22">
        <v>-1000.98</v>
      </c>
      <c r="H97" s="22">
        <v>-0.16</v>
      </c>
    </row>
    <row r="98" spans="2:8">
      <c r="B98" s="21" t="s">
        <v>2147</v>
      </c>
      <c r="C98" s="139" t="s">
        <v>139</v>
      </c>
      <c r="D98" s="21" t="s">
        <v>181</v>
      </c>
      <c r="E98" s="21" t="s">
        <v>183</v>
      </c>
      <c r="F98" s="22">
        <v>-17400</v>
      </c>
      <c r="G98" s="22">
        <v>-1172.18</v>
      </c>
      <c r="H98" s="22">
        <v>-0.19</v>
      </c>
    </row>
    <row r="99" spans="2:8">
      <c r="B99" s="21" t="s">
        <v>2223</v>
      </c>
      <c r="C99" s="139" t="s">
        <v>139</v>
      </c>
      <c r="D99" s="21" t="s">
        <v>236</v>
      </c>
      <c r="E99" s="21" t="s">
        <v>526</v>
      </c>
      <c r="F99" s="22">
        <v>-40375</v>
      </c>
      <c r="G99" s="22">
        <v>-1833.97</v>
      </c>
      <c r="H99" s="22">
        <v>-0.3</v>
      </c>
    </row>
    <row r="100" spans="2:8">
      <c r="B100" s="21" t="s">
        <v>2236</v>
      </c>
      <c r="C100" s="139" t="s">
        <v>139</v>
      </c>
      <c r="D100" s="21" t="s">
        <v>202</v>
      </c>
      <c r="E100" s="21" t="s">
        <v>523</v>
      </c>
      <c r="F100" s="22">
        <v>-283750</v>
      </c>
      <c r="G100" s="22">
        <v>-2347.75</v>
      </c>
      <c r="H100" s="22">
        <v>-0.39</v>
      </c>
    </row>
    <row r="101" spans="2:8">
      <c r="B101" s="21" t="s">
        <v>2226</v>
      </c>
      <c r="C101" s="139" t="s">
        <v>139</v>
      </c>
      <c r="D101" s="21" t="s">
        <v>181</v>
      </c>
      <c r="E101" s="21" t="s">
        <v>182</v>
      </c>
      <c r="F101" s="22">
        <v>-131000</v>
      </c>
      <c r="G101" s="22">
        <v>-3149.9</v>
      </c>
      <c r="H101" s="22">
        <v>-0.52</v>
      </c>
    </row>
    <row r="102" spans="2:8">
      <c r="B102" s="21" t="s">
        <v>2119</v>
      </c>
      <c r="C102" s="139" t="s">
        <v>139</v>
      </c>
      <c r="D102" s="21" t="s">
        <v>148</v>
      </c>
      <c r="E102" s="21" t="s">
        <v>159</v>
      </c>
      <c r="F102" s="22">
        <v>-132600</v>
      </c>
      <c r="G102" s="22">
        <v>-3378.52</v>
      </c>
      <c r="H102" s="22">
        <v>-0.56000000000000005</v>
      </c>
    </row>
    <row r="103" spans="2:8">
      <c r="B103" s="21" t="s">
        <v>2259</v>
      </c>
      <c r="C103" s="139" t="s">
        <v>139</v>
      </c>
      <c r="D103" s="21" t="s">
        <v>174</v>
      </c>
      <c r="E103" s="21" t="s">
        <v>609</v>
      </c>
      <c r="F103" s="22">
        <v>-481950</v>
      </c>
      <c r="G103" s="22">
        <v>-3378.71</v>
      </c>
      <c r="H103" s="22">
        <v>-0.56000000000000005</v>
      </c>
    </row>
    <row r="104" spans="2:8">
      <c r="B104" s="21" t="s">
        <v>2229</v>
      </c>
      <c r="C104" s="139" t="s">
        <v>139</v>
      </c>
      <c r="D104" s="21" t="s">
        <v>274</v>
      </c>
      <c r="E104" s="21" t="s">
        <v>383</v>
      </c>
      <c r="F104" s="22">
        <v>-1728000</v>
      </c>
      <c r="G104" s="22">
        <v>-3919.1</v>
      </c>
      <c r="H104" s="22">
        <v>-0.65</v>
      </c>
    </row>
    <row r="105" spans="2:8">
      <c r="B105" s="21" t="s">
        <v>2227</v>
      </c>
      <c r="C105" s="139" t="s">
        <v>139</v>
      </c>
      <c r="D105" s="21" t="s">
        <v>170</v>
      </c>
      <c r="E105" s="21" t="s">
        <v>171</v>
      </c>
      <c r="F105" s="22">
        <v>-479375</v>
      </c>
      <c r="G105" s="22">
        <v>-4316.29</v>
      </c>
      <c r="H105" s="22">
        <v>-0.71</v>
      </c>
    </row>
    <row r="106" spans="2:8">
      <c r="B106" s="21" t="s">
        <v>2209</v>
      </c>
      <c r="C106" s="139" t="s">
        <v>139</v>
      </c>
      <c r="D106" s="21" t="s">
        <v>145</v>
      </c>
      <c r="E106" s="21" t="s">
        <v>294</v>
      </c>
      <c r="F106" s="22">
        <v>-437500</v>
      </c>
      <c r="G106" s="22">
        <v>-4570.34</v>
      </c>
      <c r="H106" s="22">
        <v>-0.75</v>
      </c>
    </row>
    <row r="107" spans="2:8">
      <c r="B107" s="21" t="s">
        <v>2153</v>
      </c>
      <c r="C107" s="139" t="s">
        <v>139</v>
      </c>
      <c r="D107" s="21" t="s">
        <v>145</v>
      </c>
      <c r="E107" s="21" t="s">
        <v>147</v>
      </c>
      <c r="F107" s="22">
        <v>-143700</v>
      </c>
      <c r="G107" s="22">
        <v>-4604.87</v>
      </c>
      <c r="H107" s="22">
        <v>-0.76</v>
      </c>
    </row>
    <row r="108" spans="2:8">
      <c r="B108" s="21" t="s">
        <v>2131</v>
      </c>
      <c r="C108" s="139" t="s">
        <v>139</v>
      </c>
      <c r="D108" s="21" t="s">
        <v>145</v>
      </c>
      <c r="E108" s="21" t="s">
        <v>304</v>
      </c>
      <c r="F108" s="22">
        <v>-453000</v>
      </c>
      <c r="G108" s="22">
        <v>-4780.28</v>
      </c>
      <c r="H108" s="22">
        <v>-0.79</v>
      </c>
    </row>
    <row r="109" spans="2:8">
      <c r="B109" s="21" t="s">
        <v>2123</v>
      </c>
      <c r="C109" s="139" t="s">
        <v>139</v>
      </c>
      <c r="D109" s="21" t="s">
        <v>181</v>
      </c>
      <c r="E109" s="21" t="s">
        <v>373</v>
      </c>
      <c r="F109" s="22">
        <v>-286900</v>
      </c>
      <c r="G109" s="22">
        <v>-4969.3900000000003</v>
      </c>
      <c r="H109" s="22">
        <v>-0.82</v>
      </c>
    </row>
    <row r="110" spans="2:8">
      <c r="B110" s="21" t="s">
        <v>2138</v>
      </c>
      <c r="C110" s="139" t="s">
        <v>139</v>
      </c>
      <c r="D110" s="21" t="s">
        <v>200</v>
      </c>
      <c r="E110" s="21" t="s">
        <v>293</v>
      </c>
      <c r="F110" s="22">
        <v>-53900</v>
      </c>
      <c r="G110" s="22">
        <v>-5149.42</v>
      </c>
      <c r="H110" s="22">
        <v>-0.85</v>
      </c>
    </row>
    <row r="111" spans="2:8">
      <c r="B111" s="21" t="s">
        <v>2232</v>
      </c>
      <c r="C111" s="139" t="s">
        <v>139</v>
      </c>
      <c r="D111" s="21" t="s">
        <v>251</v>
      </c>
      <c r="E111" s="21" t="s">
        <v>377</v>
      </c>
      <c r="F111" s="22">
        <v>-733200</v>
      </c>
      <c r="G111" s="22">
        <v>-5382.79</v>
      </c>
      <c r="H111" s="22">
        <v>-0.89</v>
      </c>
    </row>
    <row r="112" spans="2:8">
      <c r="B112" s="21" t="s">
        <v>2192</v>
      </c>
      <c r="C112" s="139" t="s">
        <v>139</v>
      </c>
      <c r="D112" s="21" t="s">
        <v>142</v>
      </c>
      <c r="E112" s="21" t="s">
        <v>143</v>
      </c>
      <c r="F112" s="22">
        <v>-226250</v>
      </c>
      <c r="G112" s="22">
        <v>-5784.76</v>
      </c>
      <c r="H112" s="22">
        <v>-0.95</v>
      </c>
    </row>
    <row r="113" spans="2:8">
      <c r="B113" s="21" t="s">
        <v>2233</v>
      </c>
      <c r="C113" s="139" t="s">
        <v>139</v>
      </c>
      <c r="D113" s="21" t="s">
        <v>140</v>
      </c>
      <c r="E113" s="21" t="s">
        <v>150</v>
      </c>
      <c r="F113" s="22">
        <v>-309200</v>
      </c>
      <c r="G113" s="22">
        <v>-5896.91</v>
      </c>
      <c r="H113" s="22">
        <v>-0.97</v>
      </c>
    </row>
    <row r="114" spans="2:8">
      <c r="B114" s="21" t="s">
        <v>2237</v>
      </c>
      <c r="C114" s="139" t="s">
        <v>139</v>
      </c>
      <c r="D114" s="21" t="s">
        <v>181</v>
      </c>
      <c r="E114" s="21" t="s">
        <v>312</v>
      </c>
      <c r="F114" s="22">
        <v>-1144800</v>
      </c>
      <c r="G114" s="22">
        <v>-6135.56</v>
      </c>
      <c r="H114" s="22">
        <v>-1.01</v>
      </c>
    </row>
    <row r="115" spans="2:8">
      <c r="B115" s="21" t="s">
        <v>2231</v>
      </c>
      <c r="C115" s="139" t="s">
        <v>139</v>
      </c>
      <c r="D115" s="21" t="s">
        <v>140</v>
      </c>
      <c r="E115" s="21" t="s">
        <v>144</v>
      </c>
      <c r="F115" s="22">
        <v>-518650</v>
      </c>
      <c r="G115" s="22">
        <v>-7796.61</v>
      </c>
      <c r="H115" s="22">
        <v>-1.28</v>
      </c>
    </row>
    <row r="116" spans="2:8">
      <c r="B116" s="21" t="s">
        <v>2178</v>
      </c>
      <c r="C116" s="139" t="s">
        <v>139</v>
      </c>
      <c r="D116" s="21" t="s">
        <v>188</v>
      </c>
      <c r="E116" s="21" t="s">
        <v>595</v>
      </c>
      <c r="F116" s="22">
        <v>-1426250</v>
      </c>
      <c r="G116" s="22">
        <v>-7908.56</v>
      </c>
      <c r="H116" s="22">
        <v>-1.3</v>
      </c>
    </row>
    <row r="117" spans="2:8">
      <c r="B117" s="20" t="s">
        <v>1027</v>
      </c>
      <c r="C117" s="139" t="s">
        <v>139</v>
      </c>
      <c r="F117" s="22">
        <v>-45250</v>
      </c>
      <c r="G117" s="22">
        <v>-8168.1</v>
      </c>
      <c r="H117" s="22">
        <v>-1.35</v>
      </c>
    </row>
    <row r="118" spans="2:8">
      <c r="B118" s="21" t="s">
        <v>2208</v>
      </c>
      <c r="C118" s="139" t="s">
        <v>139</v>
      </c>
      <c r="D118" s="21" t="s">
        <v>155</v>
      </c>
      <c r="E118" s="21" t="s">
        <v>156</v>
      </c>
      <c r="F118" s="22">
        <v>-365700</v>
      </c>
      <c r="G118" s="22">
        <v>-9066.6200000000008</v>
      </c>
      <c r="H118" s="22">
        <v>-1.49</v>
      </c>
    </row>
    <row r="119" spans="2:8">
      <c r="B119" s="21" t="s">
        <v>2235</v>
      </c>
      <c r="C119" s="139" t="s">
        <v>139</v>
      </c>
      <c r="D119" s="21" t="s">
        <v>140</v>
      </c>
      <c r="E119" s="21" t="s">
        <v>141</v>
      </c>
      <c r="F119" s="22">
        <v>-1452000</v>
      </c>
      <c r="G119" s="22">
        <v>-13266.2</v>
      </c>
      <c r="H119" s="22">
        <v>-2.19</v>
      </c>
    </row>
    <row r="120" spans="2:8">
      <c r="B120" s="231" t="s">
        <v>218</v>
      </c>
      <c r="C120" s="232"/>
      <c r="D120" s="231"/>
      <c r="E120" s="231"/>
      <c r="F120" s="128"/>
      <c r="G120" s="128">
        <f>SUM(G16:G85)</f>
        <v>413634.62000000029</v>
      </c>
      <c r="H120" s="128">
        <f>SUM(H16:H85)</f>
        <v>68.160000000000011</v>
      </c>
    </row>
    <row r="121" spans="2:8">
      <c r="B121" s="229" t="s">
        <v>102</v>
      </c>
      <c r="C121" s="230" t="s">
        <v>103</v>
      </c>
      <c r="D121" s="229" t="s">
        <v>104</v>
      </c>
      <c r="E121" s="229" t="s">
        <v>105</v>
      </c>
      <c r="F121" s="131" t="s">
        <v>106</v>
      </c>
      <c r="G121" s="131" t="s">
        <v>107</v>
      </c>
      <c r="H121" s="131" t="s">
        <v>108</v>
      </c>
    </row>
    <row r="122" spans="2:8">
      <c r="B122" s="231" t="s">
        <v>109</v>
      </c>
      <c r="C122" s="139"/>
    </row>
    <row r="123" spans="2:8">
      <c r="B123" s="231" t="s">
        <v>110</v>
      </c>
      <c r="C123" s="139"/>
    </row>
    <row r="124" spans="2:8">
      <c r="B124" s="231" t="s">
        <v>111</v>
      </c>
      <c r="C124" s="139"/>
    </row>
    <row r="125" spans="2:8">
      <c r="B125" s="21" t="s">
        <v>2492</v>
      </c>
      <c r="C125" s="139">
        <v>7.31</v>
      </c>
      <c r="D125" s="21" t="s">
        <v>113</v>
      </c>
      <c r="E125" s="21" t="s">
        <v>554</v>
      </c>
      <c r="F125" s="22">
        <v>16000000</v>
      </c>
      <c r="G125" s="22">
        <v>15194.42</v>
      </c>
      <c r="H125" s="22">
        <v>2.5</v>
      </c>
    </row>
    <row r="126" spans="2:8">
      <c r="B126" s="21" t="s">
        <v>2493</v>
      </c>
      <c r="C126" s="139">
        <v>7.31</v>
      </c>
      <c r="D126" s="21" t="s">
        <v>113</v>
      </c>
      <c r="E126" s="21" t="s">
        <v>785</v>
      </c>
      <c r="F126" s="22">
        <v>8000000</v>
      </c>
      <c r="G126" s="22">
        <v>7566.86</v>
      </c>
      <c r="H126" s="22">
        <v>1.25</v>
      </c>
    </row>
    <row r="127" spans="2:8">
      <c r="B127" s="21" t="s">
        <v>2484</v>
      </c>
      <c r="C127" s="139">
        <v>6.91</v>
      </c>
      <c r="D127" s="21" t="s">
        <v>113</v>
      </c>
      <c r="E127" s="21" t="s">
        <v>552</v>
      </c>
      <c r="F127" s="22">
        <v>5500000</v>
      </c>
      <c r="G127" s="22">
        <v>5507.13</v>
      </c>
      <c r="H127" s="22">
        <v>0.91</v>
      </c>
    </row>
    <row r="128" spans="2:8">
      <c r="B128" s="21" t="s">
        <v>2494</v>
      </c>
      <c r="C128" s="139">
        <v>7</v>
      </c>
      <c r="D128" s="21" t="s">
        <v>113</v>
      </c>
      <c r="E128" s="21" t="s">
        <v>879</v>
      </c>
      <c r="F128" s="22">
        <v>5000000</v>
      </c>
      <c r="G128" s="22">
        <v>4975.38</v>
      </c>
      <c r="H128" s="22">
        <v>0.82</v>
      </c>
    </row>
    <row r="129" spans="2:9">
      <c r="B129" s="21" t="s">
        <v>880</v>
      </c>
      <c r="C129" s="139">
        <v>7.42</v>
      </c>
      <c r="D129" s="21" t="s">
        <v>113</v>
      </c>
      <c r="E129" s="21" t="s">
        <v>881</v>
      </c>
      <c r="F129" s="22">
        <v>2500000</v>
      </c>
      <c r="G129" s="22">
        <v>2460.52</v>
      </c>
      <c r="H129" s="22">
        <v>0.41</v>
      </c>
    </row>
    <row r="130" spans="2:9">
      <c r="B130" s="21" t="s">
        <v>2490</v>
      </c>
      <c r="C130" s="139">
        <v>7.25</v>
      </c>
      <c r="D130" s="21" t="s">
        <v>113</v>
      </c>
      <c r="E130" s="21" t="s">
        <v>883</v>
      </c>
      <c r="F130" s="22">
        <v>2500000</v>
      </c>
      <c r="G130" s="22">
        <v>2360</v>
      </c>
      <c r="H130" s="22">
        <v>0.39</v>
      </c>
    </row>
    <row r="131" spans="2:9">
      <c r="B131" s="21" t="s">
        <v>2489</v>
      </c>
      <c r="C131" s="139">
        <v>6.11</v>
      </c>
      <c r="D131" s="21" t="s">
        <v>113</v>
      </c>
      <c r="E131" s="21" t="s">
        <v>884</v>
      </c>
      <c r="F131" s="22">
        <v>2000000</v>
      </c>
      <c r="G131" s="22">
        <v>1999.03</v>
      </c>
      <c r="H131" s="22">
        <v>0.33</v>
      </c>
    </row>
    <row r="132" spans="2:9">
      <c r="B132" s="21" t="s">
        <v>2487</v>
      </c>
      <c r="C132" s="139">
        <v>7.03</v>
      </c>
      <c r="D132" s="21" t="s">
        <v>113</v>
      </c>
      <c r="E132" s="21" t="s">
        <v>699</v>
      </c>
      <c r="F132" s="22">
        <v>1500000</v>
      </c>
      <c r="G132" s="22">
        <v>1510.14</v>
      </c>
      <c r="H132" s="22">
        <v>0.25</v>
      </c>
    </row>
    <row r="133" spans="2:9">
      <c r="B133" s="21" t="s">
        <v>2491</v>
      </c>
      <c r="C133" s="139">
        <v>7.19</v>
      </c>
      <c r="D133" s="21" t="s">
        <v>113</v>
      </c>
      <c r="E133" s="21" t="s">
        <v>886</v>
      </c>
      <c r="F133" s="22">
        <v>1500000</v>
      </c>
      <c r="G133" s="22">
        <v>1430.49</v>
      </c>
      <c r="H133" s="22">
        <v>0.24</v>
      </c>
    </row>
    <row r="134" spans="2:9">
      <c r="B134" s="21" t="s">
        <v>887</v>
      </c>
      <c r="C134" s="139">
        <v>7.37</v>
      </c>
      <c r="D134" s="21" t="s">
        <v>113</v>
      </c>
      <c r="E134" s="21" t="s">
        <v>888</v>
      </c>
      <c r="F134" s="22">
        <v>1230000</v>
      </c>
      <c r="G134" s="22">
        <v>1264.07</v>
      </c>
      <c r="H134" s="22">
        <v>0.21</v>
      </c>
    </row>
    <row r="135" spans="2:9">
      <c r="B135" s="21" t="s">
        <v>889</v>
      </c>
      <c r="C135" s="139">
        <v>7.29</v>
      </c>
      <c r="D135" s="21" t="s">
        <v>113</v>
      </c>
      <c r="E135" s="21" t="s">
        <v>890</v>
      </c>
      <c r="F135" s="22">
        <v>1000000</v>
      </c>
      <c r="G135" s="22">
        <v>1020.79</v>
      </c>
      <c r="H135" s="22">
        <v>0.17</v>
      </c>
    </row>
    <row r="136" spans="2:9">
      <c r="B136" s="21" t="s">
        <v>891</v>
      </c>
      <c r="C136" s="139">
        <v>6.65</v>
      </c>
      <c r="D136" s="21" t="s">
        <v>113</v>
      </c>
      <c r="E136" s="21" t="s">
        <v>892</v>
      </c>
      <c r="F136" s="22">
        <v>1000000</v>
      </c>
      <c r="G136" s="22">
        <v>1005.42</v>
      </c>
      <c r="H136" s="22">
        <v>0.17</v>
      </c>
    </row>
    <row r="137" spans="2:9">
      <c r="B137" s="21" t="s">
        <v>2495</v>
      </c>
      <c r="C137" s="139">
        <v>6.25</v>
      </c>
      <c r="D137" s="21" t="s">
        <v>113</v>
      </c>
      <c r="E137" s="21" t="s">
        <v>114</v>
      </c>
      <c r="F137" s="22">
        <v>1000000</v>
      </c>
      <c r="G137" s="22">
        <v>1000.7</v>
      </c>
      <c r="H137" s="22">
        <v>0.16</v>
      </c>
    </row>
    <row r="138" spans="2:9">
      <c r="B138" s="21" t="s">
        <v>893</v>
      </c>
      <c r="C138" s="139">
        <v>7.29</v>
      </c>
      <c r="D138" s="21" t="s">
        <v>113</v>
      </c>
      <c r="E138" s="21" t="s">
        <v>894</v>
      </c>
      <c r="F138" s="22">
        <v>950000</v>
      </c>
      <c r="G138" s="22">
        <v>968.83</v>
      </c>
      <c r="H138" s="22">
        <v>0.16</v>
      </c>
    </row>
    <row r="139" spans="2:9">
      <c r="B139" s="21" t="s">
        <v>895</v>
      </c>
      <c r="C139" s="139">
        <v>7.22</v>
      </c>
      <c r="D139" s="21" t="s">
        <v>113</v>
      </c>
      <c r="E139" s="21" t="s">
        <v>896</v>
      </c>
      <c r="F139" s="22">
        <v>500000</v>
      </c>
      <c r="G139" s="22">
        <v>509.49</v>
      </c>
      <c r="H139" s="22">
        <v>0.08</v>
      </c>
    </row>
    <row r="140" spans="2:9">
      <c r="B140" s="21" t="s">
        <v>2496</v>
      </c>
      <c r="C140" s="139">
        <v>7.33</v>
      </c>
      <c r="D140" s="21" t="s">
        <v>113</v>
      </c>
      <c r="E140" s="21" t="s">
        <v>897</v>
      </c>
      <c r="F140" s="22">
        <v>500000</v>
      </c>
      <c r="G140" s="22">
        <v>494</v>
      </c>
      <c r="H140" s="22">
        <v>0.08</v>
      </c>
    </row>
    <row r="141" spans="2:9">
      <c r="B141" s="21" t="s">
        <v>557</v>
      </c>
      <c r="C141" s="139">
        <v>7.43</v>
      </c>
      <c r="D141" s="21" t="s">
        <v>113</v>
      </c>
      <c r="E141" s="21" t="s">
        <v>558</v>
      </c>
      <c r="F141" s="22">
        <v>1700</v>
      </c>
      <c r="G141" s="22">
        <v>1.54</v>
      </c>
      <c r="H141" s="22">
        <v>0</v>
      </c>
      <c r="I141" s="21" t="s">
        <v>444</v>
      </c>
    </row>
    <row r="142" spans="2:9">
      <c r="B142" s="231" t="s">
        <v>115</v>
      </c>
      <c r="C142" s="232"/>
      <c r="D142" s="231"/>
      <c r="E142" s="231"/>
      <c r="F142" s="128"/>
      <c r="G142" s="128">
        <f>SUM(G125:G141)</f>
        <v>49268.80999999999</v>
      </c>
      <c r="H142" s="128">
        <f>SUM(H125:H141)</f>
        <v>8.1300000000000008</v>
      </c>
    </row>
    <row r="143" spans="2:9">
      <c r="B143" s="231" t="s">
        <v>116</v>
      </c>
      <c r="C143" s="139"/>
    </row>
    <row r="144" spans="2:9">
      <c r="B144" s="21" t="s">
        <v>2260</v>
      </c>
      <c r="C144" s="139">
        <v>7.84</v>
      </c>
      <c r="D144" s="21" t="s">
        <v>117</v>
      </c>
      <c r="E144" s="21" t="s">
        <v>898</v>
      </c>
      <c r="F144" s="22">
        <v>1000</v>
      </c>
      <c r="G144" s="22">
        <v>9894.93</v>
      </c>
      <c r="H144" s="22">
        <v>1.63</v>
      </c>
    </row>
    <row r="145" spans="2:8">
      <c r="B145" s="21" t="s">
        <v>899</v>
      </c>
      <c r="C145" s="139">
        <v>7.54</v>
      </c>
      <c r="D145" s="21" t="s">
        <v>117</v>
      </c>
      <c r="E145" s="21" t="s">
        <v>900</v>
      </c>
      <c r="F145" s="22">
        <v>750</v>
      </c>
      <c r="G145" s="22">
        <v>7433.31</v>
      </c>
      <c r="H145" s="22">
        <v>1.22</v>
      </c>
    </row>
    <row r="146" spans="2:8">
      <c r="B146" s="21" t="s">
        <v>901</v>
      </c>
      <c r="C146" s="139">
        <v>7.58</v>
      </c>
      <c r="D146" s="21" t="s">
        <v>117</v>
      </c>
      <c r="E146" s="21" t="s">
        <v>902</v>
      </c>
      <c r="F146" s="22">
        <v>500</v>
      </c>
      <c r="G146" s="22">
        <v>4975.34</v>
      </c>
      <c r="H146" s="22">
        <v>0.82</v>
      </c>
    </row>
    <row r="147" spans="2:8">
      <c r="B147" s="21" t="s">
        <v>903</v>
      </c>
      <c r="C147" s="139">
        <v>7.41</v>
      </c>
      <c r="D147" s="21" t="s">
        <v>117</v>
      </c>
      <c r="E147" s="21" t="s">
        <v>904</v>
      </c>
      <c r="F147" s="22">
        <v>500</v>
      </c>
      <c r="G147" s="22">
        <v>4972.83</v>
      </c>
      <c r="H147" s="22">
        <v>0.82</v>
      </c>
    </row>
    <row r="148" spans="2:8">
      <c r="B148" s="21" t="s">
        <v>905</v>
      </c>
      <c r="C148" s="139">
        <v>7.55</v>
      </c>
      <c r="D148" s="21" t="s">
        <v>362</v>
      </c>
      <c r="E148" s="21" t="s">
        <v>906</v>
      </c>
      <c r="F148" s="22">
        <v>500</v>
      </c>
      <c r="G148" s="22">
        <v>4951.93</v>
      </c>
      <c r="H148" s="22">
        <v>0.82</v>
      </c>
    </row>
    <row r="149" spans="2:8">
      <c r="B149" s="21" t="s">
        <v>1441</v>
      </c>
      <c r="C149" s="139">
        <v>7.86</v>
      </c>
      <c r="D149" s="21" t="s">
        <v>117</v>
      </c>
      <c r="E149" s="21" t="s">
        <v>907</v>
      </c>
      <c r="F149" s="22">
        <v>500</v>
      </c>
      <c r="G149" s="22">
        <v>4939.55</v>
      </c>
      <c r="H149" s="22">
        <v>0.81</v>
      </c>
    </row>
    <row r="150" spans="2:8">
      <c r="B150" s="21" t="s">
        <v>2261</v>
      </c>
      <c r="C150" s="139">
        <v>7.81</v>
      </c>
      <c r="D150" s="21" t="s">
        <v>117</v>
      </c>
      <c r="E150" s="21" t="s">
        <v>717</v>
      </c>
      <c r="F150" s="22">
        <v>500</v>
      </c>
      <c r="G150" s="22">
        <v>4875.8599999999997</v>
      </c>
      <c r="H150" s="22">
        <v>0.8</v>
      </c>
    </row>
    <row r="151" spans="2:8">
      <c r="B151" s="21" t="s">
        <v>1451</v>
      </c>
      <c r="C151" s="139">
        <v>7.47</v>
      </c>
      <c r="D151" s="21" t="s">
        <v>117</v>
      </c>
      <c r="E151" s="21" t="s">
        <v>908</v>
      </c>
      <c r="F151" s="22">
        <v>500</v>
      </c>
      <c r="G151" s="22">
        <v>4855.4399999999996</v>
      </c>
      <c r="H151" s="22">
        <v>0.8</v>
      </c>
    </row>
    <row r="152" spans="2:8">
      <c r="B152" s="21" t="s">
        <v>909</v>
      </c>
      <c r="C152" s="139">
        <v>7.54</v>
      </c>
      <c r="D152" s="21" t="s">
        <v>117</v>
      </c>
      <c r="E152" s="21" t="s">
        <v>910</v>
      </c>
      <c r="F152" s="22">
        <v>500</v>
      </c>
      <c r="G152" s="22">
        <v>4777.3100000000004</v>
      </c>
      <c r="H152" s="22">
        <v>0.79</v>
      </c>
    </row>
    <row r="153" spans="2:8">
      <c r="B153" s="21" t="s">
        <v>1104</v>
      </c>
      <c r="C153" s="139">
        <v>7.85</v>
      </c>
      <c r="D153" s="21" t="s">
        <v>117</v>
      </c>
      <c r="E153" s="21" t="s">
        <v>355</v>
      </c>
      <c r="F153" s="22">
        <v>500</v>
      </c>
      <c r="G153" s="22">
        <v>4763.3999999999996</v>
      </c>
      <c r="H153" s="22">
        <v>0.78</v>
      </c>
    </row>
    <row r="154" spans="2:8">
      <c r="B154" s="21" t="s">
        <v>1800</v>
      </c>
      <c r="C154" s="139">
        <v>8.16</v>
      </c>
      <c r="D154" s="21" t="s">
        <v>722</v>
      </c>
      <c r="E154" s="21" t="s">
        <v>911</v>
      </c>
      <c r="F154" s="22">
        <v>450</v>
      </c>
      <c r="G154" s="22">
        <v>4453.18</v>
      </c>
      <c r="H154" s="22">
        <v>0.73</v>
      </c>
    </row>
    <row r="155" spans="2:8">
      <c r="B155" s="21" t="s">
        <v>912</v>
      </c>
      <c r="C155" s="139">
        <v>7.55</v>
      </c>
      <c r="D155" s="21" t="s">
        <v>117</v>
      </c>
      <c r="E155" s="21" t="s">
        <v>913</v>
      </c>
      <c r="F155" s="22">
        <v>350</v>
      </c>
      <c r="G155" s="22">
        <v>3545.04</v>
      </c>
      <c r="H155" s="22">
        <v>0.57999999999999996</v>
      </c>
    </row>
    <row r="156" spans="2:8">
      <c r="B156" s="21" t="s">
        <v>2262</v>
      </c>
      <c r="C156" s="139">
        <v>7.75</v>
      </c>
      <c r="D156" s="21" t="s">
        <v>117</v>
      </c>
      <c r="E156" s="21" t="s">
        <v>914</v>
      </c>
      <c r="F156" s="22">
        <v>300</v>
      </c>
      <c r="G156" s="22">
        <v>3009.11</v>
      </c>
      <c r="H156" s="22">
        <v>0.5</v>
      </c>
    </row>
    <row r="157" spans="2:8">
      <c r="B157" s="21" t="s">
        <v>1934</v>
      </c>
      <c r="C157" s="139">
        <v>7.28</v>
      </c>
      <c r="D157" s="21" t="s">
        <v>117</v>
      </c>
      <c r="E157" s="21" t="s">
        <v>915</v>
      </c>
      <c r="F157" s="22">
        <v>300</v>
      </c>
      <c r="G157" s="22">
        <v>2989.35</v>
      </c>
      <c r="H157" s="22">
        <v>0.49</v>
      </c>
    </row>
    <row r="158" spans="2:8">
      <c r="B158" s="21" t="s">
        <v>1322</v>
      </c>
      <c r="C158" s="139">
        <v>7.5</v>
      </c>
      <c r="D158" s="21" t="s">
        <v>117</v>
      </c>
      <c r="E158" s="21" t="s">
        <v>716</v>
      </c>
      <c r="F158" s="22">
        <v>300</v>
      </c>
      <c r="G158" s="22">
        <v>2952.68</v>
      </c>
      <c r="H158" s="22">
        <v>0.49</v>
      </c>
    </row>
    <row r="159" spans="2:8">
      <c r="B159" s="21" t="s">
        <v>2263</v>
      </c>
      <c r="C159" s="139">
        <v>7.27</v>
      </c>
      <c r="D159" s="21" t="s">
        <v>117</v>
      </c>
      <c r="E159" s="21" t="s">
        <v>916</v>
      </c>
      <c r="F159" s="22">
        <v>250</v>
      </c>
      <c r="G159" s="22">
        <v>2498.5700000000002</v>
      </c>
      <c r="H159" s="22">
        <v>0.41</v>
      </c>
    </row>
    <row r="160" spans="2:8">
      <c r="B160" s="21" t="s">
        <v>2264</v>
      </c>
      <c r="C160" s="139">
        <v>7.35</v>
      </c>
      <c r="D160" s="21" t="s">
        <v>117</v>
      </c>
      <c r="E160" s="21" t="s">
        <v>917</v>
      </c>
      <c r="F160" s="22">
        <v>250</v>
      </c>
      <c r="G160" s="22">
        <v>2492.15</v>
      </c>
      <c r="H160" s="22">
        <v>0.41</v>
      </c>
    </row>
    <row r="161" spans="2:8">
      <c r="B161" s="21" t="s">
        <v>918</v>
      </c>
      <c r="C161" s="139">
        <v>7.35</v>
      </c>
      <c r="D161" s="21" t="s">
        <v>117</v>
      </c>
      <c r="E161" s="21" t="s">
        <v>919</v>
      </c>
      <c r="F161" s="22">
        <v>250</v>
      </c>
      <c r="G161" s="22">
        <v>2491.0500000000002</v>
      </c>
      <c r="H161" s="22">
        <v>0.41</v>
      </c>
    </row>
    <row r="162" spans="2:8">
      <c r="B162" s="21" t="s">
        <v>1309</v>
      </c>
      <c r="C162" s="139">
        <v>7.8</v>
      </c>
      <c r="D162" s="21" t="s">
        <v>117</v>
      </c>
      <c r="E162" s="21" t="s">
        <v>920</v>
      </c>
      <c r="F162" s="22">
        <v>250</v>
      </c>
      <c r="G162" s="22">
        <v>2484.1799999999998</v>
      </c>
      <c r="H162" s="22">
        <v>0.41</v>
      </c>
    </row>
    <row r="163" spans="2:8">
      <c r="B163" s="21" t="s">
        <v>1310</v>
      </c>
      <c r="C163" s="139">
        <v>7.86</v>
      </c>
      <c r="D163" s="21" t="s">
        <v>117</v>
      </c>
      <c r="E163" s="21" t="s">
        <v>921</v>
      </c>
      <c r="F163" s="22">
        <v>250</v>
      </c>
      <c r="G163" s="22">
        <v>2483.73</v>
      </c>
      <c r="H163" s="22">
        <v>0.41</v>
      </c>
    </row>
    <row r="164" spans="2:8">
      <c r="B164" s="21" t="s">
        <v>922</v>
      </c>
      <c r="C164" s="139">
        <v>7.19</v>
      </c>
      <c r="D164" s="21" t="s">
        <v>117</v>
      </c>
      <c r="E164" s="21" t="s">
        <v>923</v>
      </c>
      <c r="F164" s="22">
        <v>250</v>
      </c>
      <c r="G164" s="22">
        <v>2479.17</v>
      </c>
      <c r="H164" s="22">
        <v>0.41</v>
      </c>
    </row>
    <row r="165" spans="2:8">
      <c r="B165" s="21" t="s">
        <v>924</v>
      </c>
      <c r="C165" s="139">
        <v>7.62</v>
      </c>
      <c r="D165" s="21" t="s">
        <v>362</v>
      </c>
      <c r="E165" s="21" t="s">
        <v>925</v>
      </c>
      <c r="F165" s="22">
        <v>250</v>
      </c>
      <c r="G165" s="22">
        <v>2472.56</v>
      </c>
      <c r="H165" s="22">
        <v>0.41</v>
      </c>
    </row>
    <row r="166" spans="2:8">
      <c r="B166" s="21" t="s">
        <v>2265</v>
      </c>
      <c r="C166" s="139">
        <v>7.55</v>
      </c>
      <c r="D166" s="21" t="s">
        <v>117</v>
      </c>
      <c r="E166" s="21" t="s">
        <v>926</v>
      </c>
      <c r="F166" s="22">
        <v>250</v>
      </c>
      <c r="G166" s="22">
        <v>2463.59</v>
      </c>
      <c r="H166" s="22">
        <v>0.41</v>
      </c>
    </row>
    <row r="167" spans="2:8">
      <c r="B167" s="21" t="s">
        <v>927</v>
      </c>
      <c r="C167" s="139">
        <v>7.41</v>
      </c>
      <c r="D167" s="21" t="s">
        <v>117</v>
      </c>
      <c r="E167" s="21" t="s">
        <v>928</v>
      </c>
      <c r="F167" s="22">
        <v>250</v>
      </c>
      <c r="G167" s="22">
        <v>2434.02</v>
      </c>
      <c r="H167" s="22">
        <v>0.4</v>
      </c>
    </row>
    <row r="168" spans="2:8">
      <c r="B168" s="21" t="s">
        <v>1333</v>
      </c>
      <c r="C168" s="139">
        <v>7.81</v>
      </c>
      <c r="D168" s="21" t="s">
        <v>117</v>
      </c>
      <c r="E168" s="21" t="s">
        <v>929</v>
      </c>
      <c r="F168" s="22">
        <v>250</v>
      </c>
      <c r="G168" s="22">
        <v>2432.69</v>
      </c>
      <c r="H168" s="22">
        <v>0.4</v>
      </c>
    </row>
    <row r="169" spans="2:8">
      <c r="B169" s="21" t="s">
        <v>930</v>
      </c>
      <c r="C169" s="139">
        <v>7.52</v>
      </c>
      <c r="D169" s="21" t="s">
        <v>117</v>
      </c>
      <c r="E169" s="21" t="s">
        <v>931</v>
      </c>
      <c r="F169" s="22">
        <v>250</v>
      </c>
      <c r="G169" s="22">
        <v>2430.6</v>
      </c>
      <c r="H169" s="22">
        <v>0.4</v>
      </c>
    </row>
    <row r="170" spans="2:8">
      <c r="B170" s="21" t="s">
        <v>1105</v>
      </c>
      <c r="C170" s="139">
        <v>8.1</v>
      </c>
      <c r="D170" s="21" t="s">
        <v>718</v>
      </c>
      <c r="E170" s="21" t="s">
        <v>719</v>
      </c>
      <c r="F170" s="22">
        <v>250</v>
      </c>
      <c r="G170" s="22">
        <v>2389.41</v>
      </c>
      <c r="H170" s="22">
        <v>0.39</v>
      </c>
    </row>
    <row r="171" spans="2:8">
      <c r="B171" s="21" t="s">
        <v>2266</v>
      </c>
      <c r="C171" s="139">
        <v>7.86</v>
      </c>
      <c r="D171" s="21" t="s">
        <v>117</v>
      </c>
      <c r="E171" s="21" t="s">
        <v>932</v>
      </c>
      <c r="F171" s="22">
        <v>150</v>
      </c>
      <c r="G171" s="22">
        <v>1521.24</v>
      </c>
      <c r="H171" s="22">
        <v>0.25</v>
      </c>
    </row>
    <row r="172" spans="2:8">
      <c r="B172" s="21" t="s">
        <v>933</v>
      </c>
      <c r="C172" s="139">
        <v>7.42</v>
      </c>
      <c r="D172" s="21" t="s">
        <v>117</v>
      </c>
      <c r="E172" s="21" t="s">
        <v>934</v>
      </c>
      <c r="F172" s="22">
        <v>150</v>
      </c>
      <c r="G172" s="22">
        <v>1508.31</v>
      </c>
      <c r="H172" s="22">
        <v>0.25</v>
      </c>
    </row>
    <row r="173" spans="2:8">
      <c r="B173" s="21" t="s">
        <v>2267</v>
      </c>
      <c r="C173" s="139">
        <v>6.95</v>
      </c>
      <c r="D173" s="21" t="s">
        <v>117</v>
      </c>
      <c r="E173" s="21" t="s">
        <v>935</v>
      </c>
      <c r="F173" s="22">
        <v>150</v>
      </c>
      <c r="G173" s="22">
        <v>1500.69</v>
      </c>
      <c r="H173" s="22">
        <v>0.25</v>
      </c>
    </row>
    <row r="174" spans="2:8">
      <c r="B174" s="21" t="s">
        <v>936</v>
      </c>
      <c r="C174" s="139">
        <v>6.69</v>
      </c>
      <c r="D174" s="21" t="s">
        <v>117</v>
      </c>
      <c r="E174" s="21" t="s">
        <v>937</v>
      </c>
      <c r="F174" s="22">
        <v>150</v>
      </c>
      <c r="G174" s="22">
        <v>1499.48</v>
      </c>
      <c r="H174" s="22">
        <v>0.25</v>
      </c>
    </row>
    <row r="175" spans="2:8">
      <c r="B175" s="21" t="s">
        <v>2268</v>
      </c>
      <c r="C175" s="139">
        <v>7.84</v>
      </c>
      <c r="D175" s="21" t="s">
        <v>117</v>
      </c>
      <c r="E175" s="21" t="s">
        <v>938</v>
      </c>
      <c r="F175" s="22">
        <v>150</v>
      </c>
      <c r="G175" s="22">
        <v>1446.7</v>
      </c>
      <c r="H175" s="22">
        <v>0.24</v>
      </c>
    </row>
    <row r="176" spans="2:8">
      <c r="B176" s="21" t="s">
        <v>939</v>
      </c>
      <c r="C176" s="139">
        <v>7.35</v>
      </c>
      <c r="D176" s="21" t="s">
        <v>117</v>
      </c>
      <c r="E176" s="21" t="s">
        <v>940</v>
      </c>
      <c r="F176" s="22">
        <v>100</v>
      </c>
      <c r="G176" s="22">
        <v>998.79</v>
      </c>
      <c r="H176" s="22">
        <v>0.16</v>
      </c>
    </row>
    <row r="177" spans="2:8">
      <c r="B177" s="21" t="s">
        <v>941</v>
      </c>
      <c r="C177" s="139">
        <v>7.29</v>
      </c>
      <c r="D177" s="21" t="s">
        <v>117</v>
      </c>
      <c r="E177" s="21" t="s">
        <v>942</v>
      </c>
      <c r="F177" s="22">
        <v>100</v>
      </c>
      <c r="G177" s="22">
        <v>995.36</v>
      </c>
      <c r="H177" s="22">
        <v>0.16</v>
      </c>
    </row>
    <row r="178" spans="2:8">
      <c r="B178" s="21" t="s">
        <v>1436</v>
      </c>
      <c r="C178" s="139">
        <v>7.29</v>
      </c>
      <c r="D178" s="21" t="s">
        <v>117</v>
      </c>
      <c r="E178" s="21" t="s">
        <v>943</v>
      </c>
      <c r="F178" s="22">
        <v>100</v>
      </c>
      <c r="G178" s="22">
        <v>993.77</v>
      </c>
      <c r="H178" s="22">
        <v>0.16</v>
      </c>
    </row>
    <row r="179" spans="2:8">
      <c r="B179" s="21" t="s">
        <v>1311</v>
      </c>
      <c r="C179" s="139">
        <v>8.6199999999999992</v>
      </c>
      <c r="D179" s="21" t="s">
        <v>117</v>
      </c>
      <c r="E179" s="21" t="s">
        <v>356</v>
      </c>
      <c r="F179" s="22">
        <v>100</v>
      </c>
      <c r="G179" s="22">
        <v>912.32</v>
      </c>
      <c r="H179" s="22">
        <v>0.15</v>
      </c>
    </row>
    <row r="180" spans="2:8">
      <c r="B180" s="21" t="s">
        <v>944</v>
      </c>
      <c r="C180" s="139">
        <v>7.55</v>
      </c>
      <c r="D180" s="21" t="s">
        <v>117</v>
      </c>
      <c r="E180" s="21" t="s">
        <v>945</v>
      </c>
      <c r="F180" s="22">
        <v>60</v>
      </c>
      <c r="G180" s="22">
        <v>609.72</v>
      </c>
      <c r="H180" s="22">
        <v>0.1</v>
      </c>
    </row>
    <row r="181" spans="2:8">
      <c r="B181" s="21" t="s">
        <v>1782</v>
      </c>
      <c r="C181" s="139">
        <v>7.5</v>
      </c>
      <c r="D181" s="21" t="s">
        <v>117</v>
      </c>
      <c r="E181" s="21" t="s">
        <v>946</v>
      </c>
      <c r="F181" s="22">
        <v>50</v>
      </c>
      <c r="G181" s="22">
        <v>499.98</v>
      </c>
      <c r="H181" s="22">
        <v>0.08</v>
      </c>
    </row>
    <row r="182" spans="2:8">
      <c r="B182" s="21" t="s">
        <v>1711</v>
      </c>
      <c r="C182" s="139">
        <v>7.15</v>
      </c>
      <c r="D182" s="21" t="s">
        <v>358</v>
      </c>
      <c r="E182" s="21" t="s">
        <v>947</v>
      </c>
      <c r="F182" s="22">
        <v>50</v>
      </c>
      <c r="G182" s="22">
        <v>498.4</v>
      </c>
      <c r="H182" s="22">
        <v>0.08</v>
      </c>
    </row>
    <row r="183" spans="2:8">
      <c r="B183" s="21" t="s">
        <v>948</v>
      </c>
      <c r="C183" s="139">
        <v>7.37</v>
      </c>
      <c r="D183" s="21" t="s">
        <v>117</v>
      </c>
      <c r="E183" s="21" t="s">
        <v>949</v>
      </c>
      <c r="F183" s="22">
        <v>50</v>
      </c>
      <c r="G183" s="22">
        <v>491.96</v>
      </c>
      <c r="H183" s="22">
        <v>0.08</v>
      </c>
    </row>
    <row r="184" spans="2:8">
      <c r="B184" s="21" t="s">
        <v>2269</v>
      </c>
      <c r="C184" s="139">
        <v>7.56</v>
      </c>
      <c r="D184" s="21" t="s">
        <v>362</v>
      </c>
      <c r="E184" s="21" t="s">
        <v>950</v>
      </c>
      <c r="F184" s="22">
        <v>250</v>
      </c>
      <c r="G184" s="22">
        <v>490.65</v>
      </c>
      <c r="H184" s="22">
        <v>0.08</v>
      </c>
    </row>
    <row r="185" spans="2:8">
      <c r="B185" s="21" t="s">
        <v>2270</v>
      </c>
      <c r="C185" s="139">
        <v>7.55</v>
      </c>
      <c r="D185" s="21" t="s">
        <v>117</v>
      </c>
      <c r="E185" s="21" t="s">
        <v>951</v>
      </c>
      <c r="F185" s="22">
        <v>50</v>
      </c>
      <c r="G185" s="22">
        <v>486.33</v>
      </c>
      <c r="H185" s="22">
        <v>0.08</v>
      </c>
    </row>
    <row r="186" spans="2:8">
      <c r="B186" s="21" t="s">
        <v>2271</v>
      </c>
      <c r="C186" s="139">
        <v>7.55</v>
      </c>
      <c r="D186" s="21" t="s">
        <v>117</v>
      </c>
      <c r="E186" s="21" t="s">
        <v>952</v>
      </c>
      <c r="F186" s="22">
        <v>43</v>
      </c>
      <c r="G186" s="22">
        <v>437.04</v>
      </c>
      <c r="H186" s="22">
        <v>7.0000000000000007E-2</v>
      </c>
    </row>
    <row r="187" spans="2:8">
      <c r="B187" s="21" t="s">
        <v>1815</v>
      </c>
      <c r="C187" s="139">
        <v>8.6199999999999992</v>
      </c>
      <c r="D187" s="21" t="s">
        <v>117</v>
      </c>
      <c r="E187" s="21" t="s">
        <v>357</v>
      </c>
      <c r="F187" s="22">
        <v>30</v>
      </c>
      <c r="G187" s="22">
        <v>271.79000000000002</v>
      </c>
      <c r="H187" s="22">
        <v>0.04</v>
      </c>
    </row>
    <row r="188" spans="2:8">
      <c r="B188" s="21" t="s">
        <v>1818</v>
      </c>
      <c r="C188" s="139">
        <v>8.15</v>
      </c>
      <c r="D188" s="21" t="s">
        <v>718</v>
      </c>
      <c r="E188" s="21" t="s">
        <v>953</v>
      </c>
      <c r="F188" s="22">
        <v>20</v>
      </c>
      <c r="G188" s="22">
        <v>197.46</v>
      </c>
      <c r="H188" s="22">
        <v>0.03</v>
      </c>
    </row>
    <row r="189" spans="2:8">
      <c r="B189" s="21" t="s">
        <v>2272</v>
      </c>
      <c r="C189" s="139">
        <v>8.6199999999999992</v>
      </c>
      <c r="D189" s="21" t="s">
        <v>117</v>
      </c>
      <c r="E189" s="21" t="s">
        <v>954</v>
      </c>
      <c r="F189" s="22">
        <v>20</v>
      </c>
      <c r="G189" s="22">
        <v>173.23</v>
      </c>
      <c r="H189" s="22">
        <v>0.03</v>
      </c>
    </row>
    <row r="190" spans="2:8">
      <c r="B190" s="21" t="s">
        <v>955</v>
      </c>
      <c r="C190" s="139">
        <v>6.6</v>
      </c>
      <c r="D190" s="21" t="s">
        <v>117</v>
      </c>
      <c r="E190" s="21" t="s">
        <v>956</v>
      </c>
      <c r="F190" s="22">
        <v>10</v>
      </c>
      <c r="G190" s="22">
        <v>100.02</v>
      </c>
      <c r="H190" s="22">
        <v>0.02</v>
      </c>
    </row>
    <row r="191" spans="2:8">
      <c r="B191" s="231" t="s">
        <v>118</v>
      </c>
      <c r="C191" s="232"/>
      <c r="D191" s="231"/>
      <c r="E191" s="231"/>
      <c r="F191" s="128"/>
      <c r="G191" s="128">
        <f>SUM(G144:G190)</f>
        <v>118574.22</v>
      </c>
      <c r="H191" s="128">
        <f>SUM(H144:H190)</f>
        <v>19.509999999999991</v>
      </c>
    </row>
    <row r="192" spans="2:8" s="130" customFormat="1">
      <c r="B192" s="209" t="s">
        <v>1018</v>
      </c>
      <c r="C192" s="233"/>
      <c r="D192" s="209"/>
      <c r="E192" s="209"/>
      <c r="F192" s="129"/>
      <c r="G192" s="129"/>
      <c r="H192" s="129"/>
    </row>
    <row r="193" spans="2:8">
      <c r="B193" s="21" t="s">
        <v>10</v>
      </c>
      <c r="C193" s="139" t="s">
        <v>139</v>
      </c>
      <c r="D193" s="21" t="s">
        <v>508</v>
      </c>
      <c r="E193" s="21" t="s">
        <v>685</v>
      </c>
      <c r="F193" s="22">
        <v>99995000.25</v>
      </c>
      <c r="G193" s="22">
        <v>10051.1</v>
      </c>
      <c r="H193" s="22">
        <v>1.66</v>
      </c>
    </row>
    <row r="194" spans="2:8">
      <c r="B194" s="21" t="s">
        <v>28</v>
      </c>
      <c r="C194" s="139" t="s">
        <v>139</v>
      </c>
      <c r="D194" s="21" t="s">
        <v>508</v>
      </c>
      <c r="E194" s="21" t="s">
        <v>877</v>
      </c>
      <c r="F194" s="22">
        <v>17228649.425999999</v>
      </c>
      <c r="G194" s="22">
        <v>2104.89</v>
      </c>
      <c r="H194" s="22">
        <v>0.35</v>
      </c>
    </row>
    <row r="195" spans="2:8" s="130" customFormat="1">
      <c r="B195" s="209" t="s">
        <v>1019</v>
      </c>
      <c r="C195" s="233"/>
      <c r="D195" s="209"/>
      <c r="E195" s="209"/>
      <c r="F195" s="129"/>
      <c r="G195" s="129">
        <f>SUM(G193:G194)</f>
        <v>12155.99</v>
      </c>
      <c r="H195" s="129">
        <f>SUM(H193:H194)</f>
        <v>2.0099999999999998</v>
      </c>
    </row>
    <row r="196" spans="2:8">
      <c r="B196" s="231" t="s">
        <v>277</v>
      </c>
      <c r="C196" s="234"/>
      <c r="D196" s="231"/>
      <c r="E196" s="231"/>
      <c r="F196" s="128"/>
      <c r="G196" s="128">
        <v>21605.5</v>
      </c>
      <c r="H196" s="128">
        <v>3.56</v>
      </c>
    </row>
    <row r="197" spans="2:8">
      <c r="B197" s="231" t="s">
        <v>125</v>
      </c>
      <c r="C197" s="234"/>
      <c r="D197" s="231"/>
      <c r="E197" s="231"/>
      <c r="F197" s="128"/>
      <c r="G197" s="128">
        <f>+G120+G142+G191+G195+G196</f>
        <v>615239.14000000025</v>
      </c>
      <c r="H197" s="128">
        <f>+H120+H142+H191+H195+H196</f>
        <v>101.37</v>
      </c>
    </row>
    <row r="198" spans="2:8">
      <c r="B198" s="231" t="s">
        <v>126</v>
      </c>
      <c r="C198" s="234"/>
      <c r="D198" s="231"/>
      <c r="E198" s="231"/>
      <c r="F198" s="128"/>
      <c r="G198" s="128">
        <f>+G199-G197</f>
        <v>-8351.0818328302121</v>
      </c>
      <c r="H198" s="128">
        <f>+H199-H197</f>
        <v>-1.3700000000000045</v>
      </c>
    </row>
    <row r="199" spans="2:8">
      <c r="B199" s="231" t="s">
        <v>127</v>
      </c>
      <c r="C199" s="234"/>
      <c r="D199" s="231"/>
      <c r="E199" s="231"/>
      <c r="F199" s="128"/>
      <c r="G199" s="128">
        <v>606888.05816717003</v>
      </c>
      <c r="H199" s="128">
        <v>100</v>
      </c>
    </row>
    <row r="200" spans="2:8">
      <c r="B200" s="21" t="s">
        <v>128</v>
      </c>
    </row>
    <row r="201" spans="2:8">
      <c r="B201" s="21" t="s">
        <v>129</v>
      </c>
    </row>
    <row r="202" spans="2:8">
      <c r="B202" s="231" t="s">
        <v>2471</v>
      </c>
    </row>
    <row r="203" spans="2:8">
      <c r="B203" s="21" t="s">
        <v>130</v>
      </c>
      <c r="C203" s="235">
        <v>44865</v>
      </c>
    </row>
    <row r="204" spans="2:8" ht="25.5">
      <c r="B204" s="236" t="s">
        <v>131</v>
      </c>
      <c r="C204" s="210" t="s">
        <v>132</v>
      </c>
    </row>
    <row r="205" spans="2:8">
      <c r="B205" s="231"/>
    </row>
    <row r="206" spans="2:8">
      <c r="B206" s="231" t="s">
        <v>2546</v>
      </c>
      <c r="C206" s="21" t="s">
        <v>132</v>
      </c>
    </row>
    <row r="207" spans="2:8">
      <c r="B207" s="231" t="s">
        <v>2547</v>
      </c>
      <c r="C207" s="21" t="s">
        <v>132</v>
      </c>
    </row>
    <row r="208" spans="2:8">
      <c r="B208" s="231" t="s">
        <v>1107</v>
      </c>
      <c r="C208" s="21" t="s">
        <v>132</v>
      </c>
    </row>
    <row r="209" spans="2:6">
      <c r="B209" s="231" t="s">
        <v>957</v>
      </c>
      <c r="C209" s="234"/>
    </row>
    <row r="210" spans="2:6">
      <c r="B210" s="231" t="s">
        <v>958</v>
      </c>
      <c r="C210" s="234"/>
    </row>
    <row r="211" spans="2:6">
      <c r="B211" s="231" t="s">
        <v>959</v>
      </c>
      <c r="C211" s="234"/>
    </row>
    <row r="212" spans="2:6">
      <c r="B212" s="231" t="s">
        <v>960</v>
      </c>
      <c r="C212" s="234"/>
    </row>
    <row r="213" spans="2:6">
      <c r="B213" s="231" t="s">
        <v>961</v>
      </c>
      <c r="C213" s="234"/>
    </row>
    <row r="214" spans="2:6">
      <c r="B214" s="231" t="s">
        <v>962</v>
      </c>
      <c r="C214" s="234"/>
    </row>
    <row r="215" spans="2:6">
      <c r="B215" s="231" t="s">
        <v>963</v>
      </c>
      <c r="C215" s="234"/>
    </row>
    <row r="216" spans="2:6">
      <c r="B216" s="231" t="s">
        <v>964</v>
      </c>
      <c r="C216" s="234"/>
    </row>
    <row r="217" spans="2:6">
      <c r="B217" s="231" t="s">
        <v>2506</v>
      </c>
      <c r="C217" s="232"/>
    </row>
    <row r="218" spans="2:6">
      <c r="B218" s="231" t="s">
        <v>134</v>
      </c>
      <c r="C218" s="139"/>
    </row>
    <row r="219" spans="2:6">
      <c r="B219" s="237" t="s">
        <v>2499</v>
      </c>
      <c r="C219" s="139"/>
    </row>
    <row r="220" spans="2:6">
      <c r="B220" s="231" t="s">
        <v>135</v>
      </c>
      <c r="C220" s="139"/>
    </row>
    <row r="222" spans="2:6" ht="63" customHeight="1">
      <c r="B222" s="401" t="s">
        <v>1113</v>
      </c>
      <c r="C222" s="401"/>
      <c r="D222" s="401"/>
      <c r="E222" s="401"/>
      <c r="F222" s="401"/>
    </row>
    <row r="224" spans="2:6" ht="14.25">
      <c r="B224" s="238" t="s">
        <v>2481</v>
      </c>
      <c r="C224" s="239"/>
    </row>
    <row r="225" spans="2:6" ht="25.5">
      <c r="B225" s="358" t="s">
        <v>2472</v>
      </c>
      <c r="C225" s="358" t="s">
        <v>2473</v>
      </c>
    </row>
    <row r="226" spans="2:6">
      <c r="B226" s="240" t="s">
        <v>2474</v>
      </c>
      <c r="C226" s="241">
        <v>2000</v>
      </c>
    </row>
    <row r="227" spans="2:6">
      <c r="B227" s="240" t="s">
        <v>2475</v>
      </c>
      <c r="C227" s="241">
        <v>0</v>
      </c>
    </row>
    <row r="228" spans="2:6">
      <c r="B228" s="240" t="s">
        <v>2476</v>
      </c>
      <c r="C228" s="241">
        <v>41000</v>
      </c>
    </row>
    <row r="229" spans="2:6">
      <c r="B229" s="240" t="s">
        <v>2477</v>
      </c>
      <c r="C229" s="241">
        <v>0</v>
      </c>
    </row>
    <row r="230" spans="2:6">
      <c r="B230" s="240" t="s">
        <v>2478</v>
      </c>
      <c r="C230" s="241">
        <v>0</v>
      </c>
    </row>
    <row r="231" spans="2:6">
      <c r="B231" s="240" t="s">
        <v>2479</v>
      </c>
      <c r="C231" s="241">
        <v>0</v>
      </c>
    </row>
    <row r="232" spans="2:6">
      <c r="B232" s="242" t="s">
        <v>2480</v>
      </c>
      <c r="C232" s="243">
        <f>SUM(C226:C231)</f>
        <v>43000</v>
      </c>
    </row>
    <row r="235" spans="2:6" ht="15">
      <c r="B235" s="192" t="s">
        <v>2554</v>
      </c>
      <c r="C235" s="193">
        <v>44865</v>
      </c>
      <c r="D235" s="130"/>
      <c r="E235" s="130"/>
      <c r="F235" s="194"/>
    </row>
    <row r="236" spans="2:6" ht="45">
      <c r="B236" s="195" t="s">
        <v>2555</v>
      </c>
      <c r="C236" s="195" t="s">
        <v>2556</v>
      </c>
      <c r="D236" s="140" t="s">
        <v>2557</v>
      </c>
      <c r="E236" s="195" t="s">
        <v>2558</v>
      </c>
      <c r="F236" s="195" t="s">
        <v>2559</v>
      </c>
    </row>
    <row r="237" spans="2:6" ht="15">
      <c r="B237" s="162" t="s">
        <v>2934</v>
      </c>
      <c r="C237" s="244">
        <v>-1500</v>
      </c>
      <c r="D237" s="164">
        <v>3170.6066999999998</v>
      </c>
      <c r="E237" s="164">
        <v>3066.45</v>
      </c>
      <c r="F237" s="245">
        <v>43000</v>
      </c>
    </row>
    <row r="238" spans="2:6" ht="15">
      <c r="B238" s="162" t="s">
        <v>2561</v>
      </c>
      <c r="C238" s="244">
        <v>-131000</v>
      </c>
      <c r="D238" s="164">
        <v>2269.1685000000002</v>
      </c>
      <c r="E238" s="164">
        <v>2404.5</v>
      </c>
      <c r="F238" s="246"/>
    </row>
    <row r="239" spans="2:6" ht="15">
      <c r="B239" s="162" t="s">
        <v>2563</v>
      </c>
      <c r="C239" s="244">
        <v>-283750</v>
      </c>
      <c r="D239" s="164">
        <v>815.03390000000002</v>
      </c>
      <c r="E239" s="164">
        <v>827.4</v>
      </c>
      <c r="F239" s="246"/>
    </row>
    <row r="240" spans="2:6" ht="15">
      <c r="B240" s="162" t="s">
        <v>2566</v>
      </c>
      <c r="C240" s="244">
        <v>-1144800</v>
      </c>
      <c r="D240" s="164">
        <v>518.05650000000003</v>
      </c>
      <c r="E240" s="164">
        <v>535.95000000000005</v>
      </c>
      <c r="F240" s="246"/>
    </row>
    <row r="241" spans="2:6" ht="15">
      <c r="B241" s="162" t="s">
        <v>2567</v>
      </c>
      <c r="C241" s="244">
        <v>-40375</v>
      </c>
      <c r="D241" s="164">
        <v>4405.4777000000004</v>
      </c>
      <c r="E241" s="164">
        <v>4542.3500000000004</v>
      </c>
      <c r="F241" s="246"/>
    </row>
    <row r="242" spans="2:6" ht="15">
      <c r="B242" s="162" t="s">
        <v>2583</v>
      </c>
      <c r="C242" s="244">
        <v>-327600</v>
      </c>
      <c r="D242" s="164">
        <v>304.32429999999999</v>
      </c>
      <c r="E242" s="164">
        <v>305.55</v>
      </c>
      <c r="F242" s="246"/>
    </row>
    <row r="243" spans="2:6" ht="15">
      <c r="B243" s="162" t="s">
        <v>2588</v>
      </c>
      <c r="C243" s="244">
        <v>-56700</v>
      </c>
      <c r="D243" s="164">
        <v>269.27940000000001</v>
      </c>
      <c r="E243" s="164">
        <v>291.25</v>
      </c>
      <c r="F243" s="246"/>
    </row>
    <row r="244" spans="2:6" ht="15">
      <c r="B244" s="162" t="s">
        <v>2594</v>
      </c>
      <c r="C244" s="244">
        <v>-1426250</v>
      </c>
      <c r="D244" s="164">
        <v>541.52499999999998</v>
      </c>
      <c r="E244" s="164">
        <v>554.5</v>
      </c>
      <c r="F244" s="246"/>
    </row>
    <row r="245" spans="2:6" ht="15">
      <c r="B245" s="162" t="s">
        <v>2597</v>
      </c>
      <c r="C245" s="244">
        <v>-1350</v>
      </c>
      <c r="D245" s="164">
        <v>3621.6262999999999</v>
      </c>
      <c r="E245" s="164">
        <v>3627.05</v>
      </c>
      <c r="F245" s="246"/>
    </row>
    <row r="246" spans="2:6" ht="15">
      <c r="B246" s="162" t="s">
        <v>2604</v>
      </c>
      <c r="C246" s="244">
        <v>-56225</v>
      </c>
      <c r="D246" s="164">
        <v>1215.8244999999999</v>
      </c>
      <c r="E246" s="164">
        <v>1271.05</v>
      </c>
      <c r="F246" s="246"/>
    </row>
    <row r="247" spans="2:6" ht="15">
      <c r="B247" s="162" t="s">
        <v>2606</v>
      </c>
      <c r="C247" s="244">
        <v>-286900</v>
      </c>
      <c r="D247" s="164">
        <v>1697.2671</v>
      </c>
      <c r="E247" s="164">
        <v>1732.1</v>
      </c>
      <c r="F247" s="246"/>
    </row>
    <row r="248" spans="2:6" ht="15">
      <c r="B248" s="162" t="s">
        <v>2609</v>
      </c>
      <c r="C248" s="244">
        <v>-437500</v>
      </c>
      <c r="D248" s="164">
        <v>1024.0012999999999</v>
      </c>
      <c r="E248" s="164">
        <v>1044.6500000000001</v>
      </c>
      <c r="F248" s="246"/>
    </row>
    <row r="249" spans="2:6" ht="15">
      <c r="B249" s="162" t="s">
        <v>2610</v>
      </c>
      <c r="C249" s="244">
        <v>-518650</v>
      </c>
      <c r="D249" s="164">
        <v>1471.9656</v>
      </c>
      <c r="E249" s="164">
        <v>1503.25</v>
      </c>
      <c r="F249" s="246"/>
    </row>
    <row r="250" spans="2:6" ht="15">
      <c r="B250" s="162" t="s">
        <v>2615</v>
      </c>
      <c r="C250" s="244">
        <v>-132600</v>
      </c>
      <c r="D250" s="164">
        <v>2522.0183000000002</v>
      </c>
      <c r="E250" s="164">
        <v>2547.9</v>
      </c>
      <c r="F250" s="246"/>
    </row>
    <row r="251" spans="2:6" ht="15">
      <c r="B251" s="162" t="s">
        <v>2617</v>
      </c>
      <c r="C251" s="244">
        <v>-365700</v>
      </c>
      <c r="D251" s="164">
        <v>2389.8615</v>
      </c>
      <c r="E251" s="164">
        <v>2479.25</v>
      </c>
      <c r="F251" s="246"/>
    </row>
    <row r="252" spans="2:6" ht="15">
      <c r="B252" s="162" t="s">
        <v>2618</v>
      </c>
      <c r="C252" s="244">
        <v>-1452000</v>
      </c>
      <c r="D252" s="164">
        <v>901.40859999999998</v>
      </c>
      <c r="E252" s="164">
        <v>913.65</v>
      </c>
      <c r="F252" s="246"/>
    </row>
    <row r="253" spans="2:6" ht="15">
      <c r="B253" s="162" t="s">
        <v>2625</v>
      </c>
      <c r="C253" s="244">
        <v>-24132</v>
      </c>
      <c r="D253" s="164">
        <v>316.07850000000002</v>
      </c>
      <c r="E253" s="164">
        <v>334.7</v>
      </c>
      <c r="F253" s="246"/>
    </row>
    <row r="254" spans="2:6" ht="15">
      <c r="B254" s="162" t="s">
        <v>2628</v>
      </c>
      <c r="C254" s="244">
        <v>-9450</v>
      </c>
      <c r="D254" s="164">
        <v>1167.2141999999999</v>
      </c>
      <c r="E254" s="164">
        <v>1149.25</v>
      </c>
      <c r="F254" s="246"/>
    </row>
    <row r="255" spans="2:6" ht="15">
      <c r="B255" s="162" t="s">
        <v>2633</v>
      </c>
      <c r="C255" s="244">
        <v>-9600</v>
      </c>
      <c r="D255" s="164">
        <v>336.13279999999997</v>
      </c>
      <c r="E255" s="164">
        <v>349.75</v>
      </c>
      <c r="F255" s="246"/>
    </row>
    <row r="256" spans="2:6" ht="15">
      <c r="B256" s="162" t="s">
        <v>2636</v>
      </c>
      <c r="C256" s="244">
        <v>-309200</v>
      </c>
      <c r="D256" s="164">
        <v>1885.9466</v>
      </c>
      <c r="E256" s="164">
        <v>1907.15</v>
      </c>
      <c r="F256" s="246"/>
    </row>
    <row r="257" spans="2:6" ht="15">
      <c r="B257" s="162" t="s">
        <v>2638</v>
      </c>
      <c r="C257" s="244">
        <v>-1800</v>
      </c>
      <c r="D257" s="164">
        <v>1915.8380999999999</v>
      </c>
      <c r="E257" s="164">
        <v>2034.5</v>
      </c>
      <c r="F257" s="246"/>
    </row>
    <row r="258" spans="2:6" ht="15">
      <c r="B258" s="162" t="s">
        <v>2935</v>
      </c>
      <c r="C258" s="244">
        <v>-481950</v>
      </c>
      <c r="D258" s="164">
        <v>681.45839999999998</v>
      </c>
      <c r="E258" s="164">
        <v>701.05</v>
      </c>
      <c r="F258" s="246"/>
    </row>
    <row r="259" spans="2:6" ht="15">
      <c r="B259" s="162" t="s">
        <v>2644</v>
      </c>
      <c r="C259" s="244">
        <v>-133200</v>
      </c>
      <c r="D259" s="164">
        <v>515.43089999999995</v>
      </c>
      <c r="E259" s="164">
        <v>526.29999999999995</v>
      </c>
      <c r="F259" s="246"/>
    </row>
    <row r="260" spans="2:6" ht="15">
      <c r="B260" s="162" t="s">
        <v>2645</v>
      </c>
      <c r="C260" s="244">
        <v>-53900</v>
      </c>
      <c r="D260" s="164">
        <v>8797.3274999999994</v>
      </c>
      <c r="E260" s="164">
        <v>9553.65</v>
      </c>
      <c r="F260" s="246"/>
    </row>
    <row r="261" spans="2:6" ht="15">
      <c r="B261" s="162" t="s">
        <v>2666</v>
      </c>
      <c r="C261" s="244">
        <v>-226250</v>
      </c>
      <c r="D261" s="164">
        <v>2502.9576000000002</v>
      </c>
      <c r="E261" s="164">
        <v>2556.8000000000002</v>
      </c>
      <c r="F261" s="246"/>
    </row>
    <row r="262" spans="2:6" ht="15">
      <c r="B262" s="162" t="s">
        <v>2668</v>
      </c>
      <c r="C262" s="244">
        <v>-30250</v>
      </c>
      <c r="D262" s="164">
        <v>2896.0952000000002</v>
      </c>
      <c r="E262" s="164">
        <v>2944</v>
      </c>
      <c r="F262" s="246"/>
    </row>
    <row r="263" spans="2:6" ht="15">
      <c r="B263" s="162" t="s">
        <v>2671</v>
      </c>
      <c r="C263" s="244">
        <v>-64400</v>
      </c>
      <c r="D263" s="164">
        <v>989.63369999999998</v>
      </c>
      <c r="E263" s="164">
        <v>1022.5</v>
      </c>
      <c r="F263" s="246"/>
    </row>
    <row r="264" spans="2:6" ht="15">
      <c r="B264" s="162" t="s">
        <v>2675</v>
      </c>
      <c r="C264" s="244">
        <v>-143700</v>
      </c>
      <c r="D264" s="164">
        <v>3148.7642999999998</v>
      </c>
      <c r="E264" s="164">
        <v>3204.5</v>
      </c>
      <c r="F264" s="246"/>
    </row>
    <row r="265" spans="2:6" ht="15">
      <c r="B265" s="162" t="s">
        <v>2678</v>
      </c>
      <c r="C265" s="244">
        <v>-1728000</v>
      </c>
      <c r="D265" s="164">
        <v>221.26410000000001</v>
      </c>
      <c r="E265" s="164">
        <v>226.8</v>
      </c>
      <c r="F265" s="246"/>
    </row>
    <row r="266" spans="2:6" ht="15">
      <c r="B266" s="162" t="s">
        <v>2680</v>
      </c>
      <c r="C266" s="244">
        <v>-453000</v>
      </c>
      <c r="D266" s="164">
        <v>1071.2466999999999</v>
      </c>
      <c r="E266" s="164">
        <v>1055.25</v>
      </c>
      <c r="F266" s="246"/>
    </row>
    <row r="267" spans="2:6" ht="15">
      <c r="B267" s="162" t="s">
        <v>2685</v>
      </c>
      <c r="C267" s="244">
        <v>-17400</v>
      </c>
      <c r="D267" s="164">
        <v>6430.9589999999998</v>
      </c>
      <c r="E267" s="164">
        <v>6736.65</v>
      </c>
      <c r="F267" s="246"/>
    </row>
    <row r="268" spans="2:6" ht="15">
      <c r="B268" s="162" t="s">
        <v>2686</v>
      </c>
      <c r="C268" s="244">
        <v>-479375</v>
      </c>
      <c r="D268" s="164">
        <v>836.505</v>
      </c>
      <c r="E268" s="164">
        <v>900.4</v>
      </c>
      <c r="F268" s="246"/>
    </row>
    <row r="269" spans="2:6" ht="15">
      <c r="B269" s="162" t="s">
        <v>2687</v>
      </c>
      <c r="C269" s="244">
        <v>-733200</v>
      </c>
      <c r="D269" s="164">
        <v>694.79589999999996</v>
      </c>
      <c r="E269" s="164">
        <v>734.15</v>
      </c>
      <c r="F269" s="247"/>
    </row>
    <row r="272" spans="2:6" ht="15">
      <c r="B272" s="248" t="s">
        <v>2936</v>
      </c>
      <c r="C272" s="202">
        <v>0.20039999999999999</v>
      </c>
    </row>
    <row r="275" spans="2:3" ht="15">
      <c r="B275" s="203" t="s">
        <v>2695</v>
      </c>
      <c r="C275" s="204"/>
    </row>
    <row r="276" spans="2:3" ht="15.75">
      <c r="B276" s="249" t="s">
        <v>2693</v>
      </c>
      <c r="C276" s="149" t="s">
        <v>2929</v>
      </c>
    </row>
    <row r="277" spans="2:3" ht="15">
      <c r="B277" s="162" t="s">
        <v>2697</v>
      </c>
      <c r="C277" s="207">
        <v>1056</v>
      </c>
    </row>
    <row r="278" spans="2:3" ht="15">
      <c r="B278" s="162" t="s">
        <v>2699</v>
      </c>
      <c r="C278" s="207">
        <v>83</v>
      </c>
    </row>
    <row r="279" spans="2:3" ht="15">
      <c r="B279" s="162" t="s">
        <v>2704</v>
      </c>
      <c r="C279" s="207">
        <v>542</v>
      </c>
    </row>
    <row r="280" spans="2:3" ht="15">
      <c r="B280" s="162" t="s">
        <v>2705</v>
      </c>
      <c r="C280" s="207">
        <v>378</v>
      </c>
    </row>
    <row r="281" spans="2:3" ht="15">
      <c r="B281" s="162" t="s">
        <v>2710</v>
      </c>
      <c r="C281" s="207">
        <v>13</v>
      </c>
    </row>
    <row r="282" spans="2:3" ht="15">
      <c r="B282" s="162" t="s">
        <v>2711</v>
      </c>
      <c r="C282" s="207">
        <v>104</v>
      </c>
    </row>
    <row r="283" spans="2:3" ht="15">
      <c r="B283" s="162" t="s">
        <v>2714</v>
      </c>
      <c r="C283" s="207">
        <v>242</v>
      </c>
    </row>
    <row r="284" spans="2:3" ht="15">
      <c r="B284" s="162" t="s">
        <v>2723</v>
      </c>
      <c r="C284" s="207">
        <v>21</v>
      </c>
    </row>
    <row r="285" spans="2:3" ht="15">
      <c r="B285" s="162" t="s">
        <v>2725</v>
      </c>
      <c r="C285" s="207">
        <v>88</v>
      </c>
    </row>
    <row r="286" spans="2:3" ht="15">
      <c r="B286" s="162" t="s">
        <v>2734</v>
      </c>
      <c r="C286" s="207">
        <v>320</v>
      </c>
    </row>
    <row r="287" spans="2:3" ht="15">
      <c r="B287" s="162" t="s">
        <v>2735</v>
      </c>
      <c r="C287" s="207">
        <v>125</v>
      </c>
    </row>
    <row r="288" spans="2:3" ht="15">
      <c r="B288" s="162" t="s">
        <v>2738</v>
      </c>
      <c r="C288" s="207">
        <v>503</v>
      </c>
    </row>
    <row r="289" spans="2:3" ht="15">
      <c r="B289" s="162" t="s">
        <v>2745</v>
      </c>
      <c r="C289" s="207">
        <v>29</v>
      </c>
    </row>
    <row r="290" spans="2:3" ht="15">
      <c r="B290" s="162" t="s">
        <v>2746</v>
      </c>
      <c r="C290" s="207">
        <v>772</v>
      </c>
    </row>
    <row r="291" spans="2:3" ht="15">
      <c r="B291" s="162" t="s">
        <v>2747</v>
      </c>
      <c r="C291" s="207">
        <v>46</v>
      </c>
    </row>
    <row r="292" spans="2:3" ht="15">
      <c r="B292" s="162" t="s">
        <v>2749</v>
      </c>
      <c r="C292" s="207">
        <v>1160</v>
      </c>
    </row>
    <row r="293" spans="2:3" ht="15">
      <c r="B293" s="162" t="s">
        <v>2752</v>
      </c>
      <c r="C293" s="207">
        <v>56</v>
      </c>
    </row>
    <row r="294" spans="2:3" ht="15">
      <c r="B294" s="162" t="s">
        <v>2758</v>
      </c>
      <c r="C294" s="207">
        <v>1192</v>
      </c>
    </row>
    <row r="295" spans="2:3" ht="15">
      <c r="B295" s="162" t="s">
        <v>2760</v>
      </c>
      <c r="C295" s="207">
        <v>245</v>
      </c>
    </row>
    <row r="296" spans="2:3" ht="15">
      <c r="B296" s="162" t="s">
        <v>2764</v>
      </c>
      <c r="C296" s="207">
        <v>88</v>
      </c>
    </row>
    <row r="297" spans="2:3" ht="15">
      <c r="B297" s="162" t="s">
        <v>2765</v>
      </c>
      <c r="C297" s="207">
        <v>1067</v>
      </c>
    </row>
    <row r="298" spans="2:3" ht="15">
      <c r="B298" s="162" t="s">
        <v>2772</v>
      </c>
      <c r="C298" s="207">
        <v>17</v>
      </c>
    </row>
    <row r="299" spans="2:3" ht="15">
      <c r="B299" s="162" t="s">
        <v>2774</v>
      </c>
      <c r="C299" s="207">
        <v>126</v>
      </c>
    </row>
    <row r="300" spans="2:3" ht="15">
      <c r="B300" s="162" t="s">
        <v>2776</v>
      </c>
      <c r="C300" s="207">
        <v>1289</v>
      </c>
    </row>
    <row r="301" spans="2:3" ht="15">
      <c r="B301" s="162" t="s">
        <v>2779</v>
      </c>
      <c r="C301" s="207">
        <v>67</v>
      </c>
    </row>
    <row r="302" spans="2:3" ht="15">
      <c r="B302" s="162" t="s">
        <v>2783</v>
      </c>
      <c r="C302" s="207">
        <v>88</v>
      </c>
    </row>
    <row r="303" spans="2:3" ht="15">
      <c r="B303" s="162" t="s">
        <v>2786</v>
      </c>
      <c r="C303" s="207">
        <v>575</v>
      </c>
    </row>
    <row r="304" spans="2:3" ht="15">
      <c r="B304" s="162" t="s">
        <v>2787</v>
      </c>
      <c r="C304" s="207">
        <v>1</v>
      </c>
    </row>
    <row r="305" spans="2:3" ht="15">
      <c r="B305" s="162" t="s">
        <v>2788</v>
      </c>
      <c r="C305" s="207">
        <v>81</v>
      </c>
    </row>
    <row r="306" spans="2:3" ht="15">
      <c r="B306" s="162" t="s">
        <v>2789</v>
      </c>
      <c r="C306" s="207">
        <v>124</v>
      </c>
    </row>
    <row r="307" spans="2:3" ht="15">
      <c r="B307" s="162" t="s">
        <v>2791</v>
      </c>
      <c r="C307" s="207">
        <v>568</v>
      </c>
    </row>
    <row r="308" spans="2:3" ht="15">
      <c r="B308" s="162" t="s">
        <v>2795</v>
      </c>
      <c r="C308" s="207">
        <v>165</v>
      </c>
    </row>
    <row r="309" spans="2:3" ht="15">
      <c r="B309" s="162" t="s">
        <v>2805</v>
      </c>
      <c r="C309" s="207">
        <v>307</v>
      </c>
    </row>
    <row r="310" spans="2:3" ht="15">
      <c r="B310" s="162" t="s">
        <v>2937</v>
      </c>
      <c r="C310" s="207">
        <v>106</v>
      </c>
    </row>
    <row r="311" spans="2:3" ht="15">
      <c r="B311" s="162" t="s">
        <v>2818</v>
      </c>
      <c r="C311" s="207">
        <v>359</v>
      </c>
    </row>
    <row r="312" spans="2:3" ht="15">
      <c r="B312" s="162" t="s">
        <v>2820</v>
      </c>
      <c r="C312" s="207">
        <v>384</v>
      </c>
    </row>
    <row r="313" spans="2:3" ht="15">
      <c r="B313" s="162" t="s">
        <v>2826</v>
      </c>
      <c r="C313" s="207">
        <v>827</v>
      </c>
    </row>
    <row r="314" spans="2:3" ht="15">
      <c r="B314" s="162" t="s">
        <v>2827</v>
      </c>
      <c r="C314" s="207">
        <v>565</v>
      </c>
    </row>
    <row r="315" spans="2:3" ht="15">
      <c r="B315" s="162" t="s">
        <v>2829</v>
      </c>
      <c r="C315" s="207">
        <v>157</v>
      </c>
    </row>
    <row r="316" spans="2:3" ht="15">
      <c r="B316" s="162" t="s">
        <v>2938</v>
      </c>
      <c r="C316" s="207">
        <v>67</v>
      </c>
    </row>
    <row r="317" spans="2:3" ht="15">
      <c r="B317" s="162" t="s">
        <v>2830</v>
      </c>
      <c r="C317" s="207">
        <v>442</v>
      </c>
    </row>
    <row r="318" spans="2:3" ht="15">
      <c r="B318" s="162" t="s">
        <v>2939</v>
      </c>
      <c r="C318" s="207">
        <v>2</v>
      </c>
    </row>
    <row r="319" spans="2:3" ht="15">
      <c r="B319" s="162" t="s">
        <v>2940</v>
      </c>
      <c r="C319" s="207">
        <v>171</v>
      </c>
    </row>
    <row r="320" spans="2:3" ht="15">
      <c r="B320" s="162" t="s">
        <v>2839</v>
      </c>
      <c r="C320" s="207">
        <v>62</v>
      </c>
    </row>
    <row r="321" spans="2:3" ht="15">
      <c r="B321" s="162" t="s">
        <v>2941</v>
      </c>
      <c r="C321" s="207">
        <v>2</v>
      </c>
    </row>
    <row r="322" spans="2:3" ht="15">
      <c r="B322" s="162" t="s">
        <v>2841</v>
      </c>
      <c r="C322" s="207">
        <v>26</v>
      </c>
    </row>
    <row r="323" spans="2:3" ht="15">
      <c r="B323" s="162" t="s">
        <v>2842</v>
      </c>
      <c r="C323" s="207">
        <v>25</v>
      </c>
    </row>
    <row r="324" spans="2:3" ht="15">
      <c r="B324" s="162" t="s">
        <v>2942</v>
      </c>
      <c r="C324" s="207">
        <v>76</v>
      </c>
    </row>
    <row r="325" spans="2:3" ht="15">
      <c r="B325" s="162" t="s">
        <v>2843</v>
      </c>
      <c r="C325" s="207">
        <v>69</v>
      </c>
    </row>
    <row r="326" spans="2:3" ht="15">
      <c r="B326" s="162" t="s">
        <v>2845</v>
      </c>
      <c r="C326" s="207">
        <v>1</v>
      </c>
    </row>
    <row r="327" spans="2:3" ht="15">
      <c r="B327" s="162" t="s">
        <v>2846</v>
      </c>
      <c r="C327" s="207">
        <v>3</v>
      </c>
    </row>
    <row r="328" spans="2:3" ht="15">
      <c r="B328" s="162" t="s">
        <v>2855</v>
      </c>
      <c r="C328" s="207">
        <v>70</v>
      </c>
    </row>
    <row r="329" spans="2:3" ht="15">
      <c r="B329" s="162" t="s">
        <v>2856</v>
      </c>
      <c r="C329" s="207">
        <v>80</v>
      </c>
    </row>
    <row r="330" spans="2:3" ht="15">
      <c r="B330" s="162" t="s">
        <v>2943</v>
      </c>
      <c r="C330" s="207">
        <v>40</v>
      </c>
    </row>
    <row r="331" spans="2:3" ht="15">
      <c r="B331" s="162" t="s">
        <v>2944</v>
      </c>
      <c r="C331" s="207">
        <v>16</v>
      </c>
    </row>
    <row r="332" spans="2:3" ht="15">
      <c r="B332" s="162" t="s">
        <v>2894</v>
      </c>
      <c r="C332" s="207">
        <v>43</v>
      </c>
    </row>
    <row r="333" spans="2:3" ht="15">
      <c r="B333" s="162" t="s">
        <v>2900</v>
      </c>
      <c r="C333" s="207">
        <v>18</v>
      </c>
    </row>
    <row r="336" spans="2:3" ht="15.75">
      <c r="B336" s="249" t="s">
        <v>2945</v>
      </c>
      <c r="C336" s="149" t="s">
        <v>2929</v>
      </c>
    </row>
    <row r="337" spans="2:3" ht="15">
      <c r="B337" s="162" t="s">
        <v>2697</v>
      </c>
      <c r="C337" s="207">
        <v>1056</v>
      </c>
    </row>
    <row r="338" spans="2:3" ht="15">
      <c r="B338" s="162" t="s">
        <v>2699</v>
      </c>
      <c r="C338" s="207">
        <v>83</v>
      </c>
    </row>
    <row r="339" spans="2:3" ht="15">
      <c r="B339" s="162" t="s">
        <v>2704</v>
      </c>
      <c r="C339" s="207">
        <v>542</v>
      </c>
    </row>
    <row r="340" spans="2:3" ht="15">
      <c r="B340" s="162" t="s">
        <v>2705</v>
      </c>
      <c r="C340" s="207">
        <v>378</v>
      </c>
    </row>
    <row r="341" spans="2:3" ht="15">
      <c r="B341" s="162" t="s">
        <v>2710</v>
      </c>
      <c r="C341" s="207">
        <v>13</v>
      </c>
    </row>
    <row r="342" spans="2:3" ht="15">
      <c r="B342" s="162" t="s">
        <v>2711</v>
      </c>
      <c r="C342" s="207">
        <v>104</v>
      </c>
    </row>
    <row r="343" spans="2:3" ht="15">
      <c r="B343" s="162" t="s">
        <v>2714</v>
      </c>
      <c r="C343" s="207">
        <v>242</v>
      </c>
    </row>
    <row r="344" spans="2:3" ht="15">
      <c r="B344" s="162" t="s">
        <v>2723</v>
      </c>
      <c r="C344" s="207">
        <v>21</v>
      </c>
    </row>
    <row r="345" spans="2:3" ht="15">
      <c r="B345" s="162" t="s">
        <v>2725</v>
      </c>
      <c r="C345" s="207">
        <v>88</v>
      </c>
    </row>
    <row r="346" spans="2:3" ht="15">
      <c r="B346" s="162" t="s">
        <v>2734</v>
      </c>
      <c r="C346" s="207">
        <v>320</v>
      </c>
    </row>
    <row r="347" spans="2:3" ht="15">
      <c r="B347" s="162" t="s">
        <v>2735</v>
      </c>
      <c r="C347" s="207">
        <v>125</v>
      </c>
    </row>
    <row r="348" spans="2:3" ht="15">
      <c r="B348" s="162" t="s">
        <v>2738</v>
      </c>
      <c r="C348" s="207">
        <v>503</v>
      </c>
    </row>
    <row r="349" spans="2:3" ht="15">
      <c r="B349" s="162" t="s">
        <v>2745</v>
      </c>
      <c r="C349" s="207">
        <v>29</v>
      </c>
    </row>
    <row r="350" spans="2:3" ht="15">
      <c r="B350" s="162" t="s">
        <v>2746</v>
      </c>
      <c r="C350" s="207">
        <v>772</v>
      </c>
    </row>
    <row r="351" spans="2:3" ht="15">
      <c r="B351" s="162" t="s">
        <v>2747</v>
      </c>
      <c r="C351" s="207">
        <v>46</v>
      </c>
    </row>
    <row r="352" spans="2:3" ht="15">
      <c r="B352" s="162" t="s">
        <v>2749</v>
      </c>
      <c r="C352" s="207">
        <v>1160</v>
      </c>
    </row>
    <row r="353" spans="2:3" ht="15">
      <c r="B353" s="162" t="s">
        <v>2752</v>
      </c>
      <c r="C353" s="207">
        <v>56</v>
      </c>
    </row>
    <row r="354" spans="2:3" ht="15">
      <c r="B354" s="162" t="s">
        <v>2758</v>
      </c>
      <c r="C354" s="207">
        <v>1192</v>
      </c>
    </row>
    <row r="355" spans="2:3" ht="15">
      <c r="B355" s="162" t="s">
        <v>2760</v>
      </c>
      <c r="C355" s="207">
        <v>245</v>
      </c>
    </row>
    <row r="356" spans="2:3" ht="15">
      <c r="B356" s="162" t="s">
        <v>2764</v>
      </c>
      <c r="C356" s="207">
        <v>88</v>
      </c>
    </row>
    <row r="357" spans="2:3" ht="15">
      <c r="B357" s="162" t="s">
        <v>2765</v>
      </c>
      <c r="C357" s="207">
        <v>1067</v>
      </c>
    </row>
    <row r="358" spans="2:3" ht="15">
      <c r="B358" s="162" t="s">
        <v>2772</v>
      </c>
      <c r="C358" s="207">
        <v>17</v>
      </c>
    </row>
    <row r="359" spans="2:3" ht="15">
      <c r="B359" s="162" t="s">
        <v>2774</v>
      </c>
      <c r="C359" s="207">
        <v>126</v>
      </c>
    </row>
    <row r="360" spans="2:3" ht="15">
      <c r="B360" s="162" t="s">
        <v>2776</v>
      </c>
      <c r="C360" s="207">
        <v>1289</v>
      </c>
    </row>
    <row r="361" spans="2:3" ht="15">
      <c r="B361" s="162" t="s">
        <v>2779</v>
      </c>
      <c r="C361" s="207">
        <v>67</v>
      </c>
    </row>
    <row r="362" spans="2:3" ht="15">
      <c r="B362" s="162" t="s">
        <v>2783</v>
      </c>
      <c r="C362" s="207">
        <v>88</v>
      </c>
    </row>
    <row r="363" spans="2:3" ht="15">
      <c r="B363" s="162" t="s">
        <v>2786</v>
      </c>
      <c r="C363" s="207">
        <v>575</v>
      </c>
    </row>
    <row r="364" spans="2:3" ht="15">
      <c r="B364" s="162" t="s">
        <v>2787</v>
      </c>
      <c r="C364" s="207">
        <v>1</v>
      </c>
    </row>
    <row r="365" spans="2:3" ht="15">
      <c r="B365" s="162" t="s">
        <v>2788</v>
      </c>
      <c r="C365" s="207">
        <v>81</v>
      </c>
    </row>
    <row r="366" spans="2:3" ht="15">
      <c r="B366" s="162" t="s">
        <v>2789</v>
      </c>
      <c r="C366" s="207">
        <v>124</v>
      </c>
    </row>
    <row r="367" spans="2:3" ht="15">
      <c r="B367" s="162" t="s">
        <v>2791</v>
      </c>
      <c r="C367" s="207">
        <v>568</v>
      </c>
    </row>
    <row r="368" spans="2:3" ht="15">
      <c r="B368" s="162" t="s">
        <v>2795</v>
      </c>
      <c r="C368" s="207">
        <v>165</v>
      </c>
    </row>
    <row r="369" spans="2:3" ht="15">
      <c r="B369" s="162" t="s">
        <v>2805</v>
      </c>
      <c r="C369" s="207">
        <v>307</v>
      </c>
    </row>
    <row r="370" spans="2:3" ht="15">
      <c r="B370" s="162" t="s">
        <v>2937</v>
      </c>
      <c r="C370" s="207">
        <v>106</v>
      </c>
    </row>
    <row r="371" spans="2:3" ht="15">
      <c r="B371" s="162" t="s">
        <v>2818</v>
      </c>
      <c r="C371" s="207">
        <v>359</v>
      </c>
    </row>
    <row r="372" spans="2:3" ht="15">
      <c r="B372" s="162" t="s">
        <v>2820</v>
      </c>
      <c r="C372" s="207">
        <v>384</v>
      </c>
    </row>
    <row r="373" spans="2:3" ht="15">
      <c r="B373" s="162" t="s">
        <v>2826</v>
      </c>
      <c r="C373" s="207">
        <v>827</v>
      </c>
    </row>
    <row r="374" spans="2:3" ht="15">
      <c r="B374" s="162" t="s">
        <v>2827</v>
      </c>
      <c r="C374" s="207">
        <v>565</v>
      </c>
    </row>
    <row r="375" spans="2:3" ht="15">
      <c r="B375" s="162" t="s">
        <v>2829</v>
      </c>
      <c r="C375" s="207">
        <v>157</v>
      </c>
    </row>
    <row r="376" spans="2:3" ht="15">
      <c r="B376" s="162" t="s">
        <v>2938</v>
      </c>
      <c r="C376" s="207">
        <v>67</v>
      </c>
    </row>
    <row r="377" spans="2:3" ht="15">
      <c r="B377" s="162" t="s">
        <v>2830</v>
      </c>
      <c r="C377" s="207">
        <v>442</v>
      </c>
    </row>
    <row r="378" spans="2:3" ht="15">
      <c r="B378" s="162" t="s">
        <v>2939</v>
      </c>
      <c r="C378" s="207">
        <v>2</v>
      </c>
    </row>
    <row r="379" spans="2:3" ht="15">
      <c r="B379" s="162" t="s">
        <v>2940</v>
      </c>
      <c r="C379" s="207">
        <v>171</v>
      </c>
    </row>
    <row r="380" spans="2:3" ht="15">
      <c r="B380" s="162" t="s">
        <v>2839</v>
      </c>
      <c r="C380" s="207">
        <v>62</v>
      </c>
    </row>
    <row r="381" spans="2:3" ht="15">
      <c r="B381" s="162" t="s">
        <v>2941</v>
      </c>
      <c r="C381" s="207">
        <v>2</v>
      </c>
    </row>
    <row r="382" spans="2:3" ht="15">
      <c r="B382" s="162" t="s">
        <v>2841</v>
      </c>
      <c r="C382" s="207">
        <v>26</v>
      </c>
    </row>
    <row r="383" spans="2:3" ht="15">
      <c r="B383" s="162" t="s">
        <v>2842</v>
      </c>
      <c r="C383" s="207">
        <v>25</v>
      </c>
    </row>
    <row r="384" spans="2:3" ht="15">
      <c r="B384" s="162" t="s">
        <v>2942</v>
      </c>
      <c r="C384" s="207">
        <v>76</v>
      </c>
    </row>
    <row r="385" spans="2:3" ht="15">
      <c r="B385" s="162" t="s">
        <v>2843</v>
      </c>
      <c r="C385" s="207">
        <v>69</v>
      </c>
    </row>
    <row r="386" spans="2:3" ht="15">
      <c r="B386" s="162" t="s">
        <v>2845</v>
      </c>
      <c r="C386" s="207">
        <v>1</v>
      </c>
    </row>
    <row r="387" spans="2:3" ht="15">
      <c r="B387" s="162" t="s">
        <v>2846</v>
      </c>
      <c r="C387" s="207">
        <v>3</v>
      </c>
    </row>
    <row r="388" spans="2:3" ht="15">
      <c r="B388" s="162" t="s">
        <v>2855</v>
      </c>
      <c r="C388" s="207">
        <v>70</v>
      </c>
    </row>
    <row r="389" spans="2:3" ht="15">
      <c r="B389" s="162" t="s">
        <v>2856</v>
      </c>
      <c r="C389" s="207">
        <v>80</v>
      </c>
    </row>
    <row r="390" spans="2:3" ht="15">
      <c r="B390" s="162" t="s">
        <v>2943</v>
      </c>
      <c r="C390" s="207">
        <v>40</v>
      </c>
    </row>
    <row r="391" spans="2:3" ht="15">
      <c r="B391" s="162" t="s">
        <v>2944</v>
      </c>
      <c r="C391" s="207">
        <v>16</v>
      </c>
    </row>
    <row r="392" spans="2:3" ht="15">
      <c r="B392" s="162" t="s">
        <v>2894</v>
      </c>
      <c r="C392" s="207">
        <v>43</v>
      </c>
    </row>
    <row r="393" spans="2:3" ht="15">
      <c r="B393" s="162" t="s">
        <v>2900</v>
      </c>
      <c r="C393" s="207">
        <v>18</v>
      </c>
    </row>
    <row r="397" spans="2:3" ht="15.75">
      <c r="B397" s="205" t="s">
        <v>2920</v>
      </c>
      <c r="C397" s="206" t="s">
        <v>2921</v>
      </c>
    </row>
    <row r="398" spans="2:3" ht="15">
      <c r="B398" s="162" t="s">
        <v>2697</v>
      </c>
      <c r="C398" s="164">
        <v>1303514269.2</v>
      </c>
    </row>
    <row r="399" spans="2:3" ht="15">
      <c r="B399" s="162" t="s">
        <v>2699</v>
      </c>
      <c r="C399" s="164">
        <v>101643787.31999999</v>
      </c>
    </row>
    <row r="400" spans="2:3" ht="15">
      <c r="B400" s="162" t="s">
        <v>2704</v>
      </c>
      <c r="C400" s="164">
        <v>474926237.13999999</v>
      </c>
    </row>
    <row r="401" spans="2:3" ht="15">
      <c r="B401" s="162" t="s">
        <v>2705</v>
      </c>
      <c r="C401" s="164">
        <v>489570372.89999998</v>
      </c>
    </row>
    <row r="402" spans="2:3" ht="15">
      <c r="B402" s="162" t="s">
        <v>2710</v>
      </c>
      <c r="C402" s="164">
        <v>16418293.65</v>
      </c>
    </row>
    <row r="403" spans="2:3" ht="15">
      <c r="B403" s="162" t="s">
        <v>2711</v>
      </c>
      <c r="C403" s="164">
        <v>210946502</v>
      </c>
    </row>
    <row r="404" spans="2:3" ht="15">
      <c r="B404" s="162" t="s">
        <v>2714</v>
      </c>
      <c r="C404" s="164">
        <v>226751518.68000001</v>
      </c>
    </row>
    <row r="405" spans="2:3" ht="15">
      <c r="B405" s="162" t="s">
        <v>2723</v>
      </c>
      <c r="C405" s="164">
        <v>32981497.699999999</v>
      </c>
    </row>
    <row r="406" spans="2:3" ht="15">
      <c r="B406" s="162" t="s">
        <v>2725</v>
      </c>
      <c r="C406" s="164">
        <v>111435664.87</v>
      </c>
    </row>
    <row r="407" spans="2:3" ht="15">
      <c r="B407" s="162" t="s">
        <v>2734</v>
      </c>
      <c r="C407" s="164">
        <v>511911823.12</v>
      </c>
    </row>
    <row r="408" spans="2:3" ht="15">
      <c r="B408" s="162" t="s">
        <v>2735</v>
      </c>
      <c r="C408" s="164">
        <v>168435608.53</v>
      </c>
    </row>
    <row r="409" spans="2:3" ht="15">
      <c r="B409" s="162" t="s">
        <v>2738</v>
      </c>
      <c r="C409" s="164">
        <v>354368767.49000001</v>
      </c>
    </row>
    <row r="410" spans="2:3" ht="15">
      <c r="B410" s="162" t="s">
        <v>2745</v>
      </c>
      <c r="C410" s="164">
        <v>31060160</v>
      </c>
    </row>
    <row r="411" spans="2:3" ht="15">
      <c r="B411" s="162" t="s">
        <v>2746</v>
      </c>
      <c r="C411" s="164">
        <v>580036363.67999995</v>
      </c>
    </row>
    <row r="412" spans="2:3" ht="15">
      <c r="B412" s="162" t="s">
        <v>2747</v>
      </c>
      <c r="C412" s="164">
        <v>50971004.850000001</v>
      </c>
    </row>
    <row r="413" spans="2:3" ht="15">
      <c r="B413" s="162" t="s">
        <v>2749</v>
      </c>
      <c r="C413" s="164">
        <v>721486098.23000002</v>
      </c>
    </row>
    <row r="414" spans="2:3" ht="15">
      <c r="B414" s="162" t="s">
        <v>2752</v>
      </c>
      <c r="C414" s="164">
        <v>87279389.680000007</v>
      </c>
    </row>
    <row r="415" spans="2:3" ht="15">
      <c r="B415" s="162" t="s">
        <v>2758</v>
      </c>
      <c r="C415" s="164">
        <v>807663900.38</v>
      </c>
    </row>
    <row r="416" spans="2:3" ht="15">
      <c r="B416" s="162" t="s">
        <v>2760</v>
      </c>
      <c r="C416" s="164">
        <v>189938401.28999999</v>
      </c>
    </row>
    <row r="417" spans="2:3" ht="15">
      <c r="B417" s="162" t="s">
        <v>2764</v>
      </c>
      <c r="C417" s="164">
        <v>68121138.049999997</v>
      </c>
    </row>
    <row r="418" spans="2:3" ht="15">
      <c r="B418" s="162" t="s">
        <v>2765</v>
      </c>
      <c r="C418" s="164">
        <v>859800590.44000006</v>
      </c>
    </row>
    <row r="419" spans="2:3" ht="15">
      <c r="B419" s="162" t="s">
        <v>2772</v>
      </c>
      <c r="C419" s="164">
        <v>26289300.600000001</v>
      </c>
    </row>
    <row r="420" spans="2:3" ht="15">
      <c r="B420" s="162" t="s">
        <v>2774</v>
      </c>
      <c r="C420" s="164">
        <v>129165251.31</v>
      </c>
    </row>
    <row r="421" spans="2:3" ht="15">
      <c r="B421" s="162" t="s">
        <v>2776</v>
      </c>
      <c r="C421" s="164">
        <v>920552420.63999999</v>
      </c>
    </row>
    <row r="422" spans="2:3" ht="15">
      <c r="B422" s="162" t="s">
        <v>2779</v>
      </c>
      <c r="C422" s="164">
        <v>70091522.640000001</v>
      </c>
    </row>
    <row r="423" spans="2:3" ht="15">
      <c r="B423" s="162" t="s">
        <v>2783</v>
      </c>
      <c r="C423" s="164">
        <v>69686349.400000006</v>
      </c>
    </row>
    <row r="424" spans="2:3" ht="15">
      <c r="B424" s="162" t="s">
        <v>2786</v>
      </c>
      <c r="C424" s="164">
        <v>332006982.58999997</v>
      </c>
    </row>
    <row r="425" spans="2:3" ht="15">
      <c r="B425" s="162" t="s">
        <v>2787</v>
      </c>
      <c r="C425" s="164">
        <v>1724450</v>
      </c>
    </row>
    <row r="426" spans="2:3" ht="15">
      <c r="B426" s="162" t="s">
        <v>2788</v>
      </c>
      <c r="C426" s="164">
        <v>177256663.84</v>
      </c>
    </row>
    <row r="427" spans="2:3" ht="15">
      <c r="B427" s="162" t="s">
        <v>2789</v>
      </c>
      <c r="C427" s="164">
        <v>368846187.29999995</v>
      </c>
    </row>
    <row r="428" spans="2:3" ht="15">
      <c r="B428" s="162" t="s">
        <v>2791</v>
      </c>
      <c r="C428" s="164">
        <v>511105539.88</v>
      </c>
    </row>
    <row r="429" spans="2:3" ht="15">
      <c r="B429" s="162" t="s">
        <v>2795</v>
      </c>
      <c r="C429" s="164">
        <v>176236557.75</v>
      </c>
    </row>
    <row r="430" spans="2:3" ht="15">
      <c r="B430" s="162" t="s">
        <v>2805</v>
      </c>
      <c r="C430" s="164">
        <v>346029853.36000001</v>
      </c>
    </row>
    <row r="431" spans="2:3" ht="15">
      <c r="B431" s="162" t="s">
        <v>2937</v>
      </c>
      <c r="C431" s="164">
        <v>87203578.979999989</v>
      </c>
    </row>
    <row r="432" spans="2:3" ht="15">
      <c r="B432" s="162" t="s">
        <v>2818</v>
      </c>
      <c r="C432" s="164">
        <v>554707992.77999997</v>
      </c>
    </row>
    <row r="433" spans="2:3" ht="15">
      <c r="B433" s="162" t="s">
        <v>2820</v>
      </c>
      <c r="C433" s="164">
        <v>399465188.69</v>
      </c>
    </row>
    <row r="434" spans="2:3" ht="15">
      <c r="B434" s="162" t="s">
        <v>2826</v>
      </c>
      <c r="C434" s="164">
        <v>584860601.91999996</v>
      </c>
    </row>
    <row r="435" spans="2:3" ht="15">
      <c r="B435" s="162" t="s">
        <v>2827</v>
      </c>
      <c r="C435" s="164">
        <v>530456246.23000002</v>
      </c>
    </row>
    <row r="436" spans="2:3" ht="15">
      <c r="B436" s="162" t="s">
        <v>2829</v>
      </c>
      <c r="C436" s="164">
        <v>85764956.579999998</v>
      </c>
    </row>
    <row r="437" spans="2:3" ht="15">
      <c r="B437" s="162" t="s">
        <v>2938</v>
      </c>
      <c r="C437" s="164">
        <v>153126356.66999999</v>
      </c>
    </row>
    <row r="438" spans="2:3" ht="15">
      <c r="B438" s="162" t="s">
        <v>2830</v>
      </c>
      <c r="C438" s="164">
        <v>335407383.36000001</v>
      </c>
    </row>
    <row r="439" spans="2:3" ht="15">
      <c r="B439" s="162" t="s">
        <v>2939</v>
      </c>
      <c r="C439" s="164">
        <v>573090</v>
      </c>
    </row>
    <row r="440" spans="2:3" ht="15">
      <c r="B440" s="162" t="s">
        <v>2940</v>
      </c>
      <c r="C440" s="164">
        <v>71847601.950000003</v>
      </c>
    </row>
    <row r="441" spans="2:3" ht="15">
      <c r="B441" s="162" t="s">
        <v>2839</v>
      </c>
      <c r="C441" s="164">
        <v>49553267.5</v>
      </c>
    </row>
    <row r="442" spans="2:3" ht="15">
      <c r="B442" s="162" t="s">
        <v>2941</v>
      </c>
      <c r="C442" s="164">
        <v>2177400.06</v>
      </c>
    </row>
    <row r="443" spans="2:3" ht="15">
      <c r="B443" s="162" t="s">
        <v>2841</v>
      </c>
      <c r="C443" s="164">
        <v>29115199.359999999</v>
      </c>
    </row>
    <row r="444" spans="2:3" ht="15">
      <c r="B444" s="162" t="s">
        <v>2842</v>
      </c>
      <c r="C444" s="164">
        <v>30370926.399999999</v>
      </c>
    </row>
    <row r="445" spans="2:3" ht="15">
      <c r="B445" s="162" t="s">
        <v>2942</v>
      </c>
      <c r="C445" s="164">
        <v>58534350.700000003</v>
      </c>
    </row>
    <row r="446" spans="2:3" ht="15">
      <c r="B446" s="162" t="s">
        <v>2843</v>
      </c>
      <c r="C446" s="164">
        <v>50718221.609999999</v>
      </c>
    </row>
    <row r="447" spans="2:3" ht="15">
      <c r="B447" s="162" t="s">
        <v>2845</v>
      </c>
      <c r="C447" s="164">
        <v>1808100</v>
      </c>
    </row>
    <row r="448" spans="2:3" ht="15">
      <c r="B448" s="162" t="s">
        <v>2846</v>
      </c>
      <c r="C448" s="164">
        <v>2713700.01</v>
      </c>
    </row>
    <row r="449" spans="2:3" ht="15">
      <c r="B449" s="162" t="s">
        <v>2855</v>
      </c>
      <c r="C449" s="164">
        <v>49937370</v>
      </c>
    </row>
    <row r="450" spans="2:3" ht="15">
      <c r="B450" s="162" t="s">
        <v>2856</v>
      </c>
      <c r="C450" s="164">
        <v>49844026</v>
      </c>
    </row>
    <row r="451" spans="2:3" ht="15">
      <c r="B451" s="162" t="s">
        <v>2943</v>
      </c>
      <c r="C451" s="164">
        <v>56614425.700000003</v>
      </c>
    </row>
    <row r="452" spans="2:3" ht="15">
      <c r="B452" s="162" t="s">
        <v>2944</v>
      </c>
      <c r="C452" s="164">
        <v>24207890.399999999</v>
      </c>
    </row>
    <row r="453" spans="2:3" ht="15">
      <c r="B453" s="162" t="s">
        <v>2894</v>
      </c>
      <c r="C453" s="164">
        <v>49713133.859999999</v>
      </c>
    </row>
    <row r="454" spans="2:3" ht="15">
      <c r="B454" s="162" t="s">
        <v>2900</v>
      </c>
      <c r="C454" s="164">
        <v>31496748.300000001</v>
      </c>
    </row>
    <row r="455" spans="2:3" ht="15.75">
      <c r="C455" s="208">
        <f>SUM(C398:C454)</f>
        <v>13818470225.570005</v>
      </c>
    </row>
    <row r="458" spans="2:3" ht="15.75">
      <c r="B458" s="205" t="s">
        <v>2922</v>
      </c>
      <c r="C458" s="206" t="s">
        <v>2921</v>
      </c>
    </row>
    <row r="459" spans="2:3" ht="15">
      <c r="B459" s="162" t="s">
        <v>2697</v>
      </c>
      <c r="C459" s="164">
        <v>1255827649.1500001</v>
      </c>
    </row>
    <row r="460" spans="2:3" ht="15">
      <c r="B460" s="162" t="s">
        <v>2699</v>
      </c>
      <c r="C460" s="164">
        <v>104099789.44999999</v>
      </c>
    </row>
    <row r="461" spans="2:3" ht="15">
      <c r="B461" s="162" t="s">
        <v>2704</v>
      </c>
      <c r="C461" s="164">
        <v>482416279.46999997</v>
      </c>
    </row>
    <row r="462" spans="2:3" ht="15">
      <c r="B462" s="162" t="s">
        <v>2705</v>
      </c>
      <c r="C462" s="164">
        <v>467680853.96999997</v>
      </c>
    </row>
    <row r="463" spans="2:3" ht="15">
      <c r="B463" s="162" t="s">
        <v>2710</v>
      </c>
      <c r="C463" s="164">
        <v>13405730.26</v>
      </c>
    </row>
    <row r="464" spans="2:3" ht="15">
      <c r="B464" s="162" t="s">
        <v>2711</v>
      </c>
      <c r="C464" s="164">
        <v>232346433.69</v>
      </c>
    </row>
    <row r="465" spans="2:3" ht="15">
      <c r="B465" s="162" t="s">
        <v>2714</v>
      </c>
      <c r="C465" s="164">
        <v>219777836.83999997</v>
      </c>
    </row>
    <row r="466" spans="2:3" ht="15">
      <c r="B466" s="162" t="s">
        <v>2723</v>
      </c>
      <c r="C466" s="164">
        <v>33276582.27</v>
      </c>
    </row>
    <row r="467" spans="2:3" ht="15">
      <c r="B467" s="162" t="s">
        <v>2725</v>
      </c>
      <c r="C467" s="164">
        <v>108039218.63</v>
      </c>
    </row>
    <row r="468" spans="2:3" ht="15">
      <c r="B468" s="162" t="s">
        <v>2734</v>
      </c>
      <c r="C468" s="164">
        <v>510068007.5</v>
      </c>
    </row>
    <row r="469" spans="2:3" ht="15">
      <c r="B469" s="162" t="s">
        <v>2735</v>
      </c>
      <c r="C469" s="164">
        <v>156464289.90000001</v>
      </c>
    </row>
    <row r="470" spans="2:3" ht="15">
      <c r="B470" s="162" t="s">
        <v>2738</v>
      </c>
      <c r="C470" s="164">
        <v>373811794.76999998</v>
      </c>
    </row>
    <row r="471" spans="2:3" ht="15">
      <c r="B471" s="162" t="s">
        <v>2745</v>
      </c>
      <c r="C471" s="164">
        <v>30751716</v>
      </c>
    </row>
    <row r="472" spans="2:3" ht="15">
      <c r="B472" s="162" t="s">
        <v>2746</v>
      </c>
      <c r="C472" s="164">
        <v>563738550.17999995</v>
      </c>
    </row>
    <row r="473" spans="2:3" ht="15">
      <c r="B473" s="162" t="s">
        <v>2747</v>
      </c>
      <c r="C473" s="164">
        <v>50158881.630000003</v>
      </c>
    </row>
    <row r="474" spans="2:3" ht="15">
      <c r="B474" s="162" t="s">
        <v>2749</v>
      </c>
      <c r="C474" s="164">
        <v>692328262.12</v>
      </c>
    </row>
    <row r="475" spans="2:3" ht="15">
      <c r="B475" s="162" t="s">
        <v>2752</v>
      </c>
      <c r="C475" s="164">
        <v>84110142.010000005</v>
      </c>
    </row>
    <row r="476" spans="2:3" ht="15">
      <c r="B476" s="162" t="s">
        <v>2758</v>
      </c>
      <c r="C476" s="164">
        <v>842361565.34000003</v>
      </c>
    </row>
    <row r="477" spans="2:3" ht="15">
      <c r="B477" s="162" t="s">
        <v>2760</v>
      </c>
      <c r="C477" s="164">
        <v>189720761.85000002</v>
      </c>
    </row>
    <row r="478" spans="2:3" ht="15">
      <c r="B478" s="162" t="s">
        <v>2764</v>
      </c>
      <c r="C478" s="164">
        <v>65214875.480000004</v>
      </c>
    </row>
    <row r="479" spans="2:3" ht="15">
      <c r="B479" s="162" t="s">
        <v>2765</v>
      </c>
      <c r="C479" s="164">
        <v>831726429.88</v>
      </c>
    </row>
    <row r="480" spans="2:3" ht="15">
      <c r="B480" s="162" t="s">
        <v>2772</v>
      </c>
      <c r="C480" s="164">
        <v>24149813</v>
      </c>
    </row>
    <row r="481" spans="2:3" ht="15">
      <c r="B481" s="162" t="s">
        <v>2774</v>
      </c>
      <c r="C481" s="164">
        <v>135207574.58000001</v>
      </c>
    </row>
    <row r="482" spans="2:3" ht="15">
      <c r="B482" s="162" t="s">
        <v>2776</v>
      </c>
      <c r="C482" s="164">
        <v>894448356.46000004</v>
      </c>
    </row>
    <row r="483" spans="2:3" ht="15">
      <c r="B483" s="162" t="s">
        <v>2779</v>
      </c>
      <c r="C483" s="164">
        <v>72981517.530000001</v>
      </c>
    </row>
    <row r="484" spans="2:3" ht="15">
      <c r="B484" s="162" t="s">
        <v>2783</v>
      </c>
      <c r="C484" s="164">
        <v>66811802.420000002</v>
      </c>
    </row>
    <row r="485" spans="2:3" ht="15">
      <c r="B485" s="162" t="s">
        <v>2786</v>
      </c>
      <c r="C485" s="164">
        <v>326322219.55000001</v>
      </c>
    </row>
    <row r="486" spans="2:3" ht="15">
      <c r="B486" s="162" t="s">
        <v>2787</v>
      </c>
      <c r="C486" s="164">
        <v>1714384.64</v>
      </c>
    </row>
    <row r="487" spans="2:3" ht="15">
      <c r="B487" s="162" t="s">
        <v>2788</v>
      </c>
      <c r="C487" s="164">
        <v>173449492.71000001</v>
      </c>
    </row>
    <row r="488" spans="2:3" ht="15">
      <c r="B488" s="162" t="s">
        <v>2789</v>
      </c>
      <c r="C488" s="164">
        <v>363161384.69999999</v>
      </c>
    </row>
    <row r="489" spans="2:3" ht="15">
      <c r="B489" s="162" t="s">
        <v>2791</v>
      </c>
      <c r="C489" s="164">
        <v>505209130.34000003</v>
      </c>
    </row>
    <row r="490" spans="2:3" ht="15">
      <c r="B490" s="162" t="s">
        <v>2795</v>
      </c>
      <c r="C490" s="164">
        <v>171449697.99000001</v>
      </c>
    </row>
    <row r="491" spans="2:3" ht="15">
      <c r="B491" s="162" t="s">
        <v>2805</v>
      </c>
      <c r="C491" s="164">
        <v>363234523.38999999</v>
      </c>
    </row>
    <row r="492" spans="2:3" ht="15">
      <c r="B492" s="162" t="s">
        <v>2937</v>
      </c>
      <c r="C492" s="164">
        <v>94784332.409999996</v>
      </c>
    </row>
    <row r="493" spans="2:3" ht="15">
      <c r="B493" s="162" t="s">
        <v>2818</v>
      </c>
      <c r="C493" s="164">
        <v>550360251.8599999</v>
      </c>
    </row>
    <row r="494" spans="2:3" ht="15">
      <c r="B494" s="162" t="s">
        <v>2820</v>
      </c>
      <c r="C494" s="164">
        <v>407015233.62</v>
      </c>
    </row>
    <row r="495" spans="2:3" ht="15">
      <c r="B495" s="162" t="s">
        <v>2826</v>
      </c>
      <c r="C495" s="164">
        <v>528515685.01999998</v>
      </c>
    </row>
    <row r="496" spans="2:3" ht="15">
      <c r="B496" s="162" t="s">
        <v>2827</v>
      </c>
      <c r="C496" s="164">
        <v>514340541.19999999</v>
      </c>
    </row>
    <row r="497" spans="2:3" ht="15">
      <c r="B497" s="162" t="s">
        <v>2829</v>
      </c>
      <c r="C497" s="164">
        <v>86855597.370000005</v>
      </c>
    </row>
    <row r="498" spans="2:3" ht="15">
      <c r="B498" s="162" t="s">
        <v>2938</v>
      </c>
      <c r="C498" s="164">
        <v>157427563.25</v>
      </c>
    </row>
    <row r="499" spans="2:3" ht="15">
      <c r="B499" s="162" t="s">
        <v>2830</v>
      </c>
      <c r="C499" s="164">
        <v>355976750.87</v>
      </c>
    </row>
    <row r="500" spans="2:3" ht="15">
      <c r="B500" s="162" t="s">
        <v>2939</v>
      </c>
      <c r="C500" s="164">
        <v>575303.64</v>
      </c>
    </row>
    <row r="501" spans="2:3" ht="15">
      <c r="B501" s="162" t="s">
        <v>2940</v>
      </c>
      <c r="C501" s="164">
        <v>69704103.549999997</v>
      </c>
    </row>
    <row r="502" spans="2:3" ht="15">
      <c r="B502" s="162" t="s">
        <v>2839</v>
      </c>
      <c r="C502" s="164">
        <v>50189071.350000001</v>
      </c>
    </row>
    <row r="503" spans="2:3" ht="15">
      <c r="B503" s="162" t="s">
        <v>2941</v>
      </c>
      <c r="C503" s="164">
        <v>2088635.3800000001</v>
      </c>
    </row>
    <row r="504" spans="2:3" ht="15">
      <c r="B504" s="162" t="s">
        <v>2841</v>
      </c>
      <c r="C504" s="164">
        <v>27963343.559999999</v>
      </c>
    </row>
    <row r="505" spans="2:3" ht="15">
      <c r="B505" s="162" t="s">
        <v>2842</v>
      </c>
      <c r="C505" s="164">
        <v>30507388.140000001</v>
      </c>
    </row>
    <row r="506" spans="2:3" ht="15">
      <c r="B506" s="162" t="s">
        <v>2942</v>
      </c>
      <c r="C506" s="164">
        <v>60235673.299999997</v>
      </c>
    </row>
    <row r="507" spans="2:3" ht="15">
      <c r="B507" s="162" t="s">
        <v>2843</v>
      </c>
      <c r="C507" s="164">
        <v>49454190.030000001</v>
      </c>
    </row>
    <row r="508" spans="2:3" ht="15">
      <c r="B508" s="162" t="s">
        <v>2845</v>
      </c>
      <c r="C508" s="164">
        <v>1730998.19</v>
      </c>
    </row>
    <row r="509" spans="2:3" ht="15">
      <c r="B509" s="162" t="s">
        <v>2846</v>
      </c>
      <c r="C509" s="164">
        <v>2638926.88</v>
      </c>
    </row>
    <row r="510" spans="2:3" ht="15">
      <c r="B510" s="162" t="s">
        <v>2855</v>
      </c>
      <c r="C510" s="164">
        <v>50183046.25</v>
      </c>
    </row>
    <row r="511" spans="2:3" ht="15">
      <c r="B511" s="162" t="s">
        <v>2856</v>
      </c>
      <c r="C511" s="164">
        <v>50057705.009999998</v>
      </c>
    </row>
    <row r="512" spans="2:3" ht="15">
      <c r="B512" s="162" t="s">
        <v>2943</v>
      </c>
      <c r="C512" s="164">
        <v>55413828.360000007</v>
      </c>
    </row>
    <row r="513" spans="2:8" ht="15">
      <c r="B513" s="162" t="s">
        <v>2944</v>
      </c>
      <c r="C513" s="164">
        <v>24946915</v>
      </c>
    </row>
    <row r="514" spans="2:8" ht="15">
      <c r="B514" s="162" t="s">
        <v>2894</v>
      </c>
      <c r="C514" s="164">
        <v>47699398.009999998</v>
      </c>
    </row>
    <row r="515" spans="2:8" ht="15">
      <c r="B515" s="162" t="s">
        <v>2900</v>
      </c>
      <c r="C515" s="164">
        <v>31390663.299999997</v>
      </c>
    </row>
    <row r="516" spans="2:8" ht="15.75">
      <c r="C516" s="208">
        <f>SUM(C459:C515)</f>
        <v>13655520693.25</v>
      </c>
    </row>
    <row r="519" spans="2:8" ht="15.75">
      <c r="B519" s="250" t="s">
        <v>2946</v>
      </c>
      <c r="C519" s="208">
        <f>+C516-C455</f>
        <v>-162949532.32000542</v>
      </c>
    </row>
    <row r="522" spans="2:8" s="130" customFormat="1" ht="15">
      <c r="B522" s="211" t="s">
        <v>2925</v>
      </c>
      <c r="C522" s="251">
        <v>44865</v>
      </c>
      <c r="D522" s="142"/>
      <c r="E522" s="212"/>
      <c r="F522" s="213"/>
      <c r="G522" s="194"/>
      <c r="H522" s="194"/>
    </row>
    <row r="523" spans="2:8" s="130" customFormat="1" ht="45">
      <c r="B523" s="214" t="s">
        <v>2555</v>
      </c>
      <c r="C523" s="214" t="s">
        <v>2926</v>
      </c>
      <c r="D523" s="143" t="s">
        <v>2557</v>
      </c>
      <c r="E523" s="215" t="s">
        <v>2558</v>
      </c>
      <c r="F523" s="358" t="s">
        <v>2559</v>
      </c>
      <c r="G523" s="194"/>
      <c r="H523" s="194"/>
    </row>
    <row r="524" spans="2:8" s="130" customFormat="1" ht="15">
      <c r="B524" s="252" t="s">
        <v>2953</v>
      </c>
      <c r="C524" s="253">
        <v>-45250</v>
      </c>
      <c r="D524" s="155">
        <v>17665.538499999999</v>
      </c>
      <c r="E524" s="254">
        <v>18051.05</v>
      </c>
      <c r="F524" s="402" t="s">
        <v>2947</v>
      </c>
      <c r="G524" s="194"/>
      <c r="H524" s="194"/>
    </row>
    <row r="525" spans="2:8" s="130" customFormat="1" ht="15">
      <c r="B525" s="255" t="s">
        <v>2954</v>
      </c>
      <c r="C525" s="256">
        <v>23425</v>
      </c>
      <c r="D525" s="156">
        <v>40932.910400000001</v>
      </c>
      <c r="E525" s="156">
        <v>41466.800000000003</v>
      </c>
      <c r="F525" s="403"/>
      <c r="G525" s="194"/>
      <c r="H525" s="194"/>
    </row>
    <row r="526" spans="2:8" s="130" customFormat="1">
      <c r="B526" s="221" t="s">
        <v>2952</v>
      </c>
      <c r="C526" s="222"/>
      <c r="D526" s="222"/>
      <c r="E526" s="222"/>
      <c r="F526" s="213"/>
      <c r="G526" s="194"/>
      <c r="H526" s="194"/>
    </row>
    <row r="529" spans="2:8" s="130" customFormat="1">
      <c r="B529" s="130" t="s">
        <v>2927</v>
      </c>
      <c r="C529" s="257">
        <v>1.6E-2</v>
      </c>
      <c r="D529" s="222"/>
      <c r="E529" s="222"/>
      <c r="F529" s="213"/>
      <c r="G529" s="194"/>
      <c r="H529" s="194"/>
    </row>
    <row r="531" spans="2:8" s="130" customFormat="1" ht="15">
      <c r="B531" s="203" t="s">
        <v>2955</v>
      </c>
      <c r="C531" s="219"/>
      <c r="F531" s="194"/>
      <c r="G531" s="194"/>
      <c r="H531" s="194"/>
    </row>
    <row r="532" spans="2:8" s="130" customFormat="1">
      <c r="C532" s="219"/>
      <c r="F532" s="194"/>
      <c r="G532" s="194"/>
      <c r="H532" s="194"/>
    </row>
    <row r="533" spans="2:8" s="130" customFormat="1" ht="15">
      <c r="B533" s="227" t="s">
        <v>2948</v>
      </c>
      <c r="C533" s="151" t="s">
        <v>2929</v>
      </c>
      <c r="F533" s="194"/>
      <c r="G533" s="194"/>
      <c r="H533" s="194"/>
    </row>
    <row r="534" spans="2:8" s="130" customFormat="1" ht="15">
      <c r="B534" s="258" t="s">
        <v>2956</v>
      </c>
      <c r="C534" s="158">
        <v>50900</v>
      </c>
      <c r="F534" s="194"/>
      <c r="G534" s="194"/>
      <c r="H534" s="194"/>
    </row>
    <row r="535" spans="2:8" s="130" customFormat="1" ht="15">
      <c r="B535" s="258" t="s">
        <v>2957</v>
      </c>
      <c r="C535" s="158">
        <v>5650</v>
      </c>
      <c r="F535" s="194"/>
      <c r="G535" s="194"/>
      <c r="H535" s="194"/>
    </row>
    <row r="536" spans="2:8" s="130" customFormat="1" ht="15">
      <c r="B536" s="259" t="s">
        <v>2958</v>
      </c>
      <c r="C536" s="260">
        <v>23425</v>
      </c>
      <c r="F536" s="194"/>
      <c r="G536" s="194"/>
      <c r="H536" s="194"/>
    </row>
    <row r="537" spans="2:8" s="130" customFormat="1">
      <c r="C537" s="261"/>
      <c r="F537" s="194"/>
      <c r="G537" s="194"/>
      <c r="H537" s="194"/>
    </row>
    <row r="538" spans="2:8" s="130" customFormat="1">
      <c r="C538" s="261"/>
      <c r="F538" s="194"/>
      <c r="G538" s="194"/>
      <c r="H538" s="194"/>
    </row>
    <row r="539" spans="2:8" s="130" customFormat="1" ht="15">
      <c r="B539" s="227" t="s">
        <v>2949</v>
      </c>
      <c r="C539" s="152" t="s">
        <v>2929</v>
      </c>
      <c r="F539" s="194"/>
      <c r="G539" s="194"/>
      <c r="H539" s="194"/>
    </row>
    <row r="540" spans="2:8" s="130" customFormat="1" ht="15">
      <c r="B540" s="258" t="s">
        <v>2956</v>
      </c>
      <c r="C540" s="158">
        <v>50900</v>
      </c>
      <c r="F540" s="194"/>
      <c r="G540" s="194"/>
      <c r="H540" s="194"/>
    </row>
    <row r="541" spans="2:8" s="130" customFormat="1" ht="15">
      <c r="B541" s="258" t="s">
        <v>2957</v>
      </c>
      <c r="C541" s="158">
        <v>5650</v>
      </c>
      <c r="F541" s="194"/>
      <c r="G541" s="194"/>
      <c r="H541" s="194"/>
    </row>
    <row r="542" spans="2:8" s="130" customFormat="1" ht="15">
      <c r="B542" s="259" t="s">
        <v>2958</v>
      </c>
      <c r="C542" s="260">
        <v>23425</v>
      </c>
      <c r="F542" s="194"/>
      <c r="G542" s="194"/>
      <c r="H542" s="194"/>
    </row>
    <row r="543" spans="2:8" s="130" customFormat="1">
      <c r="C543" s="219"/>
      <c r="F543" s="194"/>
      <c r="G543" s="194"/>
      <c r="H543" s="194"/>
    </row>
    <row r="544" spans="2:8" s="130" customFormat="1">
      <c r="C544" s="219"/>
      <c r="F544" s="194"/>
      <c r="G544" s="194"/>
      <c r="H544" s="194"/>
    </row>
    <row r="545" spans="2:8" s="130" customFormat="1" ht="15">
      <c r="B545" s="227" t="s">
        <v>2950</v>
      </c>
      <c r="C545" s="153" t="s">
        <v>2931</v>
      </c>
      <c r="F545" s="194"/>
      <c r="G545" s="194"/>
      <c r="H545" s="194"/>
    </row>
    <row r="546" spans="2:8" s="130" customFormat="1" ht="15">
      <c r="B546" s="258" t="s">
        <v>2956</v>
      </c>
      <c r="C546" s="157">
        <v>897566008.82000005</v>
      </c>
      <c r="F546" s="194"/>
      <c r="G546" s="194"/>
      <c r="H546" s="194"/>
    </row>
    <row r="547" spans="2:8" s="130" customFormat="1" ht="15">
      <c r="B547" s="258" t="s">
        <v>2957</v>
      </c>
      <c r="C547" s="157">
        <v>99929530.129999995</v>
      </c>
      <c r="F547" s="194"/>
      <c r="G547" s="194"/>
      <c r="H547" s="194"/>
    </row>
    <row r="548" spans="2:8" s="130" customFormat="1" ht="15">
      <c r="B548" s="259" t="s">
        <v>2958</v>
      </c>
      <c r="C548" s="154">
        <v>955126759.26999998</v>
      </c>
      <c r="F548" s="194"/>
      <c r="G548" s="194"/>
      <c r="H548" s="194"/>
    </row>
    <row r="549" spans="2:8" s="130" customFormat="1" ht="15">
      <c r="C549" s="262">
        <f>SUM(C546:C548)</f>
        <v>1952622298.22</v>
      </c>
      <c r="F549" s="194"/>
      <c r="G549" s="194"/>
      <c r="H549" s="194"/>
    </row>
    <row r="550" spans="2:8" s="130" customFormat="1">
      <c r="C550" s="219"/>
      <c r="F550" s="194"/>
      <c r="G550" s="194"/>
      <c r="H550" s="194"/>
    </row>
    <row r="551" spans="2:8" s="130" customFormat="1" ht="15">
      <c r="B551" s="227" t="s">
        <v>2951</v>
      </c>
      <c r="C551" s="153" t="s">
        <v>2931</v>
      </c>
      <c r="F551" s="194"/>
      <c r="G551" s="194"/>
      <c r="H551" s="194"/>
    </row>
    <row r="552" spans="2:8" s="130" customFormat="1" ht="15">
      <c r="B552" s="258" t="s">
        <v>2956</v>
      </c>
      <c r="C552" s="157">
        <v>872036812.83000004</v>
      </c>
      <c r="F552" s="194"/>
      <c r="G552" s="194"/>
      <c r="H552" s="194"/>
    </row>
    <row r="553" spans="2:8" s="130" customFormat="1" ht="15">
      <c r="B553" s="258" t="s">
        <v>2957</v>
      </c>
      <c r="C553" s="157">
        <v>99800299.849999994</v>
      </c>
      <c r="F553" s="194"/>
      <c r="G553" s="194"/>
      <c r="H553" s="194"/>
    </row>
    <row r="554" spans="2:8" s="130" customFormat="1" ht="15">
      <c r="B554" s="259" t="s">
        <v>2958</v>
      </c>
      <c r="C554" s="154">
        <v>1000209592.86</v>
      </c>
      <c r="F554" s="194"/>
      <c r="G554" s="194"/>
      <c r="H554" s="194"/>
    </row>
    <row r="555" spans="2:8" s="130" customFormat="1" ht="15">
      <c r="C555" s="262">
        <f>SUM(C552:C554)</f>
        <v>1972046705.54</v>
      </c>
      <c r="F555" s="194"/>
      <c r="G555" s="194"/>
      <c r="H555" s="194"/>
    </row>
    <row r="556" spans="2:8" s="130" customFormat="1">
      <c r="C556" s="219"/>
      <c r="F556" s="194"/>
      <c r="G556" s="194"/>
      <c r="H556" s="194"/>
    </row>
    <row r="557" spans="2:8" s="130" customFormat="1" ht="15">
      <c r="B557" s="228" t="s">
        <v>2933</v>
      </c>
      <c r="C557" s="262">
        <f>+C555-C549</f>
        <v>19424407.319999933</v>
      </c>
      <c r="F557" s="194"/>
      <c r="G557" s="194"/>
      <c r="H557" s="194"/>
    </row>
  </sheetData>
  <mergeCells count="5">
    <mergeCell ref="B1:E1"/>
    <mergeCell ref="B222:F222"/>
    <mergeCell ref="F524:F525"/>
    <mergeCell ref="C3:C7"/>
    <mergeCell ref="D3:D7"/>
  </mergeCells>
  <conditionalFormatting sqref="C536">
    <cfRule type="expression" dxfId="1146" priority="142">
      <formula>#REF!="Total"</formula>
    </cfRule>
  </conditionalFormatting>
  <conditionalFormatting sqref="C536">
    <cfRule type="expression" dxfId="1145" priority="141">
      <formula>#REF!="Total"</formula>
    </cfRule>
  </conditionalFormatting>
  <conditionalFormatting sqref="C536">
    <cfRule type="expression" dxfId="1144" priority="140">
      <formula>#REF!="Total"</formula>
    </cfRule>
  </conditionalFormatting>
  <conditionalFormatting sqref="C536">
    <cfRule type="expression" dxfId="1143" priority="139">
      <formula>#REF!="Total"</formula>
    </cfRule>
  </conditionalFormatting>
  <conditionalFormatting sqref="C536">
    <cfRule type="expression" dxfId="1142" priority="138">
      <formula>#REF!="Total"</formula>
    </cfRule>
  </conditionalFormatting>
  <conditionalFormatting sqref="C536">
    <cfRule type="expression" dxfId="1141" priority="137">
      <formula>#REF!="Total"</formula>
    </cfRule>
  </conditionalFormatting>
  <conditionalFormatting sqref="C536">
    <cfRule type="expression" dxfId="1140" priority="136">
      <formula>#REF!="Total"</formula>
    </cfRule>
  </conditionalFormatting>
  <conditionalFormatting sqref="C536">
    <cfRule type="expression" dxfId="1139" priority="135">
      <formula>#REF!="Total"</formula>
    </cfRule>
  </conditionalFormatting>
  <conditionalFormatting sqref="C536">
    <cfRule type="expression" dxfId="1138" priority="134">
      <formula>#REF!="Total"</formula>
    </cfRule>
  </conditionalFormatting>
  <conditionalFormatting sqref="C536">
    <cfRule type="expression" dxfId="1137" priority="143">
      <formula>#REF!="Total"</formula>
    </cfRule>
  </conditionalFormatting>
  <conditionalFormatting sqref="C536">
    <cfRule type="expression" dxfId="1136" priority="144">
      <formula>#REF!="Total"</formula>
    </cfRule>
  </conditionalFormatting>
  <conditionalFormatting sqref="C536">
    <cfRule type="expression" dxfId="1135" priority="145">
      <formula>#REF!="Total"</formula>
    </cfRule>
  </conditionalFormatting>
  <conditionalFormatting sqref="C536">
    <cfRule type="expression" dxfId="1134" priority="146">
      <formula>#REF!="Total"</formula>
    </cfRule>
  </conditionalFormatting>
  <conditionalFormatting sqref="C536">
    <cfRule type="expression" dxfId="1133" priority="147">
      <formula>$A536="Total"</formula>
    </cfRule>
  </conditionalFormatting>
  <conditionalFormatting sqref="C536">
    <cfRule type="expression" dxfId="1132" priority="133">
      <formula>#REF!="Total"</formula>
    </cfRule>
  </conditionalFormatting>
  <conditionalFormatting sqref="C536">
    <cfRule type="expression" dxfId="1131" priority="148" stopIfTrue="1">
      <formula>#REF!="Total"</formula>
    </cfRule>
  </conditionalFormatting>
  <conditionalFormatting sqref="C536">
    <cfRule type="expression" dxfId="1130" priority="149">
      <formula>#REF!="Total"</formula>
    </cfRule>
  </conditionalFormatting>
  <conditionalFormatting sqref="C536">
    <cfRule type="expression" dxfId="1129" priority="150">
      <formula>#REF!="Total"</formula>
    </cfRule>
  </conditionalFormatting>
  <conditionalFormatting sqref="C536">
    <cfRule type="expression" dxfId="1128" priority="151">
      <formula>#REF!="Total"</formula>
    </cfRule>
  </conditionalFormatting>
  <conditionalFormatting sqref="C536">
    <cfRule type="expression" dxfId="1127" priority="152">
      <formula>#REF!="Total"</formula>
    </cfRule>
  </conditionalFormatting>
  <conditionalFormatting sqref="C536">
    <cfRule type="expression" dxfId="1126" priority="153">
      <formula>#REF!="Total"</formula>
    </cfRule>
  </conditionalFormatting>
  <conditionalFormatting sqref="C536">
    <cfRule type="expression" dxfId="1125" priority="154">
      <formula>#REF!="Total"</formula>
    </cfRule>
  </conditionalFormatting>
  <conditionalFormatting sqref="C536">
    <cfRule type="expression" dxfId="1124" priority="155">
      <formula>#REF!="Total"</formula>
    </cfRule>
  </conditionalFormatting>
  <conditionalFormatting sqref="C536">
    <cfRule type="expression" dxfId="1123" priority="156">
      <formula>#REF!="Total"</formula>
    </cfRule>
  </conditionalFormatting>
  <conditionalFormatting sqref="C536">
    <cfRule type="expression" dxfId="1122" priority="157">
      <formula>#REF!="Total"</formula>
    </cfRule>
  </conditionalFormatting>
  <conditionalFormatting sqref="C536">
    <cfRule type="expression" dxfId="1121" priority="158">
      <formula>#REF!="Total"</formula>
    </cfRule>
  </conditionalFormatting>
  <conditionalFormatting sqref="C536">
    <cfRule type="expression" dxfId="1120" priority="159">
      <formula>#REF!="Total"</formula>
    </cfRule>
  </conditionalFormatting>
  <conditionalFormatting sqref="C536">
    <cfRule type="expression" dxfId="1119" priority="160">
      <formula>#REF!="Total"</formula>
    </cfRule>
  </conditionalFormatting>
  <conditionalFormatting sqref="C536">
    <cfRule type="expression" dxfId="1118" priority="161">
      <formula>#REF!="Total"</formula>
    </cfRule>
  </conditionalFormatting>
  <conditionalFormatting sqref="C536">
    <cfRule type="expression" dxfId="1117" priority="162">
      <formula>#REF!="Total"</formula>
    </cfRule>
  </conditionalFormatting>
  <conditionalFormatting sqref="C536">
    <cfRule type="expression" dxfId="1116" priority="163">
      <formula>#REF!="Total"</formula>
    </cfRule>
  </conditionalFormatting>
  <conditionalFormatting sqref="C536">
    <cfRule type="expression" dxfId="1115" priority="164">
      <formula>#REF!="Total"</formula>
    </cfRule>
  </conditionalFormatting>
  <conditionalFormatting sqref="C536">
    <cfRule type="expression" dxfId="1114" priority="165">
      <formula>#REF!="Total"</formula>
    </cfRule>
  </conditionalFormatting>
  <conditionalFormatting sqref="C536">
    <cfRule type="expression" dxfId="1113" priority="166">
      <formula>$A499="Total"</formula>
    </cfRule>
  </conditionalFormatting>
  <conditionalFormatting sqref="C536">
    <cfRule type="expression" dxfId="1112" priority="167">
      <formula>#REF!="Total"</formula>
    </cfRule>
  </conditionalFormatting>
  <conditionalFormatting sqref="C536">
    <cfRule type="expression" dxfId="1111" priority="168">
      <formula>#REF!="Total"</formula>
    </cfRule>
  </conditionalFormatting>
  <conditionalFormatting sqref="C536">
    <cfRule type="expression" dxfId="1110" priority="169">
      <formula>#REF!="Total"</formula>
    </cfRule>
  </conditionalFormatting>
  <conditionalFormatting sqref="C536">
    <cfRule type="expression" dxfId="1109" priority="170">
      <formula>#REF!="Total"</formula>
    </cfRule>
  </conditionalFormatting>
  <conditionalFormatting sqref="C536">
    <cfRule type="expression" dxfId="1108" priority="130">
      <formula>$A505="Total"</formula>
    </cfRule>
  </conditionalFormatting>
  <conditionalFormatting sqref="C536">
    <cfRule type="expression" dxfId="1107" priority="171" stopIfTrue="1">
      <formula>#REF!="Total"</formula>
    </cfRule>
  </conditionalFormatting>
  <conditionalFormatting sqref="C536">
    <cfRule type="expression" dxfId="1106" priority="172" stopIfTrue="1">
      <formula>#REF!="Total"</formula>
    </cfRule>
  </conditionalFormatting>
  <conditionalFormatting sqref="C536">
    <cfRule type="expression" dxfId="1105" priority="173" stopIfTrue="1">
      <formula>#REF!="Total"</formula>
    </cfRule>
  </conditionalFormatting>
  <conditionalFormatting sqref="C536">
    <cfRule type="expression" dxfId="1104" priority="174">
      <formula>#REF!="Total"</formula>
    </cfRule>
  </conditionalFormatting>
  <conditionalFormatting sqref="C536">
    <cfRule type="expression" dxfId="1103" priority="128">
      <formula>$A506="Total"</formula>
    </cfRule>
  </conditionalFormatting>
  <conditionalFormatting sqref="C536">
    <cfRule type="expression" dxfId="1102" priority="126">
      <formula>$A503="Total"</formula>
    </cfRule>
  </conditionalFormatting>
  <conditionalFormatting sqref="C536">
    <cfRule type="expression" dxfId="1101" priority="125">
      <formula>$A504="Total"</formula>
    </cfRule>
  </conditionalFormatting>
  <conditionalFormatting sqref="C536">
    <cfRule type="expression" dxfId="1100" priority="121">
      <formula>$A501="Total"</formula>
    </cfRule>
  </conditionalFormatting>
  <conditionalFormatting sqref="C536">
    <cfRule type="expression" dxfId="1099" priority="123">
      <formula>$A572="Total"</formula>
    </cfRule>
  </conditionalFormatting>
  <conditionalFormatting sqref="C536">
    <cfRule type="expression" dxfId="1098" priority="124">
      <formula>$A570="Total"</formula>
    </cfRule>
  </conditionalFormatting>
  <conditionalFormatting sqref="C536">
    <cfRule type="expression" dxfId="1097" priority="122">
      <formula>$A461="Total"</formula>
    </cfRule>
  </conditionalFormatting>
  <conditionalFormatting sqref="C536">
    <cfRule type="expression" dxfId="1096" priority="132">
      <formula>$A463="Total"</formula>
    </cfRule>
  </conditionalFormatting>
  <conditionalFormatting sqref="C536">
    <cfRule type="expression" dxfId="1095" priority="120">
      <formula>$A569="Total"</formula>
    </cfRule>
  </conditionalFormatting>
  <conditionalFormatting sqref="C536">
    <cfRule type="expression" dxfId="1094" priority="131">
      <formula>$A465="Total"</formula>
    </cfRule>
  </conditionalFormatting>
  <conditionalFormatting sqref="C536">
    <cfRule type="expression" dxfId="1093" priority="118">
      <formula>$A462="Total"</formula>
    </cfRule>
  </conditionalFormatting>
  <conditionalFormatting sqref="C536">
    <cfRule type="expression" dxfId="1092" priority="117">
      <formula>#REF!="Total"</formula>
    </cfRule>
  </conditionalFormatting>
  <conditionalFormatting sqref="C536">
    <cfRule type="expression" dxfId="1091" priority="119" stopIfTrue="1">
      <formula>$C507="Total"</formula>
    </cfRule>
  </conditionalFormatting>
  <conditionalFormatting sqref="C536">
    <cfRule type="expression" dxfId="1090" priority="129">
      <formula>#REF!="Total"</formula>
    </cfRule>
  </conditionalFormatting>
  <conditionalFormatting sqref="C536">
    <cfRule type="expression" dxfId="1089" priority="127">
      <formula>$A464="Total"</formula>
    </cfRule>
  </conditionalFormatting>
  <conditionalFormatting sqref="C542">
    <cfRule type="expression" dxfId="1088" priority="26">
      <formula>#REF!="Total"</formula>
    </cfRule>
  </conditionalFormatting>
  <conditionalFormatting sqref="C542">
    <cfRule type="expression" dxfId="1087" priority="25">
      <formula>#REF!="Total"</formula>
    </cfRule>
  </conditionalFormatting>
  <conditionalFormatting sqref="C542">
    <cfRule type="expression" dxfId="1086" priority="24">
      <formula>#REF!="Total"</formula>
    </cfRule>
  </conditionalFormatting>
  <conditionalFormatting sqref="C542">
    <cfRule type="expression" dxfId="1085" priority="23">
      <formula>#REF!="Total"</formula>
    </cfRule>
  </conditionalFormatting>
  <conditionalFormatting sqref="C542">
    <cfRule type="expression" dxfId="1084" priority="22">
      <formula>#REF!="Total"</formula>
    </cfRule>
  </conditionalFormatting>
  <conditionalFormatting sqref="C542">
    <cfRule type="expression" dxfId="1083" priority="21">
      <formula>#REF!="Total"</formula>
    </cfRule>
  </conditionalFormatting>
  <conditionalFormatting sqref="C542">
    <cfRule type="expression" dxfId="1082" priority="20">
      <formula>#REF!="Total"</formula>
    </cfRule>
  </conditionalFormatting>
  <conditionalFormatting sqref="C542">
    <cfRule type="expression" dxfId="1081" priority="19">
      <formula>#REF!="Total"</formula>
    </cfRule>
  </conditionalFormatting>
  <conditionalFormatting sqref="C542">
    <cfRule type="expression" dxfId="1080" priority="18">
      <formula>#REF!="Total"</formula>
    </cfRule>
  </conditionalFormatting>
  <conditionalFormatting sqref="C542">
    <cfRule type="expression" dxfId="1079" priority="27">
      <formula>#REF!="Total"</formula>
    </cfRule>
  </conditionalFormatting>
  <conditionalFormatting sqref="C542">
    <cfRule type="expression" dxfId="1078" priority="28">
      <formula>#REF!="Total"</formula>
    </cfRule>
  </conditionalFormatting>
  <conditionalFormatting sqref="C542">
    <cfRule type="expression" dxfId="1077" priority="29">
      <formula>#REF!="Total"</formula>
    </cfRule>
  </conditionalFormatting>
  <conditionalFormatting sqref="C542">
    <cfRule type="expression" dxfId="1076" priority="30">
      <formula>#REF!="Total"</formula>
    </cfRule>
  </conditionalFormatting>
  <conditionalFormatting sqref="C542">
    <cfRule type="expression" dxfId="1075" priority="31">
      <formula>$A542="Total"</formula>
    </cfRule>
  </conditionalFormatting>
  <conditionalFormatting sqref="C542">
    <cfRule type="expression" dxfId="1074" priority="17">
      <formula>#REF!="Total"</formula>
    </cfRule>
  </conditionalFormatting>
  <conditionalFormatting sqref="C542">
    <cfRule type="expression" dxfId="1073" priority="32" stopIfTrue="1">
      <formula>#REF!="Total"</formula>
    </cfRule>
  </conditionalFormatting>
  <conditionalFormatting sqref="C542">
    <cfRule type="expression" dxfId="1072" priority="33">
      <formula>#REF!="Total"</formula>
    </cfRule>
  </conditionalFormatting>
  <conditionalFormatting sqref="C542">
    <cfRule type="expression" dxfId="1071" priority="34">
      <formula>#REF!="Total"</formula>
    </cfRule>
  </conditionalFormatting>
  <conditionalFormatting sqref="C542">
    <cfRule type="expression" dxfId="1070" priority="35">
      <formula>#REF!="Total"</formula>
    </cfRule>
  </conditionalFormatting>
  <conditionalFormatting sqref="C542">
    <cfRule type="expression" dxfId="1069" priority="36">
      <formula>#REF!="Total"</formula>
    </cfRule>
  </conditionalFormatting>
  <conditionalFormatting sqref="C542">
    <cfRule type="expression" dxfId="1068" priority="37">
      <formula>#REF!="Total"</formula>
    </cfRule>
  </conditionalFormatting>
  <conditionalFormatting sqref="C542">
    <cfRule type="expression" dxfId="1067" priority="38">
      <formula>#REF!="Total"</formula>
    </cfRule>
  </conditionalFormatting>
  <conditionalFormatting sqref="C542">
    <cfRule type="expression" dxfId="1066" priority="39">
      <formula>#REF!="Total"</formula>
    </cfRule>
  </conditionalFormatting>
  <conditionalFormatting sqref="C542">
    <cfRule type="expression" dxfId="1065" priority="40">
      <formula>#REF!="Total"</formula>
    </cfRule>
  </conditionalFormatting>
  <conditionalFormatting sqref="C542">
    <cfRule type="expression" dxfId="1064" priority="41">
      <formula>#REF!="Total"</formula>
    </cfRule>
  </conditionalFormatting>
  <conditionalFormatting sqref="C542">
    <cfRule type="expression" dxfId="1063" priority="42">
      <formula>#REF!="Total"</formula>
    </cfRule>
  </conditionalFormatting>
  <conditionalFormatting sqref="C542">
    <cfRule type="expression" dxfId="1062" priority="43">
      <formula>#REF!="Total"</formula>
    </cfRule>
  </conditionalFormatting>
  <conditionalFormatting sqref="C542">
    <cfRule type="expression" dxfId="1061" priority="44">
      <formula>#REF!="Total"</formula>
    </cfRule>
  </conditionalFormatting>
  <conditionalFormatting sqref="C542">
    <cfRule type="expression" dxfId="1060" priority="45">
      <formula>#REF!="Total"</formula>
    </cfRule>
  </conditionalFormatting>
  <conditionalFormatting sqref="C542">
    <cfRule type="expression" dxfId="1059" priority="46">
      <formula>#REF!="Total"</formula>
    </cfRule>
  </conditionalFormatting>
  <conditionalFormatting sqref="C542">
    <cfRule type="expression" dxfId="1058" priority="47">
      <formula>#REF!="Total"</formula>
    </cfRule>
  </conditionalFormatting>
  <conditionalFormatting sqref="C542">
    <cfRule type="expression" dxfId="1057" priority="48">
      <formula>#REF!="Total"</formula>
    </cfRule>
  </conditionalFormatting>
  <conditionalFormatting sqref="C542">
    <cfRule type="expression" dxfId="1056" priority="49">
      <formula>#REF!="Total"</formula>
    </cfRule>
  </conditionalFormatting>
  <conditionalFormatting sqref="C542">
    <cfRule type="expression" dxfId="1055" priority="50">
      <formula>$A505="Total"</formula>
    </cfRule>
  </conditionalFormatting>
  <conditionalFormatting sqref="C542">
    <cfRule type="expression" dxfId="1054" priority="51">
      <formula>#REF!="Total"</formula>
    </cfRule>
  </conditionalFormatting>
  <conditionalFormatting sqref="C542">
    <cfRule type="expression" dxfId="1053" priority="52">
      <formula>#REF!="Total"</formula>
    </cfRule>
  </conditionalFormatting>
  <conditionalFormatting sqref="C542">
    <cfRule type="expression" dxfId="1052" priority="53">
      <formula>#REF!="Total"</formula>
    </cfRule>
  </conditionalFormatting>
  <conditionalFormatting sqref="C542">
    <cfRule type="expression" dxfId="1051" priority="54">
      <formula>#REF!="Total"</formula>
    </cfRule>
  </conditionalFormatting>
  <conditionalFormatting sqref="C542">
    <cfRule type="expression" dxfId="1050" priority="14">
      <formula>$A511="Total"</formula>
    </cfRule>
  </conditionalFormatting>
  <conditionalFormatting sqref="C542">
    <cfRule type="expression" dxfId="1049" priority="55" stopIfTrue="1">
      <formula>#REF!="Total"</formula>
    </cfRule>
  </conditionalFormatting>
  <conditionalFormatting sqref="C542">
    <cfRule type="expression" dxfId="1048" priority="56" stopIfTrue="1">
      <formula>#REF!="Total"</formula>
    </cfRule>
  </conditionalFormatting>
  <conditionalFormatting sqref="C542">
    <cfRule type="expression" dxfId="1047" priority="57" stopIfTrue="1">
      <formula>#REF!="Total"</formula>
    </cfRule>
  </conditionalFormatting>
  <conditionalFormatting sqref="C542">
    <cfRule type="expression" dxfId="1046" priority="58">
      <formula>#REF!="Total"</formula>
    </cfRule>
  </conditionalFormatting>
  <conditionalFormatting sqref="C542">
    <cfRule type="expression" dxfId="1045" priority="12">
      <formula>$A512="Total"</formula>
    </cfRule>
  </conditionalFormatting>
  <conditionalFormatting sqref="C542">
    <cfRule type="expression" dxfId="1044" priority="10">
      <formula>$A509="Total"</formula>
    </cfRule>
  </conditionalFormatting>
  <conditionalFormatting sqref="C542">
    <cfRule type="expression" dxfId="1043" priority="9">
      <formula>$A510="Total"</formula>
    </cfRule>
  </conditionalFormatting>
  <conditionalFormatting sqref="C542">
    <cfRule type="expression" dxfId="1042" priority="5">
      <formula>$A507="Total"</formula>
    </cfRule>
  </conditionalFormatting>
  <conditionalFormatting sqref="C542">
    <cfRule type="expression" dxfId="1041" priority="7">
      <formula>$A578="Total"</formula>
    </cfRule>
  </conditionalFormatting>
  <conditionalFormatting sqref="C542">
    <cfRule type="expression" dxfId="1040" priority="8">
      <formula>$A576="Total"</formula>
    </cfRule>
  </conditionalFormatting>
  <conditionalFormatting sqref="C542">
    <cfRule type="expression" dxfId="1039" priority="6">
      <formula>$A467="Total"</formula>
    </cfRule>
  </conditionalFormatting>
  <conditionalFormatting sqref="C542">
    <cfRule type="expression" dxfId="1038" priority="16">
      <formula>$A469="Total"</formula>
    </cfRule>
  </conditionalFormatting>
  <conditionalFormatting sqref="C542">
    <cfRule type="expression" dxfId="1037" priority="4">
      <formula>$A575="Total"</formula>
    </cfRule>
  </conditionalFormatting>
  <conditionalFormatting sqref="C542">
    <cfRule type="expression" dxfId="1036" priority="15">
      <formula>$A471="Total"</formula>
    </cfRule>
  </conditionalFormatting>
  <conditionalFormatting sqref="C542">
    <cfRule type="expression" dxfId="1035" priority="2">
      <formula>$A468="Total"</formula>
    </cfRule>
  </conditionalFormatting>
  <conditionalFormatting sqref="C542">
    <cfRule type="expression" dxfId="1034" priority="1">
      <formula>#REF!="Total"</formula>
    </cfRule>
  </conditionalFormatting>
  <conditionalFormatting sqref="C542">
    <cfRule type="expression" dxfId="1033" priority="3" stopIfTrue="1">
      <formula>$C513="Total"</formula>
    </cfRule>
  </conditionalFormatting>
  <conditionalFormatting sqref="C542">
    <cfRule type="expression" dxfId="1032" priority="13">
      <formula>#REF!="Total"</formula>
    </cfRule>
  </conditionalFormatting>
  <conditionalFormatting sqref="C542">
    <cfRule type="expression" dxfId="1031" priority="11">
      <formula>$A470="Total"</formula>
    </cfRule>
  </conditionalFormatting>
  <hyperlinks>
    <hyperlink ref="A1" location="Index!A1" display="Index" xr:uid="{8CE79D2B-426C-4F70-A243-D725CDFB06E9}"/>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3F695-5113-478B-901C-F32B46CFFC57}">
  <dimension ref="A1:I270"/>
  <sheetViews>
    <sheetView workbookViewId="0">
      <selection activeCell="B1" sqref="B1:E1"/>
    </sheetView>
  </sheetViews>
  <sheetFormatPr defaultRowHeight="12.75"/>
  <cols>
    <col min="1" max="1" width="5.42578125" style="21" bestFit="1" customWidth="1"/>
    <col min="2" max="2" width="86.85546875" style="21" customWidth="1"/>
    <col min="3" max="3" width="30.7109375" style="210" customWidth="1"/>
    <col min="4" max="4" width="30.7109375" style="21" customWidth="1"/>
    <col min="5" max="5" width="14" style="21" bestFit="1" customWidth="1"/>
    <col min="6" max="6" width="12" style="22"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30.28515625" style="21" bestFit="1" customWidth="1"/>
    <col min="261" max="261" width="14"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30.28515625" style="21" bestFit="1" customWidth="1"/>
    <col min="517" max="517" width="14"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30.28515625" style="21" bestFit="1" customWidth="1"/>
    <col min="773" max="773" width="14"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30.28515625" style="21" bestFit="1" customWidth="1"/>
    <col min="1029" max="1029" width="14"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30.28515625" style="21" bestFit="1" customWidth="1"/>
    <col min="1285" max="1285" width="14"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30.28515625" style="21" bestFit="1" customWidth="1"/>
    <col min="1541" max="1541" width="14"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30.28515625" style="21" bestFit="1" customWidth="1"/>
    <col min="1797" max="1797" width="14"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30.28515625" style="21" bestFit="1" customWidth="1"/>
    <col min="2053" max="2053" width="14"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30.28515625" style="21" bestFit="1" customWidth="1"/>
    <col min="2309" max="2309" width="14"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30.28515625" style="21" bestFit="1" customWidth="1"/>
    <col min="2565" max="2565" width="14"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30.28515625" style="21" bestFit="1" customWidth="1"/>
    <col min="2821" max="2821" width="14"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30.28515625" style="21" bestFit="1" customWidth="1"/>
    <col min="3077" max="3077" width="14"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30.28515625" style="21" bestFit="1" customWidth="1"/>
    <col min="3333" max="3333" width="14"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30.28515625" style="21" bestFit="1" customWidth="1"/>
    <col min="3589" max="3589" width="14"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30.28515625" style="21" bestFit="1" customWidth="1"/>
    <col min="3845" max="3845" width="14"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30.28515625" style="21" bestFit="1" customWidth="1"/>
    <col min="4101" max="4101" width="14"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30.28515625" style="21" bestFit="1" customWidth="1"/>
    <col min="4357" max="4357" width="14"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30.28515625" style="21" bestFit="1" customWidth="1"/>
    <col min="4613" max="4613" width="14"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30.28515625" style="21" bestFit="1" customWidth="1"/>
    <col min="4869" max="4869" width="14"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30.28515625" style="21" bestFit="1" customWidth="1"/>
    <col min="5125" max="5125" width="14"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30.28515625" style="21" bestFit="1" customWidth="1"/>
    <col min="5381" max="5381" width="14"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30.28515625" style="21" bestFit="1" customWidth="1"/>
    <col min="5637" max="5637" width="14"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30.28515625" style="21" bestFit="1" customWidth="1"/>
    <col min="5893" max="5893" width="14"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30.28515625" style="21" bestFit="1" customWidth="1"/>
    <col min="6149" max="6149" width="14"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30.28515625" style="21" bestFit="1" customWidth="1"/>
    <col min="6405" max="6405" width="14"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30.28515625" style="21" bestFit="1" customWidth="1"/>
    <col min="6661" max="6661" width="14"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30.28515625" style="21" bestFit="1" customWidth="1"/>
    <col min="6917" max="6917" width="14"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30.28515625" style="21" bestFit="1" customWidth="1"/>
    <col min="7173" max="7173" width="14"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30.28515625" style="21" bestFit="1" customWidth="1"/>
    <col min="7429" max="7429" width="14"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30.28515625" style="21" bestFit="1" customWidth="1"/>
    <col min="7685" max="7685" width="14"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30.28515625" style="21" bestFit="1" customWidth="1"/>
    <col min="7941" max="7941" width="14"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30.28515625" style="21" bestFit="1" customWidth="1"/>
    <col min="8197" max="8197" width="14"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30.28515625" style="21" bestFit="1" customWidth="1"/>
    <col min="8453" max="8453" width="14"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30.28515625" style="21" bestFit="1" customWidth="1"/>
    <col min="8709" max="8709" width="14"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30.28515625" style="21" bestFit="1" customWidth="1"/>
    <col min="8965" max="8965" width="14"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30.28515625" style="21" bestFit="1" customWidth="1"/>
    <col min="9221" max="9221" width="14"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30.28515625" style="21" bestFit="1" customWidth="1"/>
    <col min="9477" max="9477" width="14"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30.28515625" style="21" bestFit="1" customWidth="1"/>
    <col min="9733" max="9733" width="14"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30.28515625" style="21" bestFit="1" customWidth="1"/>
    <col min="9989" max="9989" width="14"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30.28515625" style="21" bestFit="1" customWidth="1"/>
    <col min="10245" max="10245" width="14"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30.28515625" style="21" bestFit="1" customWidth="1"/>
    <col min="10501" max="10501" width="14"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30.28515625" style="21" bestFit="1" customWidth="1"/>
    <col min="10757" max="10757" width="14"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30.28515625" style="21" bestFit="1" customWidth="1"/>
    <col min="11013" max="11013" width="14"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30.28515625" style="21" bestFit="1" customWidth="1"/>
    <col min="11269" max="11269" width="14"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30.28515625" style="21" bestFit="1" customWidth="1"/>
    <col min="11525" max="11525" width="14"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30.28515625" style="21" bestFit="1" customWidth="1"/>
    <col min="11781" max="11781" width="14"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30.28515625" style="21" bestFit="1" customWidth="1"/>
    <col min="12037" max="12037" width="14"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30.28515625" style="21" bestFit="1" customWidth="1"/>
    <col min="12293" max="12293" width="14"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30.28515625" style="21" bestFit="1" customWidth="1"/>
    <col min="12549" max="12549" width="14"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30.28515625" style="21" bestFit="1" customWidth="1"/>
    <col min="12805" max="12805" width="14"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30.28515625" style="21" bestFit="1" customWidth="1"/>
    <col min="13061" max="13061" width="14"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30.28515625" style="21" bestFit="1" customWidth="1"/>
    <col min="13317" max="13317" width="14"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30.28515625" style="21" bestFit="1" customWidth="1"/>
    <col min="13573" max="13573" width="14"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30.28515625" style="21" bestFit="1" customWidth="1"/>
    <col min="13829" max="13829" width="14"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30.28515625" style="21" bestFit="1" customWidth="1"/>
    <col min="14085" max="14085" width="14"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30.28515625" style="21" bestFit="1" customWidth="1"/>
    <col min="14341" max="14341" width="14"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30.28515625" style="21" bestFit="1" customWidth="1"/>
    <col min="14597" max="14597" width="14"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30.28515625" style="21" bestFit="1" customWidth="1"/>
    <col min="14853" max="14853" width="14"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30.28515625" style="21" bestFit="1" customWidth="1"/>
    <col min="15109" max="15109" width="14"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30.28515625" style="21" bestFit="1" customWidth="1"/>
    <col min="15365" max="15365" width="14"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30.28515625" style="21" bestFit="1" customWidth="1"/>
    <col min="15621" max="15621" width="14"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30.28515625" style="21" bestFit="1" customWidth="1"/>
    <col min="15877" max="15877" width="14"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30.28515625" style="21" bestFit="1" customWidth="1"/>
    <col min="16133" max="16133" width="14"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45</v>
      </c>
      <c r="C1" s="394"/>
      <c r="D1" s="394"/>
      <c r="E1" s="394"/>
      <c r="F1" s="4"/>
      <c r="G1" s="4"/>
      <c r="H1" s="4"/>
    </row>
    <row r="2" spans="1:9" s="1" customFormat="1" ht="13.5" thickBot="1">
      <c r="C2" s="5"/>
      <c r="F2" s="4"/>
      <c r="G2" s="4"/>
      <c r="H2" s="4"/>
    </row>
    <row r="3" spans="1:9" s="12" customFormat="1" ht="15">
      <c r="B3" s="30" t="s">
        <v>1280</v>
      </c>
      <c r="C3" s="395"/>
      <c r="D3" s="398"/>
      <c r="F3" s="18"/>
      <c r="G3" s="18"/>
      <c r="H3" s="18"/>
    </row>
    <row r="4" spans="1:9" s="12" customFormat="1" ht="15">
      <c r="B4" s="31" t="s">
        <v>3011</v>
      </c>
      <c r="C4" s="396"/>
      <c r="D4" s="399"/>
      <c r="F4" s="18"/>
      <c r="G4" s="18"/>
      <c r="H4" s="18"/>
    </row>
    <row r="5" spans="1:9" s="12" customFormat="1" ht="15">
      <c r="B5" s="31" t="s">
        <v>1046</v>
      </c>
      <c r="C5" s="396"/>
      <c r="D5" s="399"/>
      <c r="F5" s="18"/>
      <c r="G5" s="18"/>
      <c r="H5" s="18"/>
    </row>
    <row r="6" spans="1:9" s="12" customFormat="1" ht="15">
      <c r="B6" s="31" t="s">
        <v>3012</v>
      </c>
      <c r="C6" s="396"/>
      <c r="D6" s="399"/>
      <c r="F6" s="18"/>
      <c r="G6" s="18"/>
      <c r="H6" s="18"/>
    </row>
    <row r="7" spans="1:9" s="12" customFormat="1" ht="30.75" thickBot="1">
      <c r="B7" s="32" t="s">
        <v>3013</v>
      </c>
      <c r="C7" s="397"/>
      <c r="D7" s="400"/>
      <c r="F7" s="18"/>
      <c r="G7" s="18"/>
      <c r="H7" s="18"/>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2025</v>
      </c>
      <c r="C16" s="139" t="s">
        <v>139</v>
      </c>
      <c r="D16" s="21" t="s">
        <v>155</v>
      </c>
      <c r="E16" s="21" t="s">
        <v>156</v>
      </c>
      <c r="F16" s="22">
        <v>40100</v>
      </c>
      <c r="G16" s="22">
        <v>990.39</v>
      </c>
      <c r="H16" s="22">
        <v>6.51</v>
      </c>
    </row>
    <row r="17" spans="2:8">
      <c r="B17" s="21" t="s">
        <v>1076</v>
      </c>
      <c r="C17" s="139" t="s">
        <v>139</v>
      </c>
      <c r="D17" s="21" t="s">
        <v>145</v>
      </c>
      <c r="E17" s="21" t="s">
        <v>294</v>
      </c>
      <c r="F17" s="22">
        <v>67900</v>
      </c>
      <c r="G17" s="22">
        <v>706.94</v>
      </c>
      <c r="H17" s="22">
        <v>4.6399999999999997</v>
      </c>
    </row>
    <row r="18" spans="2:8">
      <c r="B18" s="21" t="s">
        <v>2007</v>
      </c>
      <c r="C18" s="139" t="s">
        <v>139</v>
      </c>
      <c r="D18" s="21" t="s">
        <v>251</v>
      </c>
      <c r="E18" s="21" t="s">
        <v>377</v>
      </c>
      <c r="F18" s="22">
        <v>92300</v>
      </c>
      <c r="G18" s="22">
        <v>673.97</v>
      </c>
      <c r="H18" s="22">
        <v>4.43</v>
      </c>
    </row>
    <row r="19" spans="2:8">
      <c r="B19" s="21" t="s">
        <v>1052</v>
      </c>
      <c r="C19" s="139" t="s">
        <v>139</v>
      </c>
      <c r="D19" s="21" t="s">
        <v>142</v>
      </c>
      <c r="E19" s="21" t="s">
        <v>143</v>
      </c>
      <c r="F19" s="22">
        <v>25810</v>
      </c>
      <c r="G19" s="22">
        <v>658.05</v>
      </c>
      <c r="H19" s="22">
        <v>4.32</v>
      </c>
    </row>
    <row r="20" spans="2:8">
      <c r="B20" s="21" t="s">
        <v>2012</v>
      </c>
      <c r="C20" s="139" t="s">
        <v>139</v>
      </c>
      <c r="D20" s="21" t="s">
        <v>140</v>
      </c>
      <c r="E20" s="21" t="s">
        <v>301</v>
      </c>
      <c r="F20" s="22">
        <v>55800</v>
      </c>
      <c r="G20" s="22">
        <v>637.6</v>
      </c>
      <c r="H20" s="22">
        <v>4.1900000000000004</v>
      </c>
    </row>
    <row r="21" spans="2:8">
      <c r="B21" s="21" t="s">
        <v>2102</v>
      </c>
      <c r="C21" s="139" t="s">
        <v>139</v>
      </c>
      <c r="D21" s="21" t="s">
        <v>148</v>
      </c>
      <c r="E21" s="21" t="s">
        <v>159</v>
      </c>
      <c r="F21" s="22">
        <v>24290</v>
      </c>
      <c r="G21" s="22">
        <v>619.57000000000005</v>
      </c>
      <c r="H21" s="22">
        <v>4.07</v>
      </c>
    </row>
    <row r="22" spans="2:8">
      <c r="B22" s="21" t="s">
        <v>2006</v>
      </c>
      <c r="C22" s="139" t="s">
        <v>139</v>
      </c>
      <c r="D22" s="21" t="s">
        <v>202</v>
      </c>
      <c r="E22" s="21" t="s">
        <v>523</v>
      </c>
      <c r="F22" s="22">
        <v>73750</v>
      </c>
      <c r="G22" s="22">
        <v>607.37</v>
      </c>
      <c r="H22" s="22">
        <v>3.99</v>
      </c>
    </row>
    <row r="23" spans="2:8">
      <c r="B23" s="21" t="s">
        <v>2091</v>
      </c>
      <c r="C23" s="139" t="s">
        <v>139</v>
      </c>
      <c r="D23" s="21" t="s">
        <v>145</v>
      </c>
      <c r="E23" s="21" t="s">
        <v>304</v>
      </c>
      <c r="F23" s="22">
        <v>55200</v>
      </c>
      <c r="G23" s="22">
        <v>587</v>
      </c>
      <c r="H23" s="22">
        <v>3.86</v>
      </c>
    </row>
    <row r="24" spans="2:8">
      <c r="B24" s="21" t="s">
        <v>1062</v>
      </c>
      <c r="C24" s="139" t="s">
        <v>139</v>
      </c>
      <c r="D24" s="21" t="s">
        <v>181</v>
      </c>
      <c r="E24" s="21" t="s">
        <v>312</v>
      </c>
      <c r="F24" s="22">
        <v>107480</v>
      </c>
      <c r="G24" s="22">
        <v>572.80999999999995</v>
      </c>
      <c r="H24" s="22">
        <v>3.76</v>
      </c>
    </row>
    <row r="25" spans="2:8">
      <c r="B25" s="21" t="s">
        <v>1065</v>
      </c>
      <c r="C25" s="139" t="s">
        <v>139</v>
      </c>
      <c r="D25" s="21" t="s">
        <v>145</v>
      </c>
      <c r="E25" s="21" t="s">
        <v>147</v>
      </c>
      <c r="F25" s="22">
        <v>15855</v>
      </c>
      <c r="G25" s="22">
        <v>506.27</v>
      </c>
      <c r="H25" s="22">
        <v>3.33</v>
      </c>
    </row>
    <row r="26" spans="2:8">
      <c r="B26" s="21" t="s">
        <v>1087</v>
      </c>
      <c r="C26" s="139" t="s">
        <v>139</v>
      </c>
      <c r="D26" s="21" t="s">
        <v>145</v>
      </c>
      <c r="E26" s="21" t="s">
        <v>146</v>
      </c>
      <c r="F26" s="22">
        <v>30900</v>
      </c>
      <c r="G26" s="22">
        <v>475.13</v>
      </c>
      <c r="H26" s="22">
        <v>3.12</v>
      </c>
    </row>
    <row r="27" spans="2:8">
      <c r="B27" s="21" t="s">
        <v>1051</v>
      </c>
      <c r="C27" s="139" t="s">
        <v>139</v>
      </c>
      <c r="D27" s="21" t="s">
        <v>140</v>
      </c>
      <c r="E27" s="21" t="s">
        <v>144</v>
      </c>
      <c r="F27" s="22">
        <v>31200</v>
      </c>
      <c r="G27" s="22">
        <v>466.97</v>
      </c>
      <c r="H27" s="22">
        <v>3.07</v>
      </c>
    </row>
    <row r="28" spans="2:8">
      <c r="B28" s="21" t="s">
        <v>2067</v>
      </c>
      <c r="C28" s="139" t="s">
        <v>139</v>
      </c>
      <c r="D28" s="21" t="s">
        <v>160</v>
      </c>
      <c r="E28" s="21" t="s">
        <v>161</v>
      </c>
      <c r="F28" s="22">
        <v>20700</v>
      </c>
      <c r="G28" s="22">
        <v>418.78</v>
      </c>
      <c r="H28" s="22">
        <v>2.75</v>
      </c>
    </row>
    <row r="29" spans="2:8">
      <c r="B29" s="21" t="s">
        <v>1050</v>
      </c>
      <c r="C29" s="139" t="s">
        <v>139</v>
      </c>
      <c r="D29" s="21" t="s">
        <v>140</v>
      </c>
      <c r="E29" s="21" t="s">
        <v>141</v>
      </c>
      <c r="F29" s="22">
        <v>43325</v>
      </c>
      <c r="G29" s="22">
        <v>393.69</v>
      </c>
      <c r="H29" s="22">
        <v>2.59</v>
      </c>
    </row>
    <row r="30" spans="2:8">
      <c r="B30" s="21" t="s">
        <v>1077</v>
      </c>
      <c r="C30" s="139" t="s">
        <v>139</v>
      </c>
      <c r="D30" s="21" t="s">
        <v>140</v>
      </c>
      <c r="E30" s="21" t="s">
        <v>150</v>
      </c>
      <c r="F30" s="22">
        <v>12203</v>
      </c>
      <c r="G30" s="22">
        <v>232.09</v>
      </c>
      <c r="H30" s="22">
        <v>1.52</v>
      </c>
    </row>
    <row r="31" spans="2:8">
      <c r="B31" s="21" t="s">
        <v>2244</v>
      </c>
      <c r="C31" s="139" t="s">
        <v>139</v>
      </c>
      <c r="D31" s="21" t="s">
        <v>288</v>
      </c>
      <c r="E31" s="21" t="s">
        <v>289</v>
      </c>
      <c r="F31" s="22">
        <v>24600</v>
      </c>
      <c r="G31" s="22">
        <v>204.67</v>
      </c>
      <c r="H31" s="22">
        <v>1.34</v>
      </c>
    </row>
    <row r="32" spans="2:8">
      <c r="B32" s="21" t="s">
        <v>1053</v>
      </c>
      <c r="C32" s="139" t="s">
        <v>139</v>
      </c>
      <c r="D32" s="21" t="s">
        <v>148</v>
      </c>
      <c r="E32" s="21" t="s">
        <v>149</v>
      </c>
      <c r="F32" s="22">
        <v>55000</v>
      </c>
      <c r="G32" s="22">
        <v>191.79</v>
      </c>
      <c r="H32" s="22">
        <v>1.26</v>
      </c>
    </row>
    <row r="33" spans="2:8">
      <c r="B33" s="21" t="s">
        <v>1078</v>
      </c>
      <c r="C33" s="139" t="s">
        <v>139</v>
      </c>
      <c r="D33" s="21" t="s">
        <v>198</v>
      </c>
      <c r="E33" s="21" t="s">
        <v>318</v>
      </c>
      <c r="F33" s="22">
        <v>12500</v>
      </c>
      <c r="G33" s="22">
        <v>158.24</v>
      </c>
      <c r="H33" s="22">
        <v>1.04</v>
      </c>
    </row>
    <row r="34" spans="2:8">
      <c r="B34" s="21" t="s">
        <v>2034</v>
      </c>
      <c r="C34" s="139" t="s">
        <v>139</v>
      </c>
      <c r="D34" s="21" t="s">
        <v>274</v>
      </c>
      <c r="E34" s="21" t="s">
        <v>297</v>
      </c>
      <c r="F34" s="22">
        <v>89500</v>
      </c>
      <c r="G34" s="22">
        <v>154.91999999999999</v>
      </c>
      <c r="H34" s="22">
        <v>1.02</v>
      </c>
    </row>
    <row r="35" spans="2:8">
      <c r="B35" s="21" t="s">
        <v>286</v>
      </c>
      <c r="C35" s="139" t="s">
        <v>139</v>
      </c>
      <c r="D35" s="21" t="s">
        <v>140</v>
      </c>
      <c r="E35" s="21" t="s">
        <v>287</v>
      </c>
      <c r="F35" s="22">
        <v>23900</v>
      </c>
      <c r="G35" s="22">
        <v>137.13999999999999</v>
      </c>
      <c r="H35" s="22">
        <v>0.9</v>
      </c>
    </row>
    <row r="36" spans="2:8">
      <c r="B36" s="21" t="s">
        <v>2050</v>
      </c>
      <c r="C36" s="139" t="s">
        <v>139</v>
      </c>
      <c r="D36" s="21" t="s">
        <v>188</v>
      </c>
      <c r="E36" s="21" t="s">
        <v>595</v>
      </c>
      <c r="F36" s="22">
        <v>20904</v>
      </c>
      <c r="G36" s="22">
        <v>115.95</v>
      </c>
      <c r="H36" s="22">
        <v>0.76</v>
      </c>
    </row>
    <row r="37" spans="2:8">
      <c r="B37" s="21" t="s">
        <v>1066</v>
      </c>
      <c r="C37" s="139" t="s">
        <v>139</v>
      </c>
      <c r="D37" s="21" t="s">
        <v>186</v>
      </c>
      <c r="E37" s="21" t="s">
        <v>187</v>
      </c>
      <c r="F37" s="22">
        <v>14700</v>
      </c>
      <c r="G37" s="22">
        <v>113.21</v>
      </c>
      <c r="H37" s="22">
        <v>0.74</v>
      </c>
    </row>
    <row r="38" spans="2:8">
      <c r="B38" s="21" t="s">
        <v>1089</v>
      </c>
      <c r="C38" s="139" t="s">
        <v>139</v>
      </c>
      <c r="D38" s="21" t="s">
        <v>274</v>
      </c>
      <c r="E38" s="21" t="s">
        <v>300</v>
      </c>
      <c r="F38" s="22">
        <v>47363</v>
      </c>
      <c r="G38" s="22">
        <v>108.06</v>
      </c>
      <c r="H38" s="22">
        <v>0.71</v>
      </c>
    </row>
    <row r="39" spans="2:8">
      <c r="B39" s="21" t="s">
        <v>2023</v>
      </c>
      <c r="C39" s="139" t="s">
        <v>139</v>
      </c>
      <c r="D39" s="21" t="s">
        <v>174</v>
      </c>
      <c r="E39" s="21" t="s">
        <v>427</v>
      </c>
      <c r="F39" s="22">
        <v>17000</v>
      </c>
      <c r="G39" s="22">
        <v>91.49</v>
      </c>
      <c r="H39" s="22">
        <v>0.6</v>
      </c>
    </row>
    <row r="40" spans="2:8">
      <c r="B40" s="21" t="s">
        <v>2071</v>
      </c>
      <c r="C40" s="139" t="s">
        <v>139</v>
      </c>
      <c r="D40" s="21" t="s">
        <v>174</v>
      </c>
      <c r="E40" s="21" t="s">
        <v>197</v>
      </c>
      <c r="F40" s="22">
        <v>2300</v>
      </c>
      <c r="G40" s="22">
        <v>83</v>
      </c>
      <c r="H40" s="22">
        <v>0.55000000000000004</v>
      </c>
    </row>
    <row r="41" spans="2:8">
      <c r="B41" s="21" t="s">
        <v>2013</v>
      </c>
      <c r="C41" s="139" t="s">
        <v>139</v>
      </c>
      <c r="D41" s="21" t="s">
        <v>236</v>
      </c>
      <c r="E41" s="21" t="s">
        <v>526</v>
      </c>
      <c r="F41" s="22">
        <v>1810</v>
      </c>
      <c r="G41" s="22">
        <v>81.77</v>
      </c>
      <c r="H41" s="22">
        <v>0.54</v>
      </c>
    </row>
    <row r="42" spans="2:8">
      <c r="B42" s="21" t="s">
        <v>2103</v>
      </c>
      <c r="C42" s="139" t="s">
        <v>139</v>
      </c>
      <c r="D42" s="21" t="s">
        <v>174</v>
      </c>
      <c r="E42" s="21" t="s">
        <v>295</v>
      </c>
      <c r="F42" s="22">
        <v>8000</v>
      </c>
      <c r="G42" s="22">
        <v>81.349999999999994</v>
      </c>
      <c r="H42" s="22">
        <v>0.53</v>
      </c>
    </row>
    <row r="43" spans="2:8">
      <c r="B43" s="21" t="s">
        <v>2109</v>
      </c>
      <c r="C43" s="139" t="s">
        <v>139</v>
      </c>
      <c r="D43" s="21" t="s">
        <v>172</v>
      </c>
      <c r="E43" s="21" t="s">
        <v>781</v>
      </c>
      <c r="F43" s="22">
        <v>860</v>
      </c>
      <c r="G43" s="22">
        <v>72.010000000000005</v>
      </c>
      <c r="H43" s="22">
        <v>0.47</v>
      </c>
    </row>
    <row r="44" spans="2:8">
      <c r="B44" s="21" t="s">
        <v>2065</v>
      </c>
      <c r="C44" s="139" t="s">
        <v>139</v>
      </c>
      <c r="D44" s="21" t="s">
        <v>274</v>
      </c>
      <c r="E44" s="21" t="s">
        <v>391</v>
      </c>
      <c r="F44" s="22">
        <v>11000</v>
      </c>
      <c r="G44" s="22">
        <v>55.48</v>
      </c>
      <c r="H44" s="22">
        <v>0.36</v>
      </c>
    </row>
    <row r="45" spans="2:8">
      <c r="B45" s="21" t="s">
        <v>1071</v>
      </c>
      <c r="C45" s="139" t="s">
        <v>139</v>
      </c>
      <c r="D45" s="21" t="s">
        <v>151</v>
      </c>
      <c r="E45" s="21" t="s">
        <v>291</v>
      </c>
      <c r="F45" s="22">
        <v>1605</v>
      </c>
      <c r="G45" s="22">
        <v>49.88</v>
      </c>
      <c r="H45" s="22">
        <v>0.33</v>
      </c>
    </row>
    <row r="46" spans="2:8">
      <c r="B46" s="21" t="s">
        <v>1082</v>
      </c>
      <c r="C46" s="139" t="s">
        <v>139</v>
      </c>
      <c r="D46" s="21" t="s">
        <v>181</v>
      </c>
      <c r="E46" s="21" t="s">
        <v>182</v>
      </c>
      <c r="F46" s="22">
        <v>1920</v>
      </c>
      <c r="G46" s="22">
        <v>45.89</v>
      </c>
      <c r="H46" s="22">
        <v>0.3</v>
      </c>
    </row>
    <row r="47" spans="2:8">
      <c r="B47" s="21" t="s">
        <v>2055</v>
      </c>
      <c r="C47" s="139" t="s">
        <v>139</v>
      </c>
      <c r="D47" s="21" t="s">
        <v>166</v>
      </c>
      <c r="E47" s="21" t="s">
        <v>596</v>
      </c>
      <c r="F47" s="22">
        <v>1180</v>
      </c>
      <c r="G47" s="22">
        <v>34.520000000000003</v>
      </c>
      <c r="H47" s="22">
        <v>0.23</v>
      </c>
    </row>
    <row r="48" spans="2:8">
      <c r="B48" s="21" t="s">
        <v>2273</v>
      </c>
      <c r="C48" s="139" t="s">
        <v>139</v>
      </c>
      <c r="D48" s="21" t="s">
        <v>200</v>
      </c>
      <c r="E48" s="21" t="s">
        <v>426</v>
      </c>
      <c r="F48" s="22">
        <v>900</v>
      </c>
      <c r="G48" s="22">
        <v>33.049999999999997</v>
      </c>
      <c r="H48" s="22">
        <v>0.22</v>
      </c>
    </row>
    <row r="49" spans="2:8">
      <c r="B49" s="21" t="s">
        <v>2077</v>
      </c>
      <c r="C49" s="139" t="s">
        <v>139</v>
      </c>
      <c r="D49" s="21" t="s">
        <v>181</v>
      </c>
      <c r="E49" s="21" t="s">
        <v>183</v>
      </c>
      <c r="F49" s="22">
        <v>300</v>
      </c>
      <c r="G49" s="22">
        <v>20.14</v>
      </c>
      <c r="H49" s="22">
        <v>0.13</v>
      </c>
    </row>
    <row r="50" spans="2:8">
      <c r="B50" s="21" t="s">
        <v>2257</v>
      </c>
      <c r="C50" s="139" t="s">
        <v>139</v>
      </c>
      <c r="D50" s="21" t="s">
        <v>288</v>
      </c>
      <c r="E50" s="21" t="s">
        <v>549</v>
      </c>
      <c r="F50" s="22">
        <v>1285</v>
      </c>
      <c r="G50" s="22">
        <v>5.65</v>
      </c>
      <c r="H50" s="22">
        <v>0.04</v>
      </c>
    </row>
    <row r="51" spans="2:8">
      <c r="B51" s="231" t="s">
        <v>2210</v>
      </c>
      <c r="C51" s="139" t="s">
        <v>139</v>
      </c>
      <c r="D51" s="21" t="s">
        <v>174</v>
      </c>
      <c r="E51" s="21" t="s">
        <v>427</v>
      </c>
      <c r="F51" s="22">
        <v>-17000</v>
      </c>
      <c r="G51" s="22">
        <v>-91.77</v>
      </c>
      <c r="H51" s="22">
        <v>-0.6</v>
      </c>
    </row>
    <row r="52" spans="2:8">
      <c r="B52" s="21" t="s">
        <v>2159</v>
      </c>
      <c r="C52" s="139" t="s">
        <v>139</v>
      </c>
      <c r="D52" s="21" t="s">
        <v>160</v>
      </c>
      <c r="E52" s="21" t="s">
        <v>161</v>
      </c>
      <c r="F52" s="22">
        <v>-12300</v>
      </c>
      <c r="G52" s="22">
        <v>-250.24</v>
      </c>
      <c r="H52" s="22">
        <v>-1.64</v>
      </c>
    </row>
    <row r="53" spans="2:8">
      <c r="B53" s="21" t="s">
        <v>2153</v>
      </c>
      <c r="C53" s="139" t="s">
        <v>139</v>
      </c>
      <c r="D53" s="21" t="s">
        <v>145</v>
      </c>
      <c r="E53" s="21" t="s">
        <v>147</v>
      </c>
      <c r="F53" s="22">
        <v>-8100</v>
      </c>
      <c r="G53" s="22">
        <v>-259.56</v>
      </c>
      <c r="H53" s="22">
        <v>-1.71</v>
      </c>
    </row>
    <row r="54" spans="2:8">
      <c r="B54" s="21" t="s">
        <v>2119</v>
      </c>
      <c r="C54" s="139" t="s">
        <v>139</v>
      </c>
      <c r="D54" s="21" t="s">
        <v>148</v>
      </c>
      <c r="E54" s="21" t="s">
        <v>159</v>
      </c>
      <c r="F54" s="22">
        <v>-18000</v>
      </c>
      <c r="G54" s="22">
        <v>-458.62</v>
      </c>
      <c r="H54" s="22">
        <v>-3.01</v>
      </c>
    </row>
    <row r="55" spans="2:8">
      <c r="B55" s="21" t="s">
        <v>2237</v>
      </c>
      <c r="C55" s="139" t="s">
        <v>139</v>
      </c>
      <c r="D55" s="21" t="s">
        <v>181</v>
      </c>
      <c r="E55" s="21" t="s">
        <v>312</v>
      </c>
      <c r="F55" s="22">
        <v>-102600</v>
      </c>
      <c r="G55" s="22">
        <v>-549.88</v>
      </c>
      <c r="H55" s="22">
        <v>-3.61</v>
      </c>
    </row>
    <row r="56" spans="2:8">
      <c r="B56" s="21" t="s">
        <v>2131</v>
      </c>
      <c r="C56" s="139" t="s">
        <v>139</v>
      </c>
      <c r="D56" s="21" t="s">
        <v>145</v>
      </c>
      <c r="E56" s="21" t="s">
        <v>304</v>
      </c>
      <c r="F56" s="22">
        <v>-55200</v>
      </c>
      <c r="G56" s="22">
        <v>-582.5</v>
      </c>
      <c r="H56" s="22">
        <v>-3.83</v>
      </c>
    </row>
    <row r="57" spans="2:8">
      <c r="B57" s="21" t="s">
        <v>2236</v>
      </c>
      <c r="C57" s="139" t="s">
        <v>139</v>
      </c>
      <c r="D57" s="21" t="s">
        <v>202</v>
      </c>
      <c r="E57" s="21" t="s">
        <v>523</v>
      </c>
      <c r="F57" s="22">
        <v>-73750</v>
      </c>
      <c r="G57" s="22">
        <v>-610.21</v>
      </c>
      <c r="H57" s="22">
        <v>-4.01</v>
      </c>
    </row>
    <row r="58" spans="2:8">
      <c r="B58" s="21" t="s">
        <v>2224</v>
      </c>
      <c r="C58" s="139" t="s">
        <v>139</v>
      </c>
      <c r="D58" s="21" t="s">
        <v>140</v>
      </c>
      <c r="E58" s="21" t="s">
        <v>301</v>
      </c>
      <c r="F58" s="22">
        <v>-55800</v>
      </c>
      <c r="G58" s="22">
        <v>-641.28</v>
      </c>
      <c r="H58" s="22">
        <v>-4.21</v>
      </c>
    </row>
    <row r="59" spans="2:8">
      <c r="B59" s="21" t="s">
        <v>2232</v>
      </c>
      <c r="C59" s="139" t="s">
        <v>139</v>
      </c>
      <c r="D59" s="21" t="s">
        <v>251</v>
      </c>
      <c r="E59" s="21" t="s">
        <v>377</v>
      </c>
      <c r="F59" s="22">
        <v>-92300</v>
      </c>
      <c r="G59" s="22">
        <v>-677.62</v>
      </c>
      <c r="H59" s="22">
        <v>-4.45</v>
      </c>
    </row>
    <row r="60" spans="2:8">
      <c r="B60" s="21" t="s">
        <v>2208</v>
      </c>
      <c r="C60" s="139" t="s">
        <v>139</v>
      </c>
      <c r="D60" s="21" t="s">
        <v>155</v>
      </c>
      <c r="E60" s="21" t="s">
        <v>156</v>
      </c>
      <c r="F60" s="22">
        <v>-28200</v>
      </c>
      <c r="G60" s="22">
        <v>-699.15</v>
      </c>
      <c r="H60" s="22">
        <v>-4.59</v>
      </c>
    </row>
    <row r="61" spans="2:8">
      <c r="B61" s="21" t="s">
        <v>2209</v>
      </c>
      <c r="C61" s="139" t="s">
        <v>139</v>
      </c>
      <c r="D61" s="21" t="s">
        <v>145</v>
      </c>
      <c r="E61" s="21" t="s">
        <v>294</v>
      </c>
      <c r="F61" s="22">
        <v>-67900</v>
      </c>
      <c r="G61" s="22">
        <v>-709.32</v>
      </c>
      <c r="H61" s="22">
        <v>-4.66</v>
      </c>
    </row>
    <row r="62" spans="2:8">
      <c r="B62" s="263" t="s">
        <v>1020</v>
      </c>
      <c r="C62" s="139"/>
      <c r="G62" s="128">
        <f>SUM(G16:G50)</f>
        <v>10384.839999999998</v>
      </c>
      <c r="H62" s="128">
        <f>SUM(H16:H50)</f>
        <v>68.22</v>
      </c>
    </row>
    <row r="63" spans="2:8">
      <c r="B63" s="209" t="s">
        <v>1021</v>
      </c>
      <c r="C63" s="139"/>
    </row>
    <row r="64" spans="2:8">
      <c r="B64" s="209" t="s">
        <v>1022</v>
      </c>
      <c r="C64" s="139"/>
    </row>
    <row r="65" spans="2:8">
      <c r="B65" s="21" t="s">
        <v>273</v>
      </c>
      <c r="C65" s="139" t="s">
        <v>139</v>
      </c>
      <c r="D65" s="21" t="s">
        <v>274</v>
      </c>
      <c r="E65" s="21" t="s">
        <v>275</v>
      </c>
      <c r="F65" s="22">
        <v>513486</v>
      </c>
      <c r="G65" s="22">
        <v>709.33</v>
      </c>
      <c r="H65" s="22">
        <v>4.66</v>
      </c>
    </row>
    <row r="66" spans="2:8">
      <c r="B66" s="209" t="s">
        <v>1023</v>
      </c>
      <c r="C66" s="139"/>
      <c r="G66" s="128">
        <f>SUM(G65:G65)</f>
        <v>709.33</v>
      </c>
      <c r="H66" s="128">
        <f>SUM(H65:H65)</f>
        <v>4.66</v>
      </c>
    </row>
    <row r="67" spans="2:8">
      <c r="B67" s="209" t="s">
        <v>1024</v>
      </c>
      <c r="C67" s="139"/>
      <c r="G67" s="128">
        <f>+G62+G66</f>
        <v>11094.169999999998</v>
      </c>
      <c r="H67" s="128">
        <f>+H62+H66</f>
        <v>72.88</v>
      </c>
    </row>
    <row r="68" spans="2:8">
      <c r="B68" s="229" t="s">
        <v>102</v>
      </c>
      <c r="C68" s="230" t="s">
        <v>103</v>
      </c>
      <c r="D68" s="229" t="s">
        <v>104</v>
      </c>
      <c r="E68" s="229" t="s">
        <v>105</v>
      </c>
      <c r="F68" s="131" t="s">
        <v>106</v>
      </c>
      <c r="G68" s="131" t="s">
        <v>107</v>
      </c>
      <c r="H68" s="131" t="s">
        <v>108</v>
      </c>
    </row>
    <row r="69" spans="2:8">
      <c r="B69" s="231" t="s">
        <v>109</v>
      </c>
      <c r="C69" s="139"/>
    </row>
    <row r="70" spans="2:8">
      <c r="B70" s="231" t="s">
        <v>110</v>
      </c>
      <c r="C70" s="139"/>
    </row>
    <row r="71" spans="2:8">
      <c r="B71" s="231" t="s">
        <v>111</v>
      </c>
      <c r="C71" s="139"/>
    </row>
    <row r="72" spans="2:8">
      <c r="B72" s="21" t="s">
        <v>2497</v>
      </c>
      <c r="C72" s="139">
        <v>7.38</v>
      </c>
      <c r="D72" s="21" t="s">
        <v>113</v>
      </c>
      <c r="E72" s="21" t="s">
        <v>342</v>
      </c>
      <c r="F72" s="22">
        <v>500000</v>
      </c>
      <c r="G72" s="22">
        <v>499.97</v>
      </c>
      <c r="H72" s="22">
        <v>3.28</v>
      </c>
    </row>
    <row r="73" spans="2:8">
      <c r="B73" s="21" t="s">
        <v>2493</v>
      </c>
      <c r="C73" s="139">
        <v>7.31</v>
      </c>
      <c r="D73" s="21" t="s">
        <v>113</v>
      </c>
      <c r="E73" s="21" t="s">
        <v>785</v>
      </c>
      <c r="F73" s="22">
        <v>500000</v>
      </c>
      <c r="G73" s="22">
        <v>472.93</v>
      </c>
      <c r="H73" s="22">
        <v>3.11</v>
      </c>
    </row>
    <row r="74" spans="2:8">
      <c r="B74" s="21" t="s">
        <v>2486</v>
      </c>
      <c r="C74" s="139">
        <v>6.83</v>
      </c>
      <c r="D74" s="21" t="s">
        <v>113</v>
      </c>
      <c r="E74" s="21" t="s">
        <v>687</v>
      </c>
      <c r="F74" s="22">
        <v>300000</v>
      </c>
      <c r="G74" s="22">
        <v>300.76</v>
      </c>
      <c r="H74" s="22">
        <v>1.98</v>
      </c>
    </row>
    <row r="75" spans="2:8">
      <c r="B75" s="21" t="s">
        <v>2485</v>
      </c>
      <c r="C75" s="139">
        <v>7.08</v>
      </c>
      <c r="D75" s="21" t="s">
        <v>113</v>
      </c>
      <c r="E75" s="21" t="s">
        <v>556</v>
      </c>
      <c r="F75" s="22">
        <v>200000</v>
      </c>
      <c r="G75" s="22">
        <v>200.53</v>
      </c>
      <c r="H75" s="22">
        <v>1.32</v>
      </c>
    </row>
    <row r="76" spans="2:8">
      <c r="B76" s="21" t="s">
        <v>2495</v>
      </c>
      <c r="C76" s="139">
        <v>6.25</v>
      </c>
      <c r="D76" s="21" t="s">
        <v>113</v>
      </c>
      <c r="E76" s="21" t="s">
        <v>114</v>
      </c>
      <c r="F76" s="22">
        <v>200000</v>
      </c>
      <c r="G76" s="22">
        <v>200.14</v>
      </c>
      <c r="H76" s="22">
        <v>1.31</v>
      </c>
    </row>
    <row r="77" spans="2:8">
      <c r="B77" s="231" t="s">
        <v>115</v>
      </c>
      <c r="C77" s="232"/>
      <c r="D77" s="231"/>
      <c r="E77" s="231"/>
      <c r="F77" s="128"/>
      <c r="G77" s="128">
        <f>SUM(G68:G76)</f>
        <v>1674.33</v>
      </c>
      <c r="H77" s="128">
        <f>SUM(H68:H76)</f>
        <v>11</v>
      </c>
    </row>
    <row r="78" spans="2:8">
      <c r="B78" s="231" t="s">
        <v>116</v>
      </c>
      <c r="C78" s="139"/>
    </row>
    <row r="79" spans="2:8">
      <c r="B79" s="21" t="s">
        <v>1791</v>
      </c>
      <c r="C79" s="139">
        <v>7.8</v>
      </c>
      <c r="D79" s="21" t="s">
        <v>117</v>
      </c>
      <c r="E79" s="21" t="s">
        <v>710</v>
      </c>
      <c r="F79" s="22">
        <v>50</v>
      </c>
      <c r="G79" s="22">
        <v>515.08000000000004</v>
      </c>
      <c r="H79" s="22">
        <v>3.38</v>
      </c>
    </row>
    <row r="80" spans="2:8">
      <c r="B80" s="21" t="s">
        <v>562</v>
      </c>
      <c r="C80" s="139">
        <v>7.46</v>
      </c>
      <c r="D80" s="21" t="s">
        <v>117</v>
      </c>
      <c r="E80" s="21" t="s">
        <v>563</v>
      </c>
      <c r="F80" s="22">
        <v>20</v>
      </c>
      <c r="G80" s="22">
        <v>198.33</v>
      </c>
      <c r="H80" s="22">
        <v>1.3</v>
      </c>
    </row>
    <row r="81" spans="2:8">
      <c r="B81" s="231" t="s">
        <v>118</v>
      </c>
      <c r="C81" s="232"/>
      <c r="D81" s="231"/>
      <c r="E81" s="231"/>
      <c r="F81" s="128"/>
      <c r="G81" s="128">
        <f>SUM(G78:G80)</f>
        <v>713.41000000000008</v>
      </c>
      <c r="H81" s="128">
        <f>SUM(H78:H80)</f>
        <v>4.68</v>
      </c>
    </row>
    <row r="82" spans="2:8">
      <c r="B82" s="209" t="s">
        <v>1028</v>
      </c>
      <c r="C82" s="139"/>
    </row>
    <row r="83" spans="2:8">
      <c r="B83" s="21" t="s">
        <v>24</v>
      </c>
      <c r="C83" s="139" t="s">
        <v>139</v>
      </c>
      <c r="D83" s="21" t="s">
        <v>508</v>
      </c>
      <c r="E83" s="21" t="s">
        <v>782</v>
      </c>
      <c r="F83" s="22">
        <v>1424928.7279999999</v>
      </c>
      <c r="G83" s="22">
        <v>611.52</v>
      </c>
      <c r="H83" s="22">
        <v>4.0199999999999996</v>
      </c>
    </row>
    <row r="84" spans="2:8">
      <c r="B84" s="21" t="s">
        <v>16</v>
      </c>
      <c r="C84" s="139" t="s">
        <v>139</v>
      </c>
      <c r="D84" s="21" t="s">
        <v>508</v>
      </c>
      <c r="E84" s="21" t="s">
        <v>783</v>
      </c>
      <c r="F84" s="22">
        <v>12862.902</v>
      </c>
      <c r="G84" s="22">
        <v>504.9</v>
      </c>
      <c r="H84" s="22">
        <v>3.32</v>
      </c>
    </row>
    <row r="85" spans="2:8">
      <c r="B85" s="209" t="s">
        <v>1019</v>
      </c>
      <c r="C85" s="234"/>
      <c r="D85" s="231"/>
      <c r="E85" s="231"/>
      <c r="F85" s="128"/>
      <c r="G85" s="128">
        <f>SUM(G82:G84)</f>
        <v>1116.42</v>
      </c>
      <c r="H85" s="128">
        <f>SUM(H82:H84)</f>
        <v>7.34</v>
      </c>
    </row>
    <row r="86" spans="2:8">
      <c r="B86" s="231" t="s">
        <v>277</v>
      </c>
      <c r="C86" s="234"/>
      <c r="D86" s="231"/>
      <c r="E86" s="231"/>
      <c r="F86" s="128"/>
      <c r="G86" s="128">
        <v>588.57000000000005</v>
      </c>
      <c r="H86" s="128">
        <v>3.87</v>
      </c>
    </row>
    <row r="87" spans="2:8">
      <c r="B87" s="231" t="s">
        <v>125</v>
      </c>
      <c r="C87" s="234"/>
      <c r="D87" s="231"/>
      <c r="E87" s="231"/>
      <c r="F87" s="128"/>
      <c r="G87" s="128">
        <f>+G67+G77+G81+G85+G86</f>
        <v>15186.899999999998</v>
      </c>
      <c r="H87" s="128">
        <f>+H67+H77+H81+H85+H86</f>
        <v>99.77000000000001</v>
      </c>
    </row>
    <row r="88" spans="2:8">
      <c r="B88" s="231" t="s">
        <v>220</v>
      </c>
      <c r="C88" s="234"/>
      <c r="D88" s="231"/>
      <c r="E88" s="231"/>
      <c r="F88" s="128"/>
      <c r="G88" s="128">
        <f>+G89-G87</f>
        <v>36.290683120001631</v>
      </c>
      <c r="H88" s="128">
        <f>+H89-H87</f>
        <v>0.22999999999998977</v>
      </c>
    </row>
    <row r="89" spans="2:8">
      <c r="B89" s="231" t="s">
        <v>127</v>
      </c>
      <c r="C89" s="234"/>
      <c r="D89" s="231"/>
      <c r="E89" s="231"/>
      <c r="F89" s="128"/>
      <c r="G89" s="128">
        <v>15223.190683119999</v>
      </c>
      <c r="H89" s="128">
        <v>100</v>
      </c>
    </row>
    <row r="90" spans="2:8">
      <c r="B90" s="21" t="s">
        <v>128</v>
      </c>
    </row>
    <row r="91" spans="2:8">
      <c r="B91" s="21" t="s">
        <v>129</v>
      </c>
    </row>
    <row r="92" spans="2:8">
      <c r="B92" s="231" t="s">
        <v>2471</v>
      </c>
    </row>
    <row r="93" spans="2:8">
      <c r="B93" s="21" t="s">
        <v>130</v>
      </c>
      <c r="C93" s="235">
        <v>44865</v>
      </c>
    </row>
    <row r="94" spans="2:8" ht="25.5">
      <c r="B94" s="236" t="s">
        <v>131</v>
      </c>
      <c r="C94" s="210" t="s">
        <v>132</v>
      </c>
    </row>
    <row r="95" spans="2:8">
      <c r="B95" s="231"/>
    </row>
    <row r="96" spans="2:8">
      <c r="B96" s="231" t="s">
        <v>2546</v>
      </c>
      <c r="C96" s="21" t="s">
        <v>132</v>
      </c>
    </row>
    <row r="97" spans="2:3">
      <c r="B97" s="231" t="s">
        <v>2547</v>
      </c>
      <c r="C97" s="21" t="s">
        <v>132</v>
      </c>
    </row>
    <row r="98" spans="2:3">
      <c r="B98" s="231" t="s">
        <v>1107</v>
      </c>
      <c r="C98" s="21" t="s">
        <v>132</v>
      </c>
    </row>
    <row r="99" spans="2:3">
      <c r="B99" s="231" t="s">
        <v>786</v>
      </c>
      <c r="C99" s="234"/>
    </row>
    <row r="100" spans="2:3">
      <c r="B100" s="231" t="s">
        <v>787</v>
      </c>
      <c r="C100" s="234"/>
    </row>
    <row r="101" spans="2:3">
      <c r="B101" s="231" t="s">
        <v>788</v>
      </c>
      <c r="C101" s="234"/>
    </row>
    <row r="102" spans="2:3">
      <c r="B102" s="231" t="s">
        <v>789</v>
      </c>
      <c r="C102" s="234"/>
    </row>
    <row r="103" spans="2:3">
      <c r="B103" s="231" t="s">
        <v>790</v>
      </c>
      <c r="C103" s="234"/>
    </row>
    <row r="104" spans="2:3">
      <c r="B104" s="231" t="s">
        <v>791</v>
      </c>
      <c r="C104" s="234"/>
    </row>
    <row r="105" spans="2:3">
      <c r="B105" s="231" t="s">
        <v>792</v>
      </c>
      <c r="C105" s="234"/>
    </row>
    <row r="106" spans="2:3">
      <c r="B106" s="231" t="s">
        <v>793</v>
      </c>
      <c r="C106" s="234"/>
    </row>
    <row r="107" spans="2:3">
      <c r="B107" s="231" t="s">
        <v>794</v>
      </c>
      <c r="C107" s="234"/>
    </row>
    <row r="108" spans="2:3">
      <c r="B108" s="231" t="s">
        <v>795</v>
      </c>
      <c r="C108" s="234"/>
    </row>
    <row r="109" spans="2:3">
      <c r="B109" s="231" t="s">
        <v>796</v>
      </c>
      <c r="C109" s="234"/>
    </row>
    <row r="110" spans="2:3">
      <c r="B110" s="231" t="s">
        <v>797</v>
      </c>
      <c r="C110" s="234"/>
    </row>
    <row r="111" spans="2:3">
      <c r="B111" s="264" t="s">
        <v>2507</v>
      </c>
      <c r="C111" s="234"/>
    </row>
    <row r="112" spans="2:3">
      <c r="B112" s="231" t="s">
        <v>134</v>
      </c>
    </row>
    <row r="113" spans="2:3">
      <c r="B113" s="237" t="s">
        <v>2500</v>
      </c>
    </row>
    <row r="114" spans="2:3">
      <c r="B114" s="231" t="s">
        <v>135</v>
      </c>
    </row>
    <row r="115" spans="2:3">
      <c r="B115" s="237"/>
    </row>
    <row r="116" spans="2:3">
      <c r="B116" s="231"/>
    </row>
    <row r="118" spans="2:3" ht="14.25">
      <c r="B118" s="238" t="s">
        <v>2481</v>
      </c>
      <c r="C118" s="239"/>
    </row>
    <row r="119" spans="2:3" ht="25.5">
      <c r="B119" s="358" t="s">
        <v>2472</v>
      </c>
      <c r="C119" s="358" t="s">
        <v>2473</v>
      </c>
    </row>
    <row r="120" spans="2:3">
      <c r="B120" s="240" t="s">
        <v>2474</v>
      </c>
      <c r="C120" s="241">
        <v>0</v>
      </c>
    </row>
    <row r="121" spans="2:3">
      <c r="B121" s="240" t="s">
        <v>2475</v>
      </c>
      <c r="C121" s="241">
        <v>0</v>
      </c>
    </row>
    <row r="122" spans="2:3">
      <c r="B122" s="240" t="s">
        <v>2476</v>
      </c>
      <c r="C122" s="241">
        <v>1700</v>
      </c>
    </row>
    <row r="123" spans="2:3">
      <c r="B123" s="240" t="s">
        <v>2477</v>
      </c>
      <c r="C123" s="241">
        <v>0</v>
      </c>
    </row>
    <row r="124" spans="2:3">
      <c r="B124" s="240" t="s">
        <v>2478</v>
      </c>
      <c r="C124" s="241">
        <v>1116.0265839000001</v>
      </c>
    </row>
    <row r="125" spans="2:3">
      <c r="B125" s="240" t="s">
        <v>2479</v>
      </c>
      <c r="C125" s="241">
        <v>0</v>
      </c>
    </row>
    <row r="126" spans="2:3">
      <c r="B126" s="242" t="s">
        <v>2480</v>
      </c>
      <c r="C126" s="243">
        <f>SUM(C120:C125)</f>
        <v>2816.0265839000003</v>
      </c>
    </row>
    <row r="129" spans="2:6" ht="15">
      <c r="B129" s="192" t="s">
        <v>2554</v>
      </c>
      <c r="C129" s="193">
        <v>44865</v>
      </c>
      <c r="D129" s="130"/>
      <c r="E129" s="130"/>
      <c r="F129" s="194"/>
    </row>
    <row r="130" spans="2:6" ht="45">
      <c r="B130" s="195" t="s">
        <v>2555</v>
      </c>
      <c r="C130" s="195" t="s">
        <v>2556</v>
      </c>
      <c r="D130" s="140" t="s">
        <v>2557</v>
      </c>
      <c r="E130" s="195" t="s">
        <v>2558</v>
      </c>
      <c r="F130" s="195" t="s">
        <v>2559</v>
      </c>
    </row>
    <row r="131" spans="2:6" ht="15">
      <c r="B131" s="162" t="s">
        <v>2563</v>
      </c>
      <c r="C131" s="244">
        <v>-73750</v>
      </c>
      <c r="D131" s="164">
        <v>814.82680000000005</v>
      </c>
      <c r="E131" s="164">
        <v>827.4</v>
      </c>
      <c r="F131" s="245">
        <v>2816.03</v>
      </c>
    </row>
    <row r="132" spans="2:6" ht="15">
      <c r="B132" s="162" t="s">
        <v>2566</v>
      </c>
      <c r="C132" s="244">
        <v>-102600</v>
      </c>
      <c r="D132" s="164">
        <v>512.13959999999997</v>
      </c>
      <c r="E132" s="164">
        <v>535.95000000000005</v>
      </c>
      <c r="F132" s="246"/>
    </row>
    <row r="133" spans="2:6" ht="15">
      <c r="B133" s="162" t="s">
        <v>2573</v>
      </c>
      <c r="C133" s="244">
        <v>-17000</v>
      </c>
      <c r="D133" s="164">
        <v>528.61479999999995</v>
      </c>
      <c r="E133" s="164">
        <v>539.85</v>
      </c>
      <c r="F133" s="246"/>
    </row>
    <row r="134" spans="2:6" ht="15">
      <c r="B134" s="162" t="s">
        <v>2609</v>
      </c>
      <c r="C134" s="244">
        <v>-67900</v>
      </c>
      <c r="D134" s="164">
        <v>997.10360000000003</v>
      </c>
      <c r="E134" s="164">
        <v>1044.6500000000001</v>
      </c>
      <c r="F134" s="246"/>
    </row>
    <row r="135" spans="2:6" ht="15">
      <c r="B135" s="162" t="s">
        <v>2615</v>
      </c>
      <c r="C135" s="244">
        <v>-18000</v>
      </c>
      <c r="D135" s="164">
        <v>2583.7882</v>
      </c>
      <c r="E135" s="164">
        <v>2547.9</v>
      </c>
      <c r="F135" s="246"/>
    </row>
    <row r="136" spans="2:6" ht="15">
      <c r="B136" s="162" t="s">
        <v>2617</v>
      </c>
      <c r="C136" s="244">
        <v>-28200</v>
      </c>
      <c r="D136" s="164">
        <v>2416.9683</v>
      </c>
      <c r="E136" s="164">
        <v>2479.25</v>
      </c>
      <c r="F136" s="246"/>
    </row>
    <row r="137" spans="2:6" ht="15">
      <c r="B137" s="162" t="s">
        <v>2628</v>
      </c>
      <c r="C137" s="244">
        <v>-55800</v>
      </c>
      <c r="D137" s="164">
        <v>1163.4043999999999</v>
      </c>
      <c r="E137" s="164">
        <v>1149.25</v>
      </c>
      <c r="F137" s="246"/>
    </row>
    <row r="138" spans="2:6" ht="15">
      <c r="B138" s="162" t="s">
        <v>2638</v>
      </c>
      <c r="C138" s="244">
        <v>-12300</v>
      </c>
      <c r="D138" s="164">
        <v>1892.8969999999999</v>
      </c>
      <c r="E138" s="164">
        <v>2034.5</v>
      </c>
      <c r="F138" s="246"/>
    </row>
    <row r="139" spans="2:6" ht="15">
      <c r="B139" s="162" t="s">
        <v>2675</v>
      </c>
      <c r="C139" s="244">
        <v>-8100</v>
      </c>
      <c r="D139" s="164">
        <v>3150.2022999999999</v>
      </c>
      <c r="E139" s="164">
        <v>3204.5</v>
      </c>
      <c r="F139" s="246"/>
    </row>
    <row r="140" spans="2:6" ht="15">
      <c r="B140" s="162" t="s">
        <v>2680</v>
      </c>
      <c r="C140" s="244">
        <v>-55200</v>
      </c>
      <c r="D140" s="164">
        <v>1067.0246</v>
      </c>
      <c r="E140" s="164">
        <v>1055.25</v>
      </c>
      <c r="F140" s="246"/>
    </row>
    <row r="141" spans="2:6" ht="15">
      <c r="B141" s="162" t="s">
        <v>2687</v>
      </c>
      <c r="C141" s="244">
        <v>-92300</v>
      </c>
      <c r="D141" s="164">
        <v>684.54480000000001</v>
      </c>
      <c r="E141" s="164">
        <v>734.15</v>
      </c>
      <c r="F141" s="247"/>
    </row>
    <row r="144" spans="2:6">
      <c r="B144" s="265" t="s">
        <v>2936</v>
      </c>
      <c r="C144" s="266">
        <v>0.36320000000000002</v>
      </c>
    </row>
    <row r="147" spans="2:3" ht="15">
      <c r="B147" s="203" t="s">
        <v>2695</v>
      </c>
      <c r="C147" s="267"/>
    </row>
    <row r="148" spans="2:3" ht="15.75">
      <c r="B148" s="249" t="s">
        <v>2693</v>
      </c>
      <c r="C148" s="149" t="s">
        <v>2929</v>
      </c>
    </row>
    <row r="149" spans="2:3" ht="15">
      <c r="B149" s="162" t="s">
        <v>2705</v>
      </c>
      <c r="C149" s="207">
        <v>46</v>
      </c>
    </row>
    <row r="150" spans="2:3" ht="15">
      <c r="B150" s="162" t="s">
        <v>2711</v>
      </c>
      <c r="C150" s="207">
        <v>30</v>
      </c>
    </row>
    <row r="151" spans="2:3" ht="15">
      <c r="B151" s="162" t="s">
        <v>2747</v>
      </c>
      <c r="C151" s="207">
        <v>21</v>
      </c>
    </row>
    <row r="152" spans="2:3" ht="15">
      <c r="B152" s="162" t="s">
        <v>2751</v>
      </c>
      <c r="C152" s="207">
        <v>15</v>
      </c>
    </row>
    <row r="153" spans="2:3" ht="15">
      <c r="B153" s="162" t="s">
        <v>2774</v>
      </c>
      <c r="C153" s="207">
        <v>34</v>
      </c>
    </row>
    <row r="154" spans="2:3" ht="15">
      <c r="B154" s="162" t="s">
        <v>2776</v>
      </c>
      <c r="C154" s="207">
        <v>95</v>
      </c>
    </row>
    <row r="155" spans="2:3" ht="15">
      <c r="B155" s="162" t="s">
        <v>2791</v>
      </c>
      <c r="C155" s="207">
        <v>74</v>
      </c>
    </row>
    <row r="156" spans="2:3" ht="15">
      <c r="B156" s="162" t="s">
        <v>2795</v>
      </c>
      <c r="C156" s="207">
        <v>49</v>
      </c>
    </row>
    <row r="157" spans="2:3" ht="15">
      <c r="B157" s="162" t="s">
        <v>2800</v>
      </c>
      <c r="C157" s="207">
        <v>31</v>
      </c>
    </row>
    <row r="158" spans="2:3" ht="15">
      <c r="B158" s="162" t="s">
        <v>2818</v>
      </c>
      <c r="C158" s="207">
        <v>34</v>
      </c>
    </row>
    <row r="159" spans="2:3" ht="15">
      <c r="B159" s="162" t="s">
        <v>2826</v>
      </c>
      <c r="C159" s="207">
        <v>97</v>
      </c>
    </row>
    <row r="160" spans="2:3" ht="15">
      <c r="B160" s="162" t="s">
        <v>2827</v>
      </c>
      <c r="C160" s="207">
        <v>27</v>
      </c>
    </row>
    <row r="161" spans="2:3" ht="15">
      <c r="B161" s="162" t="s">
        <v>2830</v>
      </c>
      <c r="C161" s="207">
        <v>62</v>
      </c>
    </row>
    <row r="162" spans="2:3" ht="15">
      <c r="B162" s="162" t="s">
        <v>2959</v>
      </c>
      <c r="C162" s="207">
        <v>10</v>
      </c>
    </row>
    <row r="163" spans="2:3" ht="15">
      <c r="B163" s="162" t="s">
        <v>2847</v>
      </c>
      <c r="C163" s="207">
        <v>14</v>
      </c>
    </row>
    <row r="166" spans="2:3" ht="15.75">
      <c r="B166" s="249" t="s">
        <v>2945</v>
      </c>
      <c r="C166" s="149" t="s">
        <v>2929</v>
      </c>
    </row>
    <row r="167" spans="2:3" ht="15">
      <c r="B167" s="162" t="s">
        <v>2705</v>
      </c>
      <c r="C167" s="207">
        <v>46</v>
      </c>
    </row>
    <row r="168" spans="2:3" ht="15">
      <c r="B168" s="162" t="s">
        <v>2711</v>
      </c>
      <c r="C168" s="207">
        <v>30</v>
      </c>
    </row>
    <row r="169" spans="2:3" ht="15">
      <c r="B169" s="162" t="s">
        <v>2747</v>
      </c>
      <c r="C169" s="207">
        <v>21</v>
      </c>
    </row>
    <row r="170" spans="2:3" ht="15">
      <c r="B170" s="162" t="s">
        <v>2751</v>
      </c>
      <c r="C170" s="207">
        <v>15</v>
      </c>
    </row>
    <row r="171" spans="2:3" ht="15">
      <c r="B171" s="162" t="s">
        <v>2774</v>
      </c>
      <c r="C171" s="207">
        <v>34</v>
      </c>
    </row>
    <row r="172" spans="2:3" ht="15">
      <c r="B172" s="162" t="s">
        <v>2776</v>
      </c>
      <c r="C172" s="207">
        <v>95</v>
      </c>
    </row>
    <row r="173" spans="2:3" ht="15">
      <c r="B173" s="162" t="s">
        <v>2791</v>
      </c>
      <c r="C173" s="207">
        <v>74</v>
      </c>
    </row>
    <row r="174" spans="2:3" ht="15">
      <c r="B174" s="162" t="s">
        <v>2795</v>
      </c>
      <c r="C174" s="207">
        <v>49</v>
      </c>
    </row>
    <row r="175" spans="2:3" ht="15">
      <c r="B175" s="162" t="s">
        <v>2800</v>
      </c>
      <c r="C175" s="207">
        <v>31</v>
      </c>
    </row>
    <row r="176" spans="2:3" ht="15">
      <c r="B176" s="162" t="s">
        <v>2818</v>
      </c>
      <c r="C176" s="207">
        <v>34</v>
      </c>
    </row>
    <row r="177" spans="2:3" ht="15">
      <c r="B177" s="162" t="s">
        <v>2826</v>
      </c>
      <c r="C177" s="207">
        <v>97</v>
      </c>
    </row>
    <row r="178" spans="2:3" ht="15">
      <c r="B178" s="162" t="s">
        <v>2827</v>
      </c>
      <c r="C178" s="207">
        <v>27</v>
      </c>
    </row>
    <row r="179" spans="2:3" ht="15">
      <c r="B179" s="162" t="s">
        <v>2830</v>
      </c>
      <c r="C179" s="207">
        <v>62</v>
      </c>
    </row>
    <row r="180" spans="2:3" ht="15">
      <c r="B180" s="162" t="s">
        <v>2959</v>
      </c>
      <c r="C180" s="207">
        <v>10</v>
      </c>
    </row>
    <row r="181" spans="2:3" ht="15">
      <c r="B181" s="162" t="s">
        <v>2847</v>
      </c>
      <c r="C181" s="207">
        <v>14</v>
      </c>
    </row>
    <row r="184" spans="2:3" ht="15.75">
      <c r="B184" s="205" t="s">
        <v>2920</v>
      </c>
      <c r="C184" s="206" t="s">
        <v>2921</v>
      </c>
    </row>
    <row r="185" spans="2:3" ht="15">
      <c r="B185" s="162" t="s">
        <v>2705</v>
      </c>
      <c r="C185" s="164">
        <v>59416021.439999998</v>
      </c>
    </row>
    <row r="186" spans="2:3" ht="15">
      <c r="B186" s="162" t="s">
        <v>2711</v>
      </c>
      <c r="C186" s="164">
        <v>59839997.75</v>
      </c>
    </row>
    <row r="187" spans="2:3" ht="15">
      <c r="B187" s="162" t="s">
        <v>2747</v>
      </c>
      <c r="C187" s="164">
        <v>23206635.09</v>
      </c>
    </row>
    <row r="188" spans="2:3" ht="15">
      <c r="B188" s="162" t="s">
        <v>2751</v>
      </c>
      <c r="C188" s="164">
        <v>13776337.5</v>
      </c>
    </row>
    <row r="189" spans="2:3" ht="15">
      <c r="B189" s="162" t="s">
        <v>2774</v>
      </c>
      <c r="C189" s="164">
        <v>35558909.82</v>
      </c>
    </row>
    <row r="190" spans="2:3" ht="15">
      <c r="B190" s="162" t="s">
        <v>2776</v>
      </c>
      <c r="C190" s="164">
        <v>68580480</v>
      </c>
    </row>
    <row r="191" spans="2:3" ht="15">
      <c r="B191" s="162" t="s">
        <v>2791</v>
      </c>
      <c r="C191" s="164">
        <v>65577980.519999996</v>
      </c>
    </row>
    <row r="192" spans="2:3" ht="15">
      <c r="B192" s="162" t="s">
        <v>2795</v>
      </c>
      <c r="C192" s="164">
        <v>51307605.359999999</v>
      </c>
    </row>
    <row r="193" spans="2:3" ht="15">
      <c r="B193" s="162" t="s">
        <v>2800</v>
      </c>
      <c r="C193" s="164">
        <v>10542800.1</v>
      </c>
    </row>
    <row r="194" spans="2:3" ht="15">
      <c r="B194" s="162" t="s">
        <v>2818</v>
      </c>
      <c r="C194" s="164">
        <v>52340579.460000001</v>
      </c>
    </row>
    <row r="195" spans="2:3" ht="15">
      <c r="B195" s="162" t="s">
        <v>2826</v>
      </c>
      <c r="C195" s="164">
        <v>67437825.069999993</v>
      </c>
    </row>
    <row r="196" spans="2:3" ht="15">
      <c r="B196" s="162" t="s">
        <v>2827</v>
      </c>
      <c r="C196" s="164">
        <v>25417500.300000001</v>
      </c>
    </row>
    <row r="197" spans="2:3" ht="15">
      <c r="B197" s="162" t="s">
        <v>2830</v>
      </c>
      <c r="C197" s="164">
        <v>48181109.399999999</v>
      </c>
    </row>
    <row r="198" spans="2:3" ht="15">
      <c r="B198" s="162" t="s">
        <v>2959</v>
      </c>
      <c r="C198" s="164">
        <v>7891087.5</v>
      </c>
    </row>
    <row r="199" spans="2:3" ht="15">
      <c r="B199" s="162" t="s">
        <v>2847</v>
      </c>
      <c r="C199" s="164">
        <v>13145699.699999999</v>
      </c>
    </row>
    <row r="200" spans="2:3" ht="15.75">
      <c r="C200" s="208">
        <f>SUM(C185:C199)</f>
        <v>602220569.01000011</v>
      </c>
    </row>
    <row r="202" spans="2:3" ht="15.75">
      <c r="B202" s="205" t="s">
        <v>2922</v>
      </c>
      <c r="C202" s="206" t="s">
        <v>2921</v>
      </c>
    </row>
    <row r="203" spans="2:3" ht="15">
      <c r="B203" s="162" t="s">
        <v>2705</v>
      </c>
      <c r="C203" s="164">
        <v>56746612.159999996</v>
      </c>
    </row>
    <row r="204" spans="2:3" ht="15">
      <c r="B204" s="162" t="s">
        <v>2711</v>
      </c>
      <c r="C204" s="164">
        <v>67516387.890000001</v>
      </c>
    </row>
    <row r="205" spans="2:3" ht="15">
      <c r="B205" s="162" t="s">
        <v>2747</v>
      </c>
      <c r="C205" s="164">
        <v>23319426.800000001</v>
      </c>
    </row>
    <row r="206" spans="2:3" ht="15">
      <c r="B206" s="162" t="s">
        <v>2751</v>
      </c>
      <c r="C206" s="164">
        <v>13753258.9</v>
      </c>
    </row>
    <row r="207" spans="2:3" ht="15">
      <c r="B207" s="162" t="s">
        <v>2774</v>
      </c>
      <c r="C207" s="164">
        <v>37240268.32</v>
      </c>
    </row>
    <row r="208" spans="2:3" ht="15">
      <c r="B208" s="162" t="s">
        <v>2776</v>
      </c>
      <c r="C208" s="164">
        <v>66752255.169999994</v>
      </c>
    </row>
    <row r="209" spans="2:6" ht="15">
      <c r="B209" s="162" t="s">
        <v>2791</v>
      </c>
      <c r="C209" s="164">
        <v>66605067.079999998</v>
      </c>
    </row>
    <row r="210" spans="2:6" ht="15">
      <c r="B210" s="162" t="s">
        <v>2795</v>
      </c>
      <c r="C210" s="164">
        <v>51417154.030000001</v>
      </c>
    </row>
    <row r="211" spans="2:6" ht="15">
      <c r="B211" s="162" t="s">
        <v>2800</v>
      </c>
      <c r="C211" s="164">
        <v>10158913.6</v>
      </c>
    </row>
    <row r="212" spans="2:6" ht="15">
      <c r="B212" s="162" t="s">
        <v>2818</v>
      </c>
      <c r="C212" s="164">
        <v>52991099.93</v>
      </c>
    </row>
    <row r="213" spans="2:6" ht="15">
      <c r="B213" s="162" t="s">
        <v>2826</v>
      </c>
      <c r="C213" s="164">
        <v>62847374.989999995</v>
      </c>
    </row>
    <row r="214" spans="2:6" ht="15">
      <c r="B214" s="162" t="s">
        <v>2827</v>
      </c>
      <c r="C214" s="164">
        <v>24425270.330000002</v>
      </c>
    </row>
    <row r="215" spans="2:6" ht="15">
      <c r="B215" s="162" t="s">
        <v>2830</v>
      </c>
      <c r="C215" s="164">
        <v>49797265.700000003</v>
      </c>
    </row>
    <row r="216" spans="2:6" ht="15">
      <c r="B216" s="162" t="s">
        <v>2959</v>
      </c>
      <c r="C216" s="164">
        <v>7971959.96</v>
      </c>
    </row>
    <row r="217" spans="2:6" ht="15">
      <c r="B217" s="162" t="s">
        <v>2847</v>
      </c>
      <c r="C217" s="164">
        <v>12889919.85</v>
      </c>
    </row>
    <row r="218" spans="2:6" ht="15.75">
      <c r="C218" s="208">
        <f>SUM(C203:C217)</f>
        <v>604432234.71000016</v>
      </c>
    </row>
    <row r="221" spans="2:6" ht="15.75">
      <c r="B221" s="250" t="s">
        <v>2946</v>
      </c>
      <c r="C221" s="208">
        <f>+C218-C200</f>
        <v>2211665.7000000477</v>
      </c>
    </row>
    <row r="224" spans="2:6" ht="15">
      <c r="B224" s="192" t="s">
        <v>2960</v>
      </c>
      <c r="C224" s="193">
        <v>44865</v>
      </c>
      <c r="D224" s="211"/>
      <c r="E224" s="211"/>
      <c r="F224" s="268"/>
    </row>
    <row r="225" spans="2:8" ht="38.25">
      <c r="B225" s="358" t="s">
        <v>2555</v>
      </c>
      <c r="C225" s="358" t="s">
        <v>2556</v>
      </c>
      <c r="D225" s="159" t="s">
        <v>2557</v>
      </c>
      <c r="E225" s="358" t="s">
        <v>2558</v>
      </c>
      <c r="F225" s="358" t="s">
        <v>2559</v>
      </c>
    </row>
    <row r="226" spans="2:8" ht="15">
      <c r="B226" s="269" t="s">
        <v>132</v>
      </c>
      <c r="C226" s="269" t="s">
        <v>132</v>
      </c>
      <c r="D226" s="269" t="s">
        <v>132</v>
      </c>
      <c r="E226" s="269" t="s">
        <v>132</v>
      </c>
      <c r="F226" s="358" t="s">
        <v>2947</v>
      </c>
    </row>
    <row r="227" spans="2:8" s="130" customFormat="1">
      <c r="B227" s="221" t="s">
        <v>2952</v>
      </c>
      <c r="C227" s="222"/>
      <c r="D227" s="222"/>
      <c r="E227" s="222"/>
      <c r="F227" s="213"/>
      <c r="G227" s="194"/>
      <c r="H227" s="194"/>
    </row>
    <row r="229" spans="2:8" ht="25.5">
      <c r="B229" s="270" t="s">
        <v>2961</v>
      </c>
      <c r="C229" s="271" t="s">
        <v>132</v>
      </c>
    </row>
    <row r="232" spans="2:8" ht="15.75">
      <c r="B232" s="272" t="s">
        <v>2962</v>
      </c>
      <c r="C232" s="149" t="s">
        <v>2963</v>
      </c>
    </row>
    <row r="233" spans="2:8" ht="15">
      <c r="B233" s="273" t="s">
        <v>132</v>
      </c>
      <c r="C233" s="273" t="s">
        <v>132</v>
      </c>
    </row>
    <row r="235" spans="2:8" ht="15.75">
      <c r="B235" s="272" t="s">
        <v>2964</v>
      </c>
      <c r="C235" s="149" t="s">
        <v>2963</v>
      </c>
    </row>
    <row r="236" spans="2:8" ht="15">
      <c r="B236" s="273" t="s">
        <v>132</v>
      </c>
      <c r="C236" s="273" t="s">
        <v>132</v>
      </c>
    </row>
    <row r="238" spans="2:8" ht="15.75">
      <c r="B238" s="274" t="s">
        <v>2965</v>
      </c>
      <c r="C238" s="149" t="s">
        <v>2931</v>
      </c>
    </row>
    <row r="239" spans="2:8" ht="15">
      <c r="B239" s="273" t="s">
        <v>132</v>
      </c>
      <c r="C239" s="273" t="s">
        <v>132</v>
      </c>
    </row>
    <row r="240" spans="2:8" ht="15">
      <c r="B240" s="275"/>
      <c r="C240" s="276">
        <v>0</v>
      </c>
    </row>
    <row r="242" spans="2:6" ht="15.75">
      <c r="B242" s="274" t="s">
        <v>2966</v>
      </c>
      <c r="C242" s="149" t="s">
        <v>2931</v>
      </c>
    </row>
    <row r="243" spans="2:6" ht="15">
      <c r="B243" s="273" t="s">
        <v>132</v>
      </c>
      <c r="C243" s="273" t="s">
        <v>132</v>
      </c>
    </row>
    <row r="244" spans="2:6" ht="15">
      <c r="B244" s="275"/>
      <c r="C244" s="276">
        <v>0</v>
      </c>
    </row>
    <row r="246" spans="2:6" ht="15.75">
      <c r="B246" s="277" t="s">
        <v>2946</v>
      </c>
      <c r="C246" s="276">
        <v>0</v>
      </c>
    </row>
    <row r="250" spans="2:6" ht="15">
      <c r="B250" s="211" t="s">
        <v>2967</v>
      </c>
      <c r="C250" s="193">
        <v>44865</v>
      </c>
      <c r="D250" s="160"/>
      <c r="E250" s="278"/>
      <c r="F250" s="268"/>
    </row>
    <row r="251" spans="2:6" ht="45">
      <c r="B251" s="214" t="s">
        <v>2555</v>
      </c>
      <c r="C251" s="214" t="s">
        <v>2968</v>
      </c>
      <c r="D251" s="143" t="s">
        <v>2557</v>
      </c>
      <c r="E251" s="215" t="s">
        <v>2558</v>
      </c>
      <c r="F251" s="358" t="s">
        <v>2559</v>
      </c>
    </row>
    <row r="252" spans="2:6">
      <c r="B252" s="279" t="s">
        <v>132</v>
      </c>
      <c r="C252" s="279" t="s">
        <v>132</v>
      </c>
      <c r="D252" s="279" t="s">
        <v>132</v>
      </c>
      <c r="E252" s="279" t="s">
        <v>132</v>
      </c>
      <c r="F252" s="279" t="s">
        <v>132</v>
      </c>
    </row>
    <row r="255" spans="2:6">
      <c r="B255" s="280" t="s">
        <v>2969</v>
      </c>
      <c r="C255" s="271" t="s">
        <v>132</v>
      </c>
    </row>
    <row r="258" spans="2:3" ht="15.75">
      <c r="B258" s="272" t="s">
        <v>2962</v>
      </c>
      <c r="C258" s="149" t="s">
        <v>2963</v>
      </c>
    </row>
    <row r="259" spans="2:3">
      <c r="B259" s="279" t="s">
        <v>132</v>
      </c>
      <c r="C259" s="279" t="s">
        <v>132</v>
      </c>
    </row>
    <row r="261" spans="2:3" ht="15.75">
      <c r="B261" s="272" t="s">
        <v>2964</v>
      </c>
      <c r="C261" s="149" t="s">
        <v>2963</v>
      </c>
    </row>
    <row r="262" spans="2:3">
      <c r="B262" s="279" t="s">
        <v>132</v>
      </c>
      <c r="C262" s="279" t="s">
        <v>132</v>
      </c>
    </row>
    <row r="264" spans="2:3" ht="15.75">
      <c r="B264" s="274" t="s">
        <v>2965</v>
      </c>
      <c r="C264" s="149" t="s">
        <v>2931</v>
      </c>
    </row>
    <row r="265" spans="2:3">
      <c r="B265" s="279" t="s">
        <v>132</v>
      </c>
      <c r="C265" s="279" t="s">
        <v>132</v>
      </c>
    </row>
    <row r="267" spans="2:3" ht="15.75">
      <c r="B267" s="274" t="s">
        <v>2966</v>
      </c>
      <c r="C267" s="149" t="s">
        <v>2931</v>
      </c>
    </row>
    <row r="268" spans="2:3">
      <c r="B268" s="279" t="s">
        <v>132</v>
      </c>
      <c r="C268" s="279" t="s">
        <v>132</v>
      </c>
    </row>
    <row r="270" spans="2:3" ht="15.75">
      <c r="B270" s="277" t="s">
        <v>2946</v>
      </c>
      <c r="C270" s="279" t="s">
        <v>132</v>
      </c>
    </row>
  </sheetData>
  <mergeCells count="3">
    <mergeCell ref="B1:E1"/>
    <mergeCell ref="C3:C7"/>
    <mergeCell ref="D3:D7"/>
  </mergeCells>
  <hyperlinks>
    <hyperlink ref="A1" location="Index!A1" display="Index" xr:uid="{306486CF-31E9-453D-B76B-2A07C2DBBD0E}"/>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B836E-7F09-4EFE-B976-2CF3CEBD5864}">
  <dimension ref="A1:J426"/>
  <sheetViews>
    <sheetView workbookViewId="0">
      <selection activeCell="B1" sqref="B1:E1"/>
    </sheetView>
  </sheetViews>
  <sheetFormatPr defaultRowHeight="12.75"/>
  <cols>
    <col min="1" max="1" width="5.42578125" style="21" bestFit="1" customWidth="1"/>
    <col min="2" max="2" width="85.140625" style="21" customWidth="1"/>
    <col min="3" max="3" width="32.140625" style="210" customWidth="1"/>
    <col min="4" max="4" width="30.7109375" style="21" customWidth="1"/>
    <col min="5" max="5" width="14" style="21" customWidth="1"/>
    <col min="6" max="6" width="11.5703125" style="22" customWidth="1"/>
    <col min="7" max="7" width="18.140625" style="22" bestFit="1" customWidth="1"/>
    <col min="8" max="8" width="9.140625" style="22" bestFit="1" customWidth="1"/>
    <col min="9" max="9" width="1.7109375" style="21" bestFit="1" customWidth="1"/>
    <col min="10" max="250" width="9.140625" style="21"/>
    <col min="251" max="251" width="5.42578125" style="21" bestFit="1" customWidth="1"/>
    <col min="252" max="252" width="82" style="21" bestFit="1" customWidth="1"/>
    <col min="253" max="253" width="13.140625" style="21" bestFit="1" customWidth="1"/>
    <col min="254" max="254" width="29.7109375" style="21" bestFit="1" customWidth="1"/>
    <col min="255" max="255" width="14" style="21" bestFit="1" customWidth="1"/>
    <col min="256" max="256" width="10.5703125" style="21" bestFit="1" customWidth="1"/>
    <col min="257" max="257" width="18.140625" style="21" bestFit="1" customWidth="1"/>
    <col min="258" max="258" width="9.140625" style="21" bestFit="1"/>
    <col min="259" max="259" width="1.7109375" style="21" bestFit="1" customWidth="1"/>
    <col min="260" max="506" width="9.140625" style="21"/>
    <col min="507" max="507" width="5.42578125" style="21" bestFit="1" customWidth="1"/>
    <col min="508" max="508" width="82" style="21" bestFit="1" customWidth="1"/>
    <col min="509" max="509" width="13.140625" style="21" bestFit="1" customWidth="1"/>
    <col min="510" max="510" width="29.7109375" style="21" bestFit="1" customWidth="1"/>
    <col min="511" max="511" width="14" style="21" bestFit="1" customWidth="1"/>
    <col min="512" max="512" width="10.5703125" style="21" bestFit="1" customWidth="1"/>
    <col min="513" max="513" width="18.140625" style="21" bestFit="1" customWidth="1"/>
    <col min="514" max="514" width="9.140625" style="21" bestFit="1"/>
    <col min="515" max="515" width="1.7109375" style="21" bestFit="1" customWidth="1"/>
    <col min="516" max="762" width="9.140625" style="21"/>
    <col min="763" max="763" width="5.42578125" style="21" bestFit="1" customWidth="1"/>
    <col min="764" max="764" width="82" style="21" bestFit="1" customWidth="1"/>
    <col min="765" max="765" width="13.140625" style="21" bestFit="1" customWidth="1"/>
    <col min="766" max="766" width="29.7109375" style="21" bestFit="1" customWidth="1"/>
    <col min="767" max="767" width="14" style="21" bestFit="1" customWidth="1"/>
    <col min="768" max="768" width="10.5703125" style="21" bestFit="1" customWidth="1"/>
    <col min="769" max="769" width="18.140625" style="21" bestFit="1" customWidth="1"/>
    <col min="770" max="770" width="9.140625" style="21" bestFit="1"/>
    <col min="771" max="771" width="1.7109375" style="21" bestFit="1" customWidth="1"/>
    <col min="772" max="1018" width="9.140625" style="21"/>
    <col min="1019" max="1019" width="5.42578125" style="21" bestFit="1" customWidth="1"/>
    <col min="1020" max="1020" width="82" style="21" bestFit="1" customWidth="1"/>
    <col min="1021" max="1021" width="13.140625" style="21" bestFit="1" customWidth="1"/>
    <col min="1022" max="1022" width="29.7109375" style="21" bestFit="1" customWidth="1"/>
    <col min="1023" max="1023" width="14" style="21" bestFit="1" customWidth="1"/>
    <col min="1024" max="1024" width="10.5703125" style="21" bestFit="1" customWidth="1"/>
    <col min="1025" max="1025" width="18.140625" style="21" bestFit="1" customWidth="1"/>
    <col min="1026" max="1026" width="9.140625" style="21" bestFit="1"/>
    <col min="1027" max="1027" width="1.7109375" style="21" bestFit="1" customWidth="1"/>
    <col min="1028" max="1274" width="9.140625" style="21"/>
    <col min="1275" max="1275" width="5.42578125" style="21" bestFit="1" customWidth="1"/>
    <col min="1276" max="1276" width="82" style="21" bestFit="1" customWidth="1"/>
    <col min="1277" max="1277" width="13.140625" style="21" bestFit="1" customWidth="1"/>
    <col min="1278" max="1278" width="29.7109375" style="21" bestFit="1" customWidth="1"/>
    <col min="1279" max="1279" width="14" style="21" bestFit="1" customWidth="1"/>
    <col min="1280" max="1280" width="10.5703125" style="21" bestFit="1" customWidth="1"/>
    <col min="1281" max="1281" width="18.140625" style="21" bestFit="1" customWidth="1"/>
    <col min="1282" max="1282" width="9.140625" style="21" bestFit="1"/>
    <col min="1283" max="1283" width="1.7109375" style="21" bestFit="1" customWidth="1"/>
    <col min="1284" max="1530" width="9.140625" style="21"/>
    <col min="1531" max="1531" width="5.42578125" style="21" bestFit="1" customWidth="1"/>
    <col min="1532" max="1532" width="82" style="21" bestFit="1" customWidth="1"/>
    <col min="1533" max="1533" width="13.140625" style="21" bestFit="1" customWidth="1"/>
    <col min="1534" max="1534" width="29.7109375" style="21" bestFit="1" customWidth="1"/>
    <col min="1535" max="1535" width="14" style="21" bestFit="1" customWidth="1"/>
    <col min="1536" max="1536" width="10.5703125" style="21" bestFit="1" customWidth="1"/>
    <col min="1537" max="1537" width="18.140625" style="21" bestFit="1" customWidth="1"/>
    <col min="1538" max="1538" width="9.140625" style="21" bestFit="1"/>
    <col min="1539" max="1539" width="1.7109375" style="21" bestFit="1" customWidth="1"/>
    <col min="1540" max="1786" width="9.140625" style="21"/>
    <col min="1787" max="1787" width="5.42578125" style="21" bestFit="1" customWidth="1"/>
    <col min="1788" max="1788" width="82" style="21" bestFit="1" customWidth="1"/>
    <col min="1789" max="1789" width="13.140625" style="21" bestFit="1" customWidth="1"/>
    <col min="1790" max="1790" width="29.7109375" style="21" bestFit="1" customWidth="1"/>
    <col min="1791" max="1791" width="14" style="21" bestFit="1" customWidth="1"/>
    <col min="1792" max="1792" width="10.5703125" style="21" bestFit="1" customWidth="1"/>
    <col min="1793" max="1793" width="18.140625" style="21" bestFit="1" customWidth="1"/>
    <col min="1794" max="1794" width="9.140625" style="21" bestFit="1"/>
    <col min="1795" max="1795" width="1.7109375" style="21" bestFit="1" customWidth="1"/>
    <col min="1796" max="2042" width="9.140625" style="21"/>
    <col min="2043" max="2043" width="5.42578125" style="21" bestFit="1" customWidth="1"/>
    <col min="2044" max="2044" width="82" style="21" bestFit="1" customWidth="1"/>
    <col min="2045" max="2045" width="13.140625" style="21" bestFit="1" customWidth="1"/>
    <col min="2046" max="2046" width="29.7109375" style="21" bestFit="1" customWidth="1"/>
    <col min="2047" max="2047" width="14" style="21" bestFit="1" customWidth="1"/>
    <col min="2048" max="2048" width="10.5703125" style="21" bestFit="1" customWidth="1"/>
    <col min="2049" max="2049" width="18.140625" style="21" bestFit="1" customWidth="1"/>
    <col min="2050" max="2050" width="9.140625" style="21" bestFit="1"/>
    <col min="2051" max="2051" width="1.7109375" style="21" bestFit="1" customWidth="1"/>
    <col min="2052" max="2298" width="9.140625" style="21"/>
    <col min="2299" max="2299" width="5.42578125" style="21" bestFit="1" customWidth="1"/>
    <col min="2300" max="2300" width="82" style="21" bestFit="1" customWidth="1"/>
    <col min="2301" max="2301" width="13.140625" style="21" bestFit="1" customWidth="1"/>
    <col min="2302" max="2302" width="29.7109375" style="21" bestFit="1" customWidth="1"/>
    <col min="2303" max="2303" width="14" style="21" bestFit="1" customWidth="1"/>
    <col min="2304" max="2304" width="10.5703125" style="21" bestFit="1" customWidth="1"/>
    <col min="2305" max="2305" width="18.140625" style="21" bestFit="1" customWidth="1"/>
    <col min="2306" max="2306" width="9.140625" style="21" bestFit="1"/>
    <col min="2307" max="2307" width="1.7109375" style="21" bestFit="1" customWidth="1"/>
    <col min="2308" max="2554" width="9.140625" style="21"/>
    <col min="2555" max="2555" width="5.42578125" style="21" bestFit="1" customWidth="1"/>
    <col min="2556" max="2556" width="82" style="21" bestFit="1" customWidth="1"/>
    <col min="2557" max="2557" width="13.140625" style="21" bestFit="1" customWidth="1"/>
    <col min="2558" max="2558" width="29.7109375" style="21" bestFit="1" customWidth="1"/>
    <col min="2559" max="2559" width="14" style="21" bestFit="1" customWidth="1"/>
    <col min="2560" max="2560" width="10.5703125" style="21" bestFit="1" customWidth="1"/>
    <col min="2561" max="2561" width="18.140625" style="21" bestFit="1" customWidth="1"/>
    <col min="2562" max="2562" width="9.140625" style="21" bestFit="1"/>
    <col min="2563" max="2563" width="1.7109375" style="21" bestFit="1" customWidth="1"/>
    <col min="2564" max="2810" width="9.140625" style="21"/>
    <col min="2811" max="2811" width="5.42578125" style="21" bestFit="1" customWidth="1"/>
    <col min="2812" max="2812" width="82" style="21" bestFit="1" customWidth="1"/>
    <col min="2813" max="2813" width="13.140625" style="21" bestFit="1" customWidth="1"/>
    <col min="2814" max="2814" width="29.7109375" style="21" bestFit="1" customWidth="1"/>
    <col min="2815" max="2815" width="14" style="21" bestFit="1" customWidth="1"/>
    <col min="2816" max="2816" width="10.5703125" style="21" bestFit="1" customWidth="1"/>
    <col min="2817" max="2817" width="18.140625" style="21" bestFit="1" customWidth="1"/>
    <col min="2818" max="2818" width="9.140625" style="21" bestFit="1"/>
    <col min="2819" max="2819" width="1.7109375" style="21" bestFit="1" customWidth="1"/>
    <col min="2820" max="3066" width="9.140625" style="21"/>
    <col min="3067" max="3067" width="5.42578125" style="21" bestFit="1" customWidth="1"/>
    <col min="3068" max="3068" width="82" style="21" bestFit="1" customWidth="1"/>
    <col min="3069" max="3069" width="13.140625" style="21" bestFit="1" customWidth="1"/>
    <col min="3070" max="3070" width="29.7109375" style="21" bestFit="1" customWidth="1"/>
    <col min="3071" max="3071" width="14" style="21" bestFit="1" customWidth="1"/>
    <col min="3072" max="3072" width="10.5703125" style="21" bestFit="1" customWidth="1"/>
    <col min="3073" max="3073" width="18.140625" style="21" bestFit="1" customWidth="1"/>
    <col min="3074" max="3074" width="9.140625" style="21" bestFit="1"/>
    <col min="3075" max="3075" width="1.7109375" style="21" bestFit="1" customWidth="1"/>
    <col min="3076" max="3322" width="9.140625" style="21"/>
    <col min="3323" max="3323" width="5.42578125" style="21" bestFit="1" customWidth="1"/>
    <col min="3324" max="3324" width="82" style="21" bestFit="1" customWidth="1"/>
    <col min="3325" max="3325" width="13.140625" style="21" bestFit="1" customWidth="1"/>
    <col min="3326" max="3326" width="29.7109375" style="21" bestFit="1" customWidth="1"/>
    <col min="3327" max="3327" width="14" style="21" bestFit="1" customWidth="1"/>
    <col min="3328" max="3328" width="10.5703125" style="21" bestFit="1" customWidth="1"/>
    <col min="3329" max="3329" width="18.140625" style="21" bestFit="1" customWidth="1"/>
    <col min="3330" max="3330" width="9.140625" style="21" bestFit="1"/>
    <col min="3331" max="3331" width="1.7109375" style="21" bestFit="1" customWidth="1"/>
    <col min="3332" max="3578" width="9.140625" style="21"/>
    <col min="3579" max="3579" width="5.42578125" style="21" bestFit="1" customWidth="1"/>
    <col min="3580" max="3580" width="82" style="21" bestFit="1" customWidth="1"/>
    <col min="3581" max="3581" width="13.140625" style="21" bestFit="1" customWidth="1"/>
    <col min="3582" max="3582" width="29.7109375" style="21" bestFit="1" customWidth="1"/>
    <col min="3583" max="3583" width="14" style="21" bestFit="1" customWidth="1"/>
    <col min="3584" max="3584" width="10.5703125" style="21" bestFit="1" customWidth="1"/>
    <col min="3585" max="3585" width="18.140625" style="21" bestFit="1" customWidth="1"/>
    <col min="3586" max="3586" width="9.140625" style="21" bestFit="1"/>
    <col min="3587" max="3587" width="1.7109375" style="21" bestFit="1" customWidth="1"/>
    <col min="3588" max="3834" width="9.140625" style="21"/>
    <col min="3835" max="3835" width="5.42578125" style="21" bestFit="1" customWidth="1"/>
    <col min="3836" max="3836" width="82" style="21" bestFit="1" customWidth="1"/>
    <col min="3837" max="3837" width="13.140625" style="21" bestFit="1" customWidth="1"/>
    <col min="3838" max="3838" width="29.7109375" style="21" bestFit="1" customWidth="1"/>
    <col min="3839" max="3839" width="14" style="21" bestFit="1" customWidth="1"/>
    <col min="3840" max="3840" width="10.5703125" style="21" bestFit="1" customWidth="1"/>
    <col min="3841" max="3841" width="18.140625" style="21" bestFit="1" customWidth="1"/>
    <col min="3842" max="3842" width="9.140625" style="21" bestFit="1"/>
    <col min="3843" max="3843" width="1.7109375" style="21" bestFit="1" customWidth="1"/>
    <col min="3844" max="4090" width="9.140625" style="21"/>
    <col min="4091" max="4091" width="5.42578125" style="21" bestFit="1" customWidth="1"/>
    <col min="4092" max="4092" width="82" style="21" bestFit="1" customWidth="1"/>
    <col min="4093" max="4093" width="13.140625" style="21" bestFit="1" customWidth="1"/>
    <col min="4094" max="4094" width="29.7109375" style="21" bestFit="1" customWidth="1"/>
    <col min="4095" max="4095" width="14" style="21" bestFit="1" customWidth="1"/>
    <col min="4096" max="4096" width="10.5703125" style="21" bestFit="1" customWidth="1"/>
    <col min="4097" max="4097" width="18.140625" style="21" bestFit="1" customWidth="1"/>
    <col min="4098" max="4098" width="9.140625" style="21" bestFit="1"/>
    <col min="4099" max="4099" width="1.7109375" style="21" bestFit="1" customWidth="1"/>
    <col min="4100" max="4346" width="9.140625" style="21"/>
    <col min="4347" max="4347" width="5.42578125" style="21" bestFit="1" customWidth="1"/>
    <col min="4348" max="4348" width="82" style="21" bestFit="1" customWidth="1"/>
    <col min="4349" max="4349" width="13.140625" style="21" bestFit="1" customWidth="1"/>
    <col min="4350" max="4350" width="29.7109375" style="21" bestFit="1" customWidth="1"/>
    <col min="4351" max="4351" width="14" style="21" bestFit="1" customWidth="1"/>
    <col min="4352" max="4352" width="10.5703125" style="21" bestFit="1" customWidth="1"/>
    <col min="4353" max="4353" width="18.140625" style="21" bestFit="1" customWidth="1"/>
    <col min="4354" max="4354" width="9.140625" style="21" bestFit="1"/>
    <col min="4355" max="4355" width="1.7109375" style="21" bestFit="1" customWidth="1"/>
    <col min="4356" max="4602" width="9.140625" style="21"/>
    <col min="4603" max="4603" width="5.42578125" style="21" bestFit="1" customWidth="1"/>
    <col min="4604" max="4604" width="82" style="21" bestFit="1" customWidth="1"/>
    <col min="4605" max="4605" width="13.140625" style="21" bestFit="1" customWidth="1"/>
    <col min="4606" max="4606" width="29.7109375" style="21" bestFit="1" customWidth="1"/>
    <col min="4607" max="4607" width="14" style="21" bestFit="1" customWidth="1"/>
    <col min="4608" max="4608" width="10.5703125" style="21" bestFit="1" customWidth="1"/>
    <col min="4609" max="4609" width="18.140625" style="21" bestFit="1" customWidth="1"/>
    <col min="4610" max="4610" width="9.140625" style="21" bestFit="1"/>
    <col min="4611" max="4611" width="1.7109375" style="21" bestFit="1" customWidth="1"/>
    <col min="4612" max="4858" width="9.140625" style="21"/>
    <col min="4859" max="4859" width="5.42578125" style="21" bestFit="1" customWidth="1"/>
    <col min="4860" max="4860" width="82" style="21" bestFit="1" customWidth="1"/>
    <col min="4861" max="4861" width="13.140625" style="21" bestFit="1" customWidth="1"/>
    <col min="4862" max="4862" width="29.7109375" style="21" bestFit="1" customWidth="1"/>
    <col min="4863" max="4863" width="14" style="21" bestFit="1" customWidth="1"/>
    <col min="4864" max="4864" width="10.5703125" style="21" bestFit="1" customWidth="1"/>
    <col min="4865" max="4865" width="18.140625" style="21" bestFit="1" customWidth="1"/>
    <col min="4866" max="4866" width="9.140625" style="21" bestFit="1"/>
    <col min="4867" max="4867" width="1.7109375" style="21" bestFit="1" customWidth="1"/>
    <col min="4868" max="5114" width="9.140625" style="21"/>
    <col min="5115" max="5115" width="5.42578125" style="21" bestFit="1" customWidth="1"/>
    <col min="5116" max="5116" width="82" style="21" bestFit="1" customWidth="1"/>
    <col min="5117" max="5117" width="13.140625" style="21" bestFit="1" customWidth="1"/>
    <col min="5118" max="5118" width="29.7109375" style="21" bestFit="1" customWidth="1"/>
    <col min="5119" max="5119" width="14" style="21" bestFit="1" customWidth="1"/>
    <col min="5120" max="5120" width="10.5703125" style="21" bestFit="1" customWidth="1"/>
    <col min="5121" max="5121" width="18.140625" style="21" bestFit="1" customWidth="1"/>
    <col min="5122" max="5122" width="9.140625" style="21" bestFit="1"/>
    <col min="5123" max="5123" width="1.7109375" style="21" bestFit="1" customWidth="1"/>
    <col min="5124" max="5370" width="9.140625" style="21"/>
    <col min="5371" max="5371" width="5.42578125" style="21" bestFit="1" customWidth="1"/>
    <col min="5372" max="5372" width="82" style="21" bestFit="1" customWidth="1"/>
    <col min="5373" max="5373" width="13.140625" style="21" bestFit="1" customWidth="1"/>
    <col min="5374" max="5374" width="29.7109375" style="21" bestFit="1" customWidth="1"/>
    <col min="5375" max="5375" width="14" style="21" bestFit="1" customWidth="1"/>
    <col min="5376" max="5376" width="10.5703125" style="21" bestFit="1" customWidth="1"/>
    <col min="5377" max="5377" width="18.140625" style="21" bestFit="1" customWidth="1"/>
    <col min="5378" max="5378" width="9.140625" style="21" bestFit="1"/>
    <col min="5379" max="5379" width="1.7109375" style="21" bestFit="1" customWidth="1"/>
    <col min="5380" max="5626" width="9.140625" style="21"/>
    <col min="5627" max="5627" width="5.42578125" style="21" bestFit="1" customWidth="1"/>
    <col min="5628" max="5628" width="82" style="21" bestFit="1" customWidth="1"/>
    <col min="5629" max="5629" width="13.140625" style="21" bestFit="1" customWidth="1"/>
    <col min="5630" max="5630" width="29.7109375" style="21" bestFit="1" customWidth="1"/>
    <col min="5631" max="5631" width="14" style="21" bestFit="1" customWidth="1"/>
    <col min="5632" max="5632" width="10.5703125" style="21" bestFit="1" customWidth="1"/>
    <col min="5633" max="5633" width="18.140625" style="21" bestFit="1" customWidth="1"/>
    <col min="5634" max="5634" width="9.140625" style="21" bestFit="1"/>
    <col min="5635" max="5635" width="1.7109375" style="21" bestFit="1" customWidth="1"/>
    <col min="5636" max="5882" width="9.140625" style="21"/>
    <col min="5883" max="5883" width="5.42578125" style="21" bestFit="1" customWidth="1"/>
    <col min="5884" max="5884" width="82" style="21" bestFit="1" customWidth="1"/>
    <col min="5885" max="5885" width="13.140625" style="21" bestFit="1" customWidth="1"/>
    <col min="5886" max="5886" width="29.7109375" style="21" bestFit="1" customWidth="1"/>
    <col min="5887" max="5887" width="14" style="21" bestFit="1" customWidth="1"/>
    <col min="5888" max="5888" width="10.5703125" style="21" bestFit="1" customWidth="1"/>
    <col min="5889" max="5889" width="18.140625" style="21" bestFit="1" customWidth="1"/>
    <col min="5890" max="5890" width="9.140625" style="21" bestFit="1"/>
    <col min="5891" max="5891" width="1.7109375" style="21" bestFit="1" customWidth="1"/>
    <col min="5892" max="6138" width="9.140625" style="21"/>
    <col min="6139" max="6139" width="5.42578125" style="21" bestFit="1" customWidth="1"/>
    <col min="6140" max="6140" width="82" style="21" bestFit="1" customWidth="1"/>
    <col min="6141" max="6141" width="13.140625" style="21" bestFit="1" customWidth="1"/>
    <col min="6142" max="6142" width="29.7109375" style="21" bestFit="1" customWidth="1"/>
    <col min="6143" max="6143" width="14" style="21" bestFit="1" customWidth="1"/>
    <col min="6144" max="6144" width="10.5703125" style="21" bestFit="1" customWidth="1"/>
    <col min="6145" max="6145" width="18.140625" style="21" bestFit="1" customWidth="1"/>
    <col min="6146" max="6146" width="9.140625" style="21" bestFit="1"/>
    <col min="6147" max="6147" width="1.7109375" style="21" bestFit="1" customWidth="1"/>
    <col min="6148" max="6394" width="9.140625" style="21"/>
    <col min="6395" max="6395" width="5.42578125" style="21" bestFit="1" customWidth="1"/>
    <col min="6396" max="6396" width="82" style="21" bestFit="1" customWidth="1"/>
    <col min="6397" max="6397" width="13.140625" style="21" bestFit="1" customWidth="1"/>
    <col min="6398" max="6398" width="29.7109375" style="21" bestFit="1" customWidth="1"/>
    <col min="6399" max="6399" width="14" style="21" bestFit="1" customWidth="1"/>
    <col min="6400" max="6400" width="10.5703125" style="21" bestFit="1" customWidth="1"/>
    <col min="6401" max="6401" width="18.140625" style="21" bestFit="1" customWidth="1"/>
    <col min="6402" max="6402" width="9.140625" style="21" bestFit="1"/>
    <col min="6403" max="6403" width="1.7109375" style="21" bestFit="1" customWidth="1"/>
    <col min="6404" max="6650" width="9.140625" style="21"/>
    <col min="6651" max="6651" width="5.42578125" style="21" bestFit="1" customWidth="1"/>
    <col min="6652" max="6652" width="82" style="21" bestFit="1" customWidth="1"/>
    <col min="6653" max="6653" width="13.140625" style="21" bestFit="1" customWidth="1"/>
    <col min="6654" max="6654" width="29.7109375" style="21" bestFit="1" customWidth="1"/>
    <col min="6655" max="6655" width="14" style="21" bestFit="1" customWidth="1"/>
    <col min="6656" max="6656" width="10.5703125" style="21" bestFit="1" customWidth="1"/>
    <col min="6657" max="6657" width="18.140625" style="21" bestFit="1" customWidth="1"/>
    <col min="6658" max="6658" width="9.140625" style="21" bestFit="1"/>
    <col min="6659" max="6659" width="1.7109375" style="21" bestFit="1" customWidth="1"/>
    <col min="6660" max="6906" width="9.140625" style="21"/>
    <col min="6907" max="6907" width="5.42578125" style="21" bestFit="1" customWidth="1"/>
    <col min="6908" max="6908" width="82" style="21" bestFit="1" customWidth="1"/>
    <col min="6909" max="6909" width="13.140625" style="21" bestFit="1" customWidth="1"/>
    <col min="6910" max="6910" width="29.7109375" style="21" bestFit="1" customWidth="1"/>
    <col min="6911" max="6911" width="14" style="21" bestFit="1" customWidth="1"/>
    <col min="6912" max="6912" width="10.5703125" style="21" bestFit="1" customWidth="1"/>
    <col min="6913" max="6913" width="18.140625" style="21" bestFit="1" customWidth="1"/>
    <col min="6914" max="6914" width="9.140625" style="21" bestFit="1"/>
    <col min="6915" max="6915" width="1.7109375" style="21" bestFit="1" customWidth="1"/>
    <col min="6916" max="7162" width="9.140625" style="21"/>
    <col min="7163" max="7163" width="5.42578125" style="21" bestFit="1" customWidth="1"/>
    <col min="7164" max="7164" width="82" style="21" bestFit="1" customWidth="1"/>
    <col min="7165" max="7165" width="13.140625" style="21" bestFit="1" customWidth="1"/>
    <col min="7166" max="7166" width="29.7109375" style="21" bestFit="1" customWidth="1"/>
    <col min="7167" max="7167" width="14" style="21" bestFit="1" customWidth="1"/>
    <col min="7168" max="7168" width="10.5703125" style="21" bestFit="1" customWidth="1"/>
    <col min="7169" max="7169" width="18.140625" style="21" bestFit="1" customWidth="1"/>
    <col min="7170" max="7170" width="9.140625" style="21" bestFit="1"/>
    <col min="7171" max="7171" width="1.7109375" style="21" bestFit="1" customWidth="1"/>
    <col min="7172" max="7418" width="9.140625" style="21"/>
    <col min="7419" max="7419" width="5.42578125" style="21" bestFit="1" customWidth="1"/>
    <col min="7420" max="7420" width="82" style="21" bestFit="1" customWidth="1"/>
    <col min="7421" max="7421" width="13.140625" style="21" bestFit="1" customWidth="1"/>
    <col min="7422" max="7422" width="29.7109375" style="21" bestFit="1" customWidth="1"/>
    <col min="7423" max="7423" width="14" style="21" bestFit="1" customWidth="1"/>
    <col min="7424" max="7424" width="10.5703125" style="21" bestFit="1" customWidth="1"/>
    <col min="7425" max="7425" width="18.140625" style="21" bestFit="1" customWidth="1"/>
    <col min="7426" max="7426" width="9.140625" style="21" bestFit="1"/>
    <col min="7427" max="7427" width="1.7109375" style="21" bestFit="1" customWidth="1"/>
    <col min="7428" max="7674" width="9.140625" style="21"/>
    <col min="7675" max="7675" width="5.42578125" style="21" bestFit="1" customWidth="1"/>
    <col min="7676" max="7676" width="82" style="21" bestFit="1" customWidth="1"/>
    <col min="7677" max="7677" width="13.140625" style="21" bestFit="1" customWidth="1"/>
    <col min="7678" max="7678" width="29.7109375" style="21" bestFit="1" customWidth="1"/>
    <col min="7679" max="7679" width="14" style="21" bestFit="1" customWidth="1"/>
    <col min="7680" max="7680" width="10.5703125" style="21" bestFit="1" customWidth="1"/>
    <col min="7681" max="7681" width="18.140625" style="21" bestFit="1" customWidth="1"/>
    <col min="7682" max="7682" width="9.140625" style="21" bestFit="1"/>
    <col min="7683" max="7683" width="1.7109375" style="21" bestFit="1" customWidth="1"/>
    <col min="7684" max="7930" width="9.140625" style="21"/>
    <col min="7931" max="7931" width="5.42578125" style="21" bestFit="1" customWidth="1"/>
    <col min="7932" max="7932" width="82" style="21" bestFit="1" customWidth="1"/>
    <col min="7933" max="7933" width="13.140625" style="21" bestFit="1" customWidth="1"/>
    <col min="7934" max="7934" width="29.7109375" style="21" bestFit="1" customWidth="1"/>
    <col min="7935" max="7935" width="14" style="21" bestFit="1" customWidth="1"/>
    <col min="7936" max="7936" width="10.5703125" style="21" bestFit="1" customWidth="1"/>
    <col min="7937" max="7937" width="18.140625" style="21" bestFit="1" customWidth="1"/>
    <col min="7938" max="7938" width="9.140625" style="21" bestFit="1"/>
    <col min="7939" max="7939" width="1.7109375" style="21" bestFit="1" customWidth="1"/>
    <col min="7940" max="8186" width="9.140625" style="21"/>
    <col min="8187" max="8187" width="5.42578125" style="21" bestFit="1" customWidth="1"/>
    <col min="8188" max="8188" width="82" style="21" bestFit="1" customWidth="1"/>
    <col min="8189" max="8189" width="13.140625" style="21" bestFit="1" customWidth="1"/>
    <col min="8190" max="8190" width="29.7109375" style="21" bestFit="1" customWidth="1"/>
    <col min="8191" max="8191" width="14" style="21" bestFit="1" customWidth="1"/>
    <col min="8192" max="8192" width="10.5703125" style="21" bestFit="1" customWidth="1"/>
    <col min="8193" max="8193" width="18.140625" style="21" bestFit="1" customWidth="1"/>
    <col min="8194" max="8194" width="9.140625" style="21" bestFit="1"/>
    <col min="8195" max="8195" width="1.7109375" style="21" bestFit="1" customWidth="1"/>
    <col min="8196" max="8442" width="9.140625" style="21"/>
    <col min="8443" max="8443" width="5.42578125" style="21" bestFit="1" customWidth="1"/>
    <col min="8444" max="8444" width="82" style="21" bestFit="1" customWidth="1"/>
    <col min="8445" max="8445" width="13.140625" style="21" bestFit="1" customWidth="1"/>
    <col min="8446" max="8446" width="29.7109375" style="21" bestFit="1" customWidth="1"/>
    <col min="8447" max="8447" width="14" style="21" bestFit="1" customWidth="1"/>
    <col min="8448" max="8448" width="10.5703125" style="21" bestFit="1" customWidth="1"/>
    <col min="8449" max="8449" width="18.140625" style="21" bestFit="1" customWidth="1"/>
    <col min="8450" max="8450" width="9.140625" style="21" bestFit="1"/>
    <col min="8451" max="8451" width="1.7109375" style="21" bestFit="1" customWidth="1"/>
    <col min="8452" max="8698" width="9.140625" style="21"/>
    <col min="8699" max="8699" width="5.42578125" style="21" bestFit="1" customWidth="1"/>
    <col min="8700" max="8700" width="82" style="21" bestFit="1" customWidth="1"/>
    <col min="8701" max="8701" width="13.140625" style="21" bestFit="1" customWidth="1"/>
    <col min="8702" max="8702" width="29.7109375" style="21" bestFit="1" customWidth="1"/>
    <col min="8703" max="8703" width="14" style="21" bestFit="1" customWidth="1"/>
    <col min="8704" max="8704" width="10.5703125" style="21" bestFit="1" customWidth="1"/>
    <col min="8705" max="8705" width="18.140625" style="21" bestFit="1" customWidth="1"/>
    <col min="8706" max="8706" width="9.140625" style="21" bestFit="1"/>
    <col min="8707" max="8707" width="1.7109375" style="21" bestFit="1" customWidth="1"/>
    <col min="8708" max="8954" width="9.140625" style="21"/>
    <col min="8955" max="8955" width="5.42578125" style="21" bestFit="1" customWidth="1"/>
    <col min="8956" max="8956" width="82" style="21" bestFit="1" customWidth="1"/>
    <col min="8957" max="8957" width="13.140625" style="21" bestFit="1" customWidth="1"/>
    <col min="8958" max="8958" width="29.7109375" style="21" bestFit="1" customWidth="1"/>
    <col min="8959" max="8959" width="14" style="21" bestFit="1" customWidth="1"/>
    <col min="8960" max="8960" width="10.5703125" style="21" bestFit="1" customWidth="1"/>
    <col min="8961" max="8961" width="18.140625" style="21" bestFit="1" customWidth="1"/>
    <col min="8962" max="8962" width="9.140625" style="21" bestFit="1"/>
    <col min="8963" max="8963" width="1.7109375" style="21" bestFit="1" customWidth="1"/>
    <col min="8964" max="9210" width="9.140625" style="21"/>
    <col min="9211" max="9211" width="5.42578125" style="21" bestFit="1" customWidth="1"/>
    <col min="9212" max="9212" width="82" style="21" bestFit="1" customWidth="1"/>
    <col min="9213" max="9213" width="13.140625" style="21" bestFit="1" customWidth="1"/>
    <col min="9214" max="9214" width="29.7109375" style="21" bestFit="1" customWidth="1"/>
    <col min="9215" max="9215" width="14" style="21" bestFit="1" customWidth="1"/>
    <col min="9216" max="9216" width="10.5703125" style="21" bestFit="1" customWidth="1"/>
    <col min="9217" max="9217" width="18.140625" style="21" bestFit="1" customWidth="1"/>
    <col min="9218" max="9218" width="9.140625" style="21" bestFit="1"/>
    <col min="9219" max="9219" width="1.7109375" style="21" bestFit="1" customWidth="1"/>
    <col min="9220" max="9466" width="9.140625" style="21"/>
    <col min="9467" max="9467" width="5.42578125" style="21" bestFit="1" customWidth="1"/>
    <col min="9468" max="9468" width="82" style="21" bestFit="1" customWidth="1"/>
    <col min="9469" max="9469" width="13.140625" style="21" bestFit="1" customWidth="1"/>
    <col min="9470" max="9470" width="29.7109375" style="21" bestFit="1" customWidth="1"/>
    <col min="9471" max="9471" width="14" style="21" bestFit="1" customWidth="1"/>
    <col min="9472" max="9472" width="10.5703125" style="21" bestFit="1" customWidth="1"/>
    <col min="9473" max="9473" width="18.140625" style="21" bestFit="1" customWidth="1"/>
    <col min="9474" max="9474" width="9.140625" style="21" bestFit="1"/>
    <col min="9475" max="9475" width="1.7109375" style="21" bestFit="1" customWidth="1"/>
    <col min="9476" max="9722" width="9.140625" style="21"/>
    <col min="9723" max="9723" width="5.42578125" style="21" bestFit="1" customWidth="1"/>
    <col min="9724" max="9724" width="82" style="21" bestFit="1" customWidth="1"/>
    <col min="9725" max="9725" width="13.140625" style="21" bestFit="1" customWidth="1"/>
    <col min="9726" max="9726" width="29.7109375" style="21" bestFit="1" customWidth="1"/>
    <col min="9727" max="9727" width="14" style="21" bestFit="1" customWidth="1"/>
    <col min="9728" max="9728" width="10.5703125" style="21" bestFit="1" customWidth="1"/>
    <col min="9729" max="9729" width="18.140625" style="21" bestFit="1" customWidth="1"/>
    <col min="9730" max="9730" width="9.140625" style="21" bestFit="1"/>
    <col min="9731" max="9731" width="1.7109375" style="21" bestFit="1" customWidth="1"/>
    <col min="9732" max="9978" width="9.140625" style="21"/>
    <col min="9979" max="9979" width="5.42578125" style="21" bestFit="1" customWidth="1"/>
    <col min="9980" max="9980" width="82" style="21" bestFit="1" customWidth="1"/>
    <col min="9981" max="9981" width="13.140625" style="21" bestFit="1" customWidth="1"/>
    <col min="9982" max="9982" width="29.7109375" style="21" bestFit="1" customWidth="1"/>
    <col min="9983" max="9983" width="14" style="21" bestFit="1" customWidth="1"/>
    <col min="9984" max="9984" width="10.5703125" style="21" bestFit="1" customWidth="1"/>
    <col min="9985" max="9985" width="18.140625" style="21" bestFit="1" customWidth="1"/>
    <col min="9986" max="9986" width="9.140625" style="21" bestFit="1"/>
    <col min="9987" max="9987" width="1.7109375" style="21" bestFit="1" customWidth="1"/>
    <col min="9988" max="10234" width="9.140625" style="21"/>
    <col min="10235" max="10235" width="5.42578125" style="21" bestFit="1" customWidth="1"/>
    <col min="10236" max="10236" width="82" style="21" bestFit="1" customWidth="1"/>
    <col min="10237" max="10237" width="13.140625" style="21" bestFit="1" customWidth="1"/>
    <col min="10238" max="10238" width="29.7109375" style="21" bestFit="1" customWidth="1"/>
    <col min="10239" max="10239" width="14" style="21" bestFit="1" customWidth="1"/>
    <col min="10240" max="10240" width="10.5703125" style="21" bestFit="1" customWidth="1"/>
    <col min="10241" max="10241" width="18.140625" style="21" bestFit="1" customWidth="1"/>
    <col min="10242" max="10242" width="9.140625" style="21" bestFit="1"/>
    <col min="10243" max="10243" width="1.7109375" style="21" bestFit="1" customWidth="1"/>
    <col min="10244" max="10490" width="9.140625" style="21"/>
    <col min="10491" max="10491" width="5.42578125" style="21" bestFit="1" customWidth="1"/>
    <col min="10492" max="10492" width="82" style="21" bestFit="1" customWidth="1"/>
    <col min="10493" max="10493" width="13.140625" style="21" bestFit="1" customWidth="1"/>
    <col min="10494" max="10494" width="29.7109375" style="21" bestFit="1" customWidth="1"/>
    <col min="10495" max="10495" width="14" style="21" bestFit="1" customWidth="1"/>
    <col min="10496" max="10496" width="10.5703125" style="21" bestFit="1" customWidth="1"/>
    <col min="10497" max="10497" width="18.140625" style="21" bestFit="1" customWidth="1"/>
    <col min="10498" max="10498" width="9.140625" style="21" bestFit="1"/>
    <col min="10499" max="10499" width="1.7109375" style="21" bestFit="1" customWidth="1"/>
    <col min="10500" max="10746" width="9.140625" style="21"/>
    <col min="10747" max="10747" width="5.42578125" style="21" bestFit="1" customWidth="1"/>
    <col min="10748" max="10748" width="82" style="21" bestFit="1" customWidth="1"/>
    <col min="10749" max="10749" width="13.140625" style="21" bestFit="1" customWidth="1"/>
    <col min="10750" max="10750" width="29.7109375" style="21" bestFit="1" customWidth="1"/>
    <col min="10751" max="10751" width="14" style="21" bestFit="1" customWidth="1"/>
    <col min="10752" max="10752" width="10.5703125" style="21" bestFit="1" customWidth="1"/>
    <col min="10753" max="10753" width="18.140625" style="21" bestFit="1" customWidth="1"/>
    <col min="10754" max="10754" width="9.140625" style="21" bestFit="1"/>
    <col min="10755" max="10755" width="1.7109375" style="21" bestFit="1" customWidth="1"/>
    <col min="10756" max="11002" width="9.140625" style="21"/>
    <col min="11003" max="11003" width="5.42578125" style="21" bestFit="1" customWidth="1"/>
    <col min="11004" max="11004" width="82" style="21" bestFit="1" customWidth="1"/>
    <col min="11005" max="11005" width="13.140625" style="21" bestFit="1" customWidth="1"/>
    <col min="11006" max="11006" width="29.7109375" style="21" bestFit="1" customWidth="1"/>
    <col min="11007" max="11007" width="14" style="21" bestFit="1" customWidth="1"/>
    <col min="11008" max="11008" width="10.5703125" style="21" bestFit="1" customWidth="1"/>
    <col min="11009" max="11009" width="18.140625" style="21" bestFit="1" customWidth="1"/>
    <col min="11010" max="11010" width="9.140625" style="21" bestFit="1"/>
    <col min="11011" max="11011" width="1.7109375" style="21" bestFit="1" customWidth="1"/>
    <col min="11012" max="11258" width="9.140625" style="21"/>
    <col min="11259" max="11259" width="5.42578125" style="21" bestFit="1" customWidth="1"/>
    <col min="11260" max="11260" width="82" style="21" bestFit="1" customWidth="1"/>
    <col min="11261" max="11261" width="13.140625" style="21" bestFit="1" customWidth="1"/>
    <col min="11262" max="11262" width="29.7109375" style="21" bestFit="1" customWidth="1"/>
    <col min="11263" max="11263" width="14" style="21" bestFit="1" customWidth="1"/>
    <col min="11264" max="11264" width="10.5703125" style="21" bestFit="1" customWidth="1"/>
    <col min="11265" max="11265" width="18.140625" style="21" bestFit="1" customWidth="1"/>
    <col min="11266" max="11266" width="9.140625" style="21" bestFit="1"/>
    <col min="11267" max="11267" width="1.7109375" style="21" bestFit="1" customWidth="1"/>
    <col min="11268" max="11514" width="9.140625" style="21"/>
    <col min="11515" max="11515" width="5.42578125" style="21" bestFit="1" customWidth="1"/>
    <col min="11516" max="11516" width="82" style="21" bestFit="1" customWidth="1"/>
    <col min="11517" max="11517" width="13.140625" style="21" bestFit="1" customWidth="1"/>
    <col min="11518" max="11518" width="29.7109375" style="21" bestFit="1" customWidth="1"/>
    <col min="11519" max="11519" width="14" style="21" bestFit="1" customWidth="1"/>
    <col min="11520" max="11520" width="10.5703125" style="21" bestFit="1" customWidth="1"/>
    <col min="11521" max="11521" width="18.140625" style="21" bestFit="1" customWidth="1"/>
    <col min="11522" max="11522" width="9.140625" style="21" bestFit="1"/>
    <col min="11523" max="11523" width="1.7109375" style="21" bestFit="1" customWidth="1"/>
    <col min="11524" max="11770" width="9.140625" style="21"/>
    <col min="11771" max="11771" width="5.42578125" style="21" bestFit="1" customWidth="1"/>
    <col min="11772" max="11772" width="82" style="21" bestFit="1" customWidth="1"/>
    <col min="11773" max="11773" width="13.140625" style="21" bestFit="1" customWidth="1"/>
    <col min="11774" max="11774" width="29.7109375" style="21" bestFit="1" customWidth="1"/>
    <col min="11775" max="11775" width="14" style="21" bestFit="1" customWidth="1"/>
    <col min="11776" max="11776" width="10.5703125" style="21" bestFit="1" customWidth="1"/>
    <col min="11777" max="11777" width="18.140625" style="21" bestFit="1" customWidth="1"/>
    <col min="11778" max="11778" width="9.140625" style="21" bestFit="1"/>
    <col min="11779" max="11779" width="1.7109375" style="21" bestFit="1" customWidth="1"/>
    <col min="11780" max="12026" width="9.140625" style="21"/>
    <col min="12027" max="12027" width="5.42578125" style="21" bestFit="1" customWidth="1"/>
    <col min="12028" max="12028" width="82" style="21" bestFit="1" customWidth="1"/>
    <col min="12029" max="12029" width="13.140625" style="21" bestFit="1" customWidth="1"/>
    <col min="12030" max="12030" width="29.7109375" style="21" bestFit="1" customWidth="1"/>
    <col min="12031" max="12031" width="14" style="21" bestFit="1" customWidth="1"/>
    <col min="12032" max="12032" width="10.5703125" style="21" bestFit="1" customWidth="1"/>
    <col min="12033" max="12033" width="18.140625" style="21" bestFit="1" customWidth="1"/>
    <col min="12034" max="12034" width="9.140625" style="21" bestFit="1"/>
    <col min="12035" max="12035" width="1.7109375" style="21" bestFit="1" customWidth="1"/>
    <col min="12036" max="12282" width="9.140625" style="21"/>
    <col min="12283" max="12283" width="5.42578125" style="21" bestFit="1" customWidth="1"/>
    <col min="12284" max="12284" width="82" style="21" bestFit="1" customWidth="1"/>
    <col min="12285" max="12285" width="13.140625" style="21" bestFit="1" customWidth="1"/>
    <col min="12286" max="12286" width="29.7109375" style="21" bestFit="1" customWidth="1"/>
    <col min="12287" max="12287" width="14" style="21" bestFit="1" customWidth="1"/>
    <col min="12288" max="12288" width="10.5703125" style="21" bestFit="1" customWidth="1"/>
    <col min="12289" max="12289" width="18.140625" style="21" bestFit="1" customWidth="1"/>
    <col min="12290" max="12290" width="9.140625" style="21" bestFit="1"/>
    <col min="12291" max="12291" width="1.7109375" style="21" bestFit="1" customWidth="1"/>
    <col min="12292" max="12538" width="9.140625" style="21"/>
    <col min="12539" max="12539" width="5.42578125" style="21" bestFit="1" customWidth="1"/>
    <col min="12540" max="12540" width="82" style="21" bestFit="1" customWidth="1"/>
    <col min="12541" max="12541" width="13.140625" style="21" bestFit="1" customWidth="1"/>
    <col min="12542" max="12542" width="29.7109375" style="21" bestFit="1" customWidth="1"/>
    <col min="12543" max="12543" width="14" style="21" bestFit="1" customWidth="1"/>
    <col min="12544" max="12544" width="10.5703125" style="21" bestFit="1" customWidth="1"/>
    <col min="12545" max="12545" width="18.140625" style="21" bestFit="1" customWidth="1"/>
    <col min="12546" max="12546" width="9.140625" style="21" bestFit="1"/>
    <col min="12547" max="12547" width="1.7109375" style="21" bestFit="1" customWidth="1"/>
    <col min="12548" max="12794" width="9.140625" style="21"/>
    <col min="12795" max="12795" width="5.42578125" style="21" bestFit="1" customWidth="1"/>
    <col min="12796" max="12796" width="82" style="21" bestFit="1" customWidth="1"/>
    <col min="12797" max="12797" width="13.140625" style="21" bestFit="1" customWidth="1"/>
    <col min="12798" max="12798" width="29.7109375" style="21" bestFit="1" customWidth="1"/>
    <col min="12799" max="12799" width="14" style="21" bestFit="1" customWidth="1"/>
    <col min="12800" max="12800" width="10.5703125" style="21" bestFit="1" customWidth="1"/>
    <col min="12801" max="12801" width="18.140625" style="21" bestFit="1" customWidth="1"/>
    <col min="12802" max="12802" width="9.140625" style="21" bestFit="1"/>
    <col min="12803" max="12803" width="1.7109375" style="21" bestFit="1" customWidth="1"/>
    <col min="12804" max="13050" width="9.140625" style="21"/>
    <col min="13051" max="13051" width="5.42578125" style="21" bestFit="1" customWidth="1"/>
    <col min="13052" max="13052" width="82" style="21" bestFit="1" customWidth="1"/>
    <col min="13053" max="13053" width="13.140625" style="21" bestFit="1" customWidth="1"/>
    <col min="13054" max="13054" width="29.7109375" style="21" bestFit="1" customWidth="1"/>
    <col min="13055" max="13055" width="14" style="21" bestFit="1" customWidth="1"/>
    <col min="13056" max="13056" width="10.5703125" style="21" bestFit="1" customWidth="1"/>
    <col min="13057" max="13057" width="18.140625" style="21" bestFit="1" customWidth="1"/>
    <col min="13058" max="13058" width="9.140625" style="21" bestFit="1"/>
    <col min="13059" max="13059" width="1.7109375" style="21" bestFit="1" customWidth="1"/>
    <col min="13060" max="13306" width="9.140625" style="21"/>
    <col min="13307" max="13307" width="5.42578125" style="21" bestFit="1" customWidth="1"/>
    <col min="13308" max="13308" width="82" style="21" bestFit="1" customWidth="1"/>
    <col min="13309" max="13309" width="13.140625" style="21" bestFit="1" customWidth="1"/>
    <col min="13310" max="13310" width="29.7109375" style="21" bestFit="1" customWidth="1"/>
    <col min="13311" max="13311" width="14" style="21" bestFit="1" customWidth="1"/>
    <col min="13312" max="13312" width="10.5703125" style="21" bestFit="1" customWidth="1"/>
    <col min="13313" max="13313" width="18.140625" style="21" bestFit="1" customWidth="1"/>
    <col min="13314" max="13314" width="9.140625" style="21" bestFit="1"/>
    <col min="13315" max="13315" width="1.7109375" style="21" bestFit="1" customWidth="1"/>
    <col min="13316" max="13562" width="9.140625" style="21"/>
    <col min="13563" max="13563" width="5.42578125" style="21" bestFit="1" customWidth="1"/>
    <col min="13564" max="13564" width="82" style="21" bestFit="1" customWidth="1"/>
    <col min="13565" max="13565" width="13.140625" style="21" bestFit="1" customWidth="1"/>
    <col min="13566" max="13566" width="29.7109375" style="21" bestFit="1" customWidth="1"/>
    <col min="13567" max="13567" width="14" style="21" bestFit="1" customWidth="1"/>
    <col min="13568" max="13568" width="10.5703125" style="21" bestFit="1" customWidth="1"/>
    <col min="13569" max="13569" width="18.140625" style="21" bestFit="1" customWidth="1"/>
    <col min="13570" max="13570" width="9.140625" style="21" bestFit="1"/>
    <col min="13571" max="13571" width="1.7109375" style="21" bestFit="1" customWidth="1"/>
    <col min="13572" max="13818" width="9.140625" style="21"/>
    <col min="13819" max="13819" width="5.42578125" style="21" bestFit="1" customWidth="1"/>
    <col min="13820" max="13820" width="82" style="21" bestFit="1" customWidth="1"/>
    <col min="13821" max="13821" width="13.140625" style="21" bestFit="1" customWidth="1"/>
    <col min="13822" max="13822" width="29.7109375" style="21" bestFit="1" customWidth="1"/>
    <col min="13823" max="13823" width="14" style="21" bestFit="1" customWidth="1"/>
    <col min="13824" max="13824" width="10.5703125" style="21" bestFit="1" customWidth="1"/>
    <col min="13825" max="13825" width="18.140625" style="21" bestFit="1" customWidth="1"/>
    <col min="13826" max="13826" width="9.140625" style="21" bestFit="1"/>
    <col min="13827" max="13827" width="1.7109375" style="21" bestFit="1" customWidth="1"/>
    <col min="13828" max="14074" width="9.140625" style="21"/>
    <col min="14075" max="14075" width="5.42578125" style="21" bestFit="1" customWidth="1"/>
    <col min="14076" max="14076" width="82" style="21" bestFit="1" customWidth="1"/>
    <col min="14077" max="14077" width="13.140625" style="21" bestFit="1" customWidth="1"/>
    <col min="14078" max="14078" width="29.7109375" style="21" bestFit="1" customWidth="1"/>
    <col min="14079" max="14079" width="14" style="21" bestFit="1" customWidth="1"/>
    <col min="14080" max="14080" width="10.5703125" style="21" bestFit="1" customWidth="1"/>
    <col min="14081" max="14081" width="18.140625" style="21" bestFit="1" customWidth="1"/>
    <col min="14082" max="14082" width="9.140625" style="21" bestFit="1"/>
    <col min="14083" max="14083" width="1.7109375" style="21" bestFit="1" customWidth="1"/>
    <col min="14084" max="14330" width="9.140625" style="21"/>
    <col min="14331" max="14331" width="5.42578125" style="21" bestFit="1" customWidth="1"/>
    <col min="14332" max="14332" width="82" style="21" bestFit="1" customWidth="1"/>
    <col min="14333" max="14333" width="13.140625" style="21" bestFit="1" customWidth="1"/>
    <col min="14334" max="14334" width="29.7109375" style="21" bestFit="1" customWidth="1"/>
    <col min="14335" max="14335" width="14" style="21" bestFit="1" customWidth="1"/>
    <col min="14336" max="14336" width="10.5703125" style="21" bestFit="1" customWidth="1"/>
    <col min="14337" max="14337" width="18.140625" style="21" bestFit="1" customWidth="1"/>
    <col min="14338" max="14338" width="9.140625" style="21" bestFit="1"/>
    <col min="14339" max="14339" width="1.7109375" style="21" bestFit="1" customWidth="1"/>
    <col min="14340" max="14586" width="9.140625" style="21"/>
    <col min="14587" max="14587" width="5.42578125" style="21" bestFit="1" customWidth="1"/>
    <col min="14588" max="14588" width="82" style="21" bestFit="1" customWidth="1"/>
    <col min="14589" max="14589" width="13.140625" style="21" bestFit="1" customWidth="1"/>
    <col min="14590" max="14590" width="29.7109375" style="21" bestFit="1" customWidth="1"/>
    <col min="14591" max="14591" width="14" style="21" bestFit="1" customWidth="1"/>
    <col min="14592" max="14592" width="10.5703125" style="21" bestFit="1" customWidth="1"/>
    <col min="14593" max="14593" width="18.140625" style="21" bestFit="1" customWidth="1"/>
    <col min="14594" max="14594" width="9.140625" style="21" bestFit="1"/>
    <col min="14595" max="14595" width="1.7109375" style="21" bestFit="1" customWidth="1"/>
    <col min="14596" max="14842" width="9.140625" style="21"/>
    <col min="14843" max="14843" width="5.42578125" style="21" bestFit="1" customWidth="1"/>
    <col min="14844" max="14844" width="82" style="21" bestFit="1" customWidth="1"/>
    <col min="14845" max="14845" width="13.140625" style="21" bestFit="1" customWidth="1"/>
    <col min="14846" max="14846" width="29.7109375" style="21" bestFit="1" customWidth="1"/>
    <col min="14847" max="14847" width="14" style="21" bestFit="1" customWidth="1"/>
    <col min="14848" max="14848" width="10.5703125" style="21" bestFit="1" customWidth="1"/>
    <col min="14849" max="14849" width="18.140625" style="21" bestFit="1" customWidth="1"/>
    <col min="14850" max="14850" width="9.140625" style="21" bestFit="1"/>
    <col min="14851" max="14851" width="1.7109375" style="21" bestFit="1" customWidth="1"/>
    <col min="14852" max="15098" width="9.140625" style="21"/>
    <col min="15099" max="15099" width="5.42578125" style="21" bestFit="1" customWidth="1"/>
    <col min="15100" max="15100" width="82" style="21" bestFit="1" customWidth="1"/>
    <col min="15101" max="15101" width="13.140625" style="21" bestFit="1" customWidth="1"/>
    <col min="15102" max="15102" width="29.7109375" style="21" bestFit="1" customWidth="1"/>
    <col min="15103" max="15103" width="14" style="21" bestFit="1" customWidth="1"/>
    <col min="15104" max="15104" width="10.5703125" style="21" bestFit="1" customWidth="1"/>
    <col min="15105" max="15105" width="18.140625" style="21" bestFit="1" customWidth="1"/>
    <col min="15106" max="15106" width="9.140625" style="21" bestFit="1"/>
    <col min="15107" max="15107" width="1.7109375" style="21" bestFit="1" customWidth="1"/>
    <col min="15108" max="15354" width="9.140625" style="21"/>
    <col min="15355" max="15355" width="5.42578125" style="21" bestFit="1" customWidth="1"/>
    <col min="15356" max="15356" width="82" style="21" bestFit="1" customWidth="1"/>
    <col min="15357" max="15357" width="13.140625" style="21" bestFit="1" customWidth="1"/>
    <col min="15358" max="15358" width="29.7109375" style="21" bestFit="1" customWidth="1"/>
    <col min="15359" max="15359" width="14" style="21" bestFit="1" customWidth="1"/>
    <col min="15360" max="15360" width="10.5703125" style="21" bestFit="1" customWidth="1"/>
    <col min="15361" max="15361" width="18.140625" style="21" bestFit="1" customWidth="1"/>
    <col min="15362" max="15362" width="9.140625" style="21" bestFit="1"/>
    <col min="15363" max="15363" width="1.7109375" style="21" bestFit="1" customWidth="1"/>
    <col min="15364" max="15610" width="9.140625" style="21"/>
    <col min="15611" max="15611" width="5.42578125" style="21" bestFit="1" customWidth="1"/>
    <col min="15612" max="15612" width="82" style="21" bestFit="1" customWidth="1"/>
    <col min="15613" max="15613" width="13.140625" style="21" bestFit="1" customWidth="1"/>
    <col min="15614" max="15614" width="29.7109375" style="21" bestFit="1" customWidth="1"/>
    <col min="15615" max="15615" width="14" style="21" bestFit="1" customWidth="1"/>
    <col min="15616" max="15616" width="10.5703125" style="21" bestFit="1" customWidth="1"/>
    <col min="15617" max="15617" width="18.140625" style="21" bestFit="1" customWidth="1"/>
    <col min="15618" max="15618" width="9.140625" style="21" bestFit="1"/>
    <col min="15619" max="15619" width="1.7109375" style="21" bestFit="1" customWidth="1"/>
    <col min="15620" max="15866" width="9.140625" style="21"/>
    <col min="15867" max="15867" width="5.42578125" style="21" bestFit="1" customWidth="1"/>
    <col min="15868" max="15868" width="82" style="21" bestFit="1" customWidth="1"/>
    <col min="15869" max="15869" width="13.140625" style="21" bestFit="1" customWidth="1"/>
    <col min="15870" max="15870" width="29.7109375" style="21" bestFit="1" customWidth="1"/>
    <col min="15871" max="15871" width="14" style="21" bestFit="1" customWidth="1"/>
    <col min="15872" max="15872" width="10.5703125" style="21" bestFit="1" customWidth="1"/>
    <col min="15873" max="15873" width="18.140625" style="21" bestFit="1" customWidth="1"/>
    <col min="15874" max="15874" width="9.140625" style="21" bestFit="1"/>
    <col min="15875" max="15875" width="1.7109375" style="21" bestFit="1" customWidth="1"/>
    <col min="15876" max="16122" width="9.140625" style="21"/>
    <col min="16123" max="16123" width="5.42578125" style="21" bestFit="1" customWidth="1"/>
    <col min="16124" max="16124" width="82" style="21" bestFit="1" customWidth="1"/>
    <col min="16125" max="16125" width="13.140625" style="21" bestFit="1" customWidth="1"/>
    <col min="16126" max="16126" width="29.7109375" style="21" bestFit="1" customWidth="1"/>
    <col min="16127" max="16127" width="14" style="21" bestFit="1" customWidth="1"/>
    <col min="16128" max="16128" width="10.5703125" style="21" bestFit="1" customWidth="1"/>
    <col min="16129" max="16129" width="18.140625" style="21" bestFit="1" customWidth="1"/>
    <col min="16130" max="16130" width="9.140625" style="21" bestFit="1"/>
    <col min="16131" max="16131" width="1.7109375" style="21" bestFit="1" customWidth="1"/>
    <col min="16132" max="16384" width="9.140625" style="21"/>
  </cols>
  <sheetData>
    <row r="1" spans="1:9" s="1" customFormat="1">
      <c r="A1" s="3" t="s">
        <v>0</v>
      </c>
      <c r="B1" s="394" t="s">
        <v>71</v>
      </c>
      <c r="C1" s="394"/>
      <c r="D1" s="394"/>
      <c r="E1" s="394"/>
      <c r="F1" s="4"/>
      <c r="G1" s="4"/>
      <c r="H1" s="4"/>
    </row>
    <row r="2" spans="1:9" s="1" customFormat="1" ht="13.5" thickBot="1">
      <c r="C2" s="5"/>
      <c r="F2" s="4"/>
      <c r="G2" s="4"/>
      <c r="H2" s="4"/>
    </row>
    <row r="3" spans="1:9" s="12" customFormat="1" ht="15">
      <c r="B3" s="30" t="s">
        <v>3014</v>
      </c>
      <c r="C3" s="395"/>
      <c r="D3" s="398"/>
      <c r="F3" s="18"/>
      <c r="G3" s="18"/>
      <c r="H3" s="18"/>
      <c r="I3" s="170"/>
    </row>
    <row r="4" spans="1:9" s="12" customFormat="1" ht="30">
      <c r="B4" s="31" t="s">
        <v>3015</v>
      </c>
      <c r="C4" s="396"/>
      <c r="D4" s="399"/>
      <c r="F4" s="18"/>
      <c r="G4" s="18"/>
      <c r="H4" s="18"/>
      <c r="I4" s="170"/>
    </row>
    <row r="5" spans="1:9" s="12" customFormat="1" ht="15">
      <c r="B5" s="31" t="s">
        <v>1046</v>
      </c>
      <c r="C5" s="396"/>
      <c r="D5" s="399"/>
      <c r="F5" s="18"/>
      <c r="G5" s="18"/>
      <c r="H5" s="18"/>
      <c r="I5" s="170"/>
    </row>
    <row r="6" spans="1:9" s="12" customFormat="1" ht="15">
      <c r="B6" s="31" t="s">
        <v>3016</v>
      </c>
      <c r="C6" s="396"/>
      <c r="D6" s="399"/>
      <c r="F6" s="18"/>
      <c r="G6" s="18"/>
      <c r="H6" s="18"/>
      <c r="I6" s="170"/>
    </row>
    <row r="7" spans="1:9" s="12" customFormat="1" ht="30.75" thickBot="1">
      <c r="B7" s="32" t="s">
        <v>3017</v>
      </c>
      <c r="C7" s="397"/>
      <c r="D7" s="400"/>
      <c r="F7" s="18"/>
      <c r="G7" s="18"/>
      <c r="H7" s="18"/>
      <c r="I7" s="170"/>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1050</v>
      </c>
      <c r="C16" s="139" t="s">
        <v>139</v>
      </c>
      <c r="D16" s="21" t="s">
        <v>140</v>
      </c>
      <c r="E16" s="21" t="s">
        <v>141</v>
      </c>
      <c r="F16" s="22">
        <v>850875</v>
      </c>
      <c r="G16" s="22">
        <v>7731.9</v>
      </c>
      <c r="H16" s="22">
        <v>5.33</v>
      </c>
    </row>
    <row r="17" spans="2:8">
      <c r="B17" s="21" t="s">
        <v>1051</v>
      </c>
      <c r="C17" s="139" t="s">
        <v>139</v>
      </c>
      <c r="D17" s="21" t="s">
        <v>140</v>
      </c>
      <c r="E17" s="21" t="s">
        <v>144</v>
      </c>
      <c r="F17" s="22">
        <v>456150</v>
      </c>
      <c r="G17" s="22">
        <v>6827.2</v>
      </c>
      <c r="H17" s="22">
        <v>4.7</v>
      </c>
    </row>
    <row r="18" spans="2:8">
      <c r="B18" s="21" t="s">
        <v>2025</v>
      </c>
      <c r="C18" s="139" t="s">
        <v>139</v>
      </c>
      <c r="D18" s="21" t="s">
        <v>155</v>
      </c>
      <c r="E18" s="21" t="s">
        <v>156</v>
      </c>
      <c r="F18" s="22">
        <v>226100</v>
      </c>
      <c r="G18" s="22">
        <v>5584.22</v>
      </c>
      <c r="H18" s="22">
        <v>3.85</v>
      </c>
    </row>
    <row r="19" spans="2:8">
      <c r="B19" s="21" t="s">
        <v>1052</v>
      </c>
      <c r="C19" s="139" t="s">
        <v>139</v>
      </c>
      <c r="D19" s="21" t="s">
        <v>142</v>
      </c>
      <c r="E19" s="21" t="s">
        <v>143</v>
      </c>
      <c r="F19" s="22">
        <v>217641</v>
      </c>
      <c r="G19" s="22">
        <v>5548.97</v>
      </c>
      <c r="H19" s="22">
        <v>3.82</v>
      </c>
    </row>
    <row r="20" spans="2:8">
      <c r="B20" s="21" t="s">
        <v>286</v>
      </c>
      <c r="C20" s="139" t="s">
        <v>139</v>
      </c>
      <c r="D20" s="21" t="s">
        <v>140</v>
      </c>
      <c r="E20" s="21" t="s">
        <v>287</v>
      </c>
      <c r="F20" s="22">
        <v>807000</v>
      </c>
      <c r="G20" s="22">
        <v>4630.57</v>
      </c>
      <c r="H20" s="22">
        <v>3.19</v>
      </c>
    </row>
    <row r="21" spans="2:8">
      <c r="B21" s="21" t="s">
        <v>2244</v>
      </c>
      <c r="C21" s="139" t="s">
        <v>139</v>
      </c>
      <c r="D21" s="21" t="s">
        <v>288</v>
      </c>
      <c r="E21" s="21" t="s">
        <v>289</v>
      </c>
      <c r="F21" s="22">
        <v>512176</v>
      </c>
      <c r="G21" s="22">
        <v>4261.3</v>
      </c>
      <c r="H21" s="22">
        <v>2.94</v>
      </c>
    </row>
    <row r="22" spans="2:8">
      <c r="B22" s="21" t="s">
        <v>2067</v>
      </c>
      <c r="C22" s="139" t="s">
        <v>139</v>
      </c>
      <c r="D22" s="21" t="s">
        <v>160</v>
      </c>
      <c r="E22" s="21" t="s">
        <v>161</v>
      </c>
      <c r="F22" s="22">
        <v>185261</v>
      </c>
      <c r="G22" s="22">
        <v>3748.02</v>
      </c>
      <c r="H22" s="22">
        <v>2.58</v>
      </c>
    </row>
    <row r="23" spans="2:8">
      <c r="B23" s="21" t="s">
        <v>1087</v>
      </c>
      <c r="C23" s="139" t="s">
        <v>139</v>
      </c>
      <c r="D23" s="21" t="s">
        <v>145</v>
      </c>
      <c r="E23" s="21" t="s">
        <v>146</v>
      </c>
      <c r="F23" s="22">
        <v>243000</v>
      </c>
      <c r="G23" s="22">
        <v>3736.49</v>
      </c>
      <c r="H23" s="22">
        <v>2.57</v>
      </c>
    </row>
    <row r="24" spans="2:8">
      <c r="B24" s="21" t="s">
        <v>1065</v>
      </c>
      <c r="C24" s="139" t="s">
        <v>139</v>
      </c>
      <c r="D24" s="21" t="s">
        <v>145</v>
      </c>
      <c r="E24" s="21" t="s">
        <v>147</v>
      </c>
      <c r="F24" s="22">
        <v>113488</v>
      </c>
      <c r="G24" s="22">
        <v>3623.84</v>
      </c>
      <c r="H24" s="22">
        <v>2.5</v>
      </c>
    </row>
    <row r="25" spans="2:8">
      <c r="B25" s="21" t="s">
        <v>1056</v>
      </c>
      <c r="C25" s="139" t="s">
        <v>139</v>
      </c>
      <c r="D25" s="21" t="s">
        <v>140</v>
      </c>
      <c r="E25" s="21" t="s">
        <v>154</v>
      </c>
      <c r="F25" s="22">
        <v>359300</v>
      </c>
      <c r="G25" s="22">
        <v>3255.26</v>
      </c>
      <c r="H25" s="22">
        <v>2.2400000000000002</v>
      </c>
    </row>
    <row r="26" spans="2:8">
      <c r="B26" s="21" t="s">
        <v>411</v>
      </c>
      <c r="C26" s="139" t="s">
        <v>139</v>
      </c>
      <c r="D26" s="21" t="s">
        <v>140</v>
      </c>
      <c r="E26" s="21" t="s">
        <v>412</v>
      </c>
      <c r="F26" s="22">
        <v>1540000</v>
      </c>
      <c r="G26" s="22">
        <v>2274.58</v>
      </c>
      <c r="H26" s="22">
        <v>1.57</v>
      </c>
    </row>
    <row r="27" spans="2:8">
      <c r="B27" s="21" t="s">
        <v>2246</v>
      </c>
      <c r="C27" s="139" t="s">
        <v>139</v>
      </c>
      <c r="D27" s="21" t="s">
        <v>378</v>
      </c>
      <c r="E27" s="21" t="s">
        <v>379</v>
      </c>
      <c r="F27" s="22">
        <v>452425</v>
      </c>
      <c r="G27" s="22">
        <v>1835.26</v>
      </c>
      <c r="H27" s="22">
        <v>1.26</v>
      </c>
    </row>
    <row r="28" spans="2:8">
      <c r="B28" s="21" t="s">
        <v>1076</v>
      </c>
      <c r="C28" s="139" t="s">
        <v>139</v>
      </c>
      <c r="D28" s="21" t="s">
        <v>145</v>
      </c>
      <c r="E28" s="21" t="s">
        <v>294</v>
      </c>
      <c r="F28" s="22">
        <v>175500</v>
      </c>
      <c r="G28" s="22">
        <v>1827.22</v>
      </c>
      <c r="H28" s="22">
        <v>1.26</v>
      </c>
    </row>
    <row r="29" spans="2:8">
      <c r="B29" s="21" t="s">
        <v>2077</v>
      </c>
      <c r="C29" s="139" t="s">
        <v>139</v>
      </c>
      <c r="D29" s="21" t="s">
        <v>181</v>
      </c>
      <c r="E29" s="21" t="s">
        <v>183</v>
      </c>
      <c r="F29" s="22">
        <v>26900</v>
      </c>
      <c r="G29" s="22">
        <v>1806.32</v>
      </c>
      <c r="H29" s="22">
        <v>1.24</v>
      </c>
    </row>
    <row r="30" spans="2:8">
      <c r="B30" s="21" t="s">
        <v>2085</v>
      </c>
      <c r="C30" s="139" t="s">
        <v>139</v>
      </c>
      <c r="D30" s="21" t="s">
        <v>200</v>
      </c>
      <c r="E30" s="21" t="s">
        <v>293</v>
      </c>
      <c r="F30" s="22">
        <v>18100</v>
      </c>
      <c r="G30" s="22">
        <v>1724.5</v>
      </c>
      <c r="H30" s="22">
        <v>1.19</v>
      </c>
    </row>
    <row r="31" spans="2:8">
      <c r="B31" s="21" t="s">
        <v>384</v>
      </c>
      <c r="C31" s="139" t="s">
        <v>139</v>
      </c>
      <c r="D31" s="21" t="s">
        <v>251</v>
      </c>
      <c r="E31" s="21" t="s">
        <v>385</v>
      </c>
      <c r="F31" s="22">
        <v>2858100</v>
      </c>
      <c r="G31" s="22">
        <v>1694.85</v>
      </c>
      <c r="H31" s="22">
        <v>1.17</v>
      </c>
    </row>
    <row r="32" spans="2:8">
      <c r="B32" s="21" t="s">
        <v>1089</v>
      </c>
      <c r="C32" s="139" t="s">
        <v>139</v>
      </c>
      <c r="D32" s="21" t="s">
        <v>274</v>
      </c>
      <c r="E32" s="21" t="s">
        <v>300</v>
      </c>
      <c r="F32" s="22">
        <v>718666</v>
      </c>
      <c r="G32" s="22">
        <v>1639.64</v>
      </c>
      <c r="H32" s="22">
        <v>1.1299999999999999</v>
      </c>
    </row>
    <row r="33" spans="2:8">
      <c r="B33" s="21" t="s">
        <v>2013</v>
      </c>
      <c r="C33" s="139" t="s">
        <v>139</v>
      </c>
      <c r="D33" s="21" t="s">
        <v>236</v>
      </c>
      <c r="E33" s="21" t="s">
        <v>526</v>
      </c>
      <c r="F33" s="22">
        <v>35949</v>
      </c>
      <c r="G33" s="22">
        <v>1624</v>
      </c>
      <c r="H33" s="22">
        <v>1.1200000000000001</v>
      </c>
    </row>
    <row r="34" spans="2:8">
      <c r="B34" s="21" t="s">
        <v>2016</v>
      </c>
      <c r="C34" s="139" t="s">
        <v>139</v>
      </c>
      <c r="D34" s="21" t="s">
        <v>327</v>
      </c>
      <c r="E34" s="21" t="s">
        <v>541</v>
      </c>
      <c r="F34" s="22">
        <v>417000</v>
      </c>
      <c r="G34" s="22">
        <v>1607.54</v>
      </c>
      <c r="H34" s="22">
        <v>1.1100000000000001</v>
      </c>
    </row>
    <row r="35" spans="2:8">
      <c r="B35" s="21" t="s">
        <v>2103</v>
      </c>
      <c r="C35" s="139" t="s">
        <v>139</v>
      </c>
      <c r="D35" s="21" t="s">
        <v>174</v>
      </c>
      <c r="E35" s="21" t="s">
        <v>295</v>
      </c>
      <c r="F35" s="22">
        <v>155000</v>
      </c>
      <c r="G35" s="22">
        <v>1576.2</v>
      </c>
      <c r="H35" s="22">
        <v>1.0900000000000001</v>
      </c>
    </row>
    <row r="36" spans="2:8">
      <c r="B36" s="21" t="s">
        <v>1053</v>
      </c>
      <c r="C36" s="139" t="s">
        <v>139</v>
      </c>
      <c r="D36" s="21" t="s">
        <v>148</v>
      </c>
      <c r="E36" s="21" t="s">
        <v>149</v>
      </c>
      <c r="F36" s="22">
        <v>445000</v>
      </c>
      <c r="G36" s="22">
        <v>1551.72</v>
      </c>
      <c r="H36" s="22">
        <v>1.07</v>
      </c>
    </row>
    <row r="37" spans="2:8">
      <c r="B37" s="21" t="s">
        <v>2099</v>
      </c>
      <c r="C37" s="139" t="s">
        <v>139</v>
      </c>
      <c r="D37" s="21" t="s">
        <v>200</v>
      </c>
      <c r="E37" s="21" t="s">
        <v>292</v>
      </c>
      <c r="F37" s="22">
        <v>110000</v>
      </c>
      <c r="G37" s="22">
        <v>1483.46</v>
      </c>
      <c r="H37" s="22">
        <v>1.02</v>
      </c>
    </row>
    <row r="38" spans="2:8">
      <c r="B38" s="21" t="s">
        <v>2274</v>
      </c>
      <c r="C38" s="139" t="s">
        <v>139</v>
      </c>
      <c r="D38" s="21" t="s">
        <v>327</v>
      </c>
      <c r="E38" s="21" t="s">
        <v>542</v>
      </c>
      <c r="F38" s="22">
        <v>296000</v>
      </c>
      <c r="G38" s="22">
        <v>1478.67</v>
      </c>
      <c r="H38" s="22">
        <v>1.02</v>
      </c>
    </row>
    <row r="39" spans="2:8">
      <c r="B39" s="21" t="s">
        <v>2034</v>
      </c>
      <c r="C39" s="139" t="s">
        <v>139</v>
      </c>
      <c r="D39" s="21" t="s">
        <v>274</v>
      </c>
      <c r="E39" s="21" t="s">
        <v>297</v>
      </c>
      <c r="F39" s="22">
        <v>815000</v>
      </c>
      <c r="G39" s="22">
        <v>1410.77</v>
      </c>
      <c r="H39" s="22">
        <v>0.97</v>
      </c>
    </row>
    <row r="40" spans="2:8">
      <c r="B40" s="21" t="s">
        <v>2072</v>
      </c>
      <c r="C40" s="139" t="s">
        <v>139</v>
      </c>
      <c r="D40" s="21" t="s">
        <v>162</v>
      </c>
      <c r="E40" s="21" t="s">
        <v>414</v>
      </c>
      <c r="F40" s="22">
        <v>98250</v>
      </c>
      <c r="G40" s="22">
        <v>1324.31</v>
      </c>
      <c r="H40" s="22">
        <v>0.91</v>
      </c>
    </row>
    <row r="41" spans="2:8">
      <c r="B41" s="21" t="s">
        <v>2245</v>
      </c>
      <c r="C41" s="139" t="s">
        <v>139</v>
      </c>
      <c r="D41" s="21" t="s">
        <v>174</v>
      </c>
      <c r="E41" s="21" t="s">
        <v>522</v>
      </c>
      <c r="F41" s="22">
        <v>109000</v>
      </c>
      <c r="G41" s="22">
        <v>1272.47</v>
      </c>
      <c r="H41" s="22">
        <v>0.88</v>
      </c>
    </row>
    <row r="42" spans="2:8">
      <c r="B42" s="21" t="s">
        <v>1082</v>
      </c>
      <c r="C42" s="139" t="s">
        <v>139</v>
      </c>
      <c r="D42" s="21" t="s">
        <v>181</v>
      </c>
      <c r="E42" s="21" t="s">
        <v>182</v>
      </c>
      <c r="F42" s="22">
        <v>50900</v>
      </c>
      <c r="G42" s="22">
        <v>1216.6600000000001</v>
      </c>
      <c r="H42" s="22">
        <v>0.84</v>
      </c>
    </row>
    <row r="43" spans="2:8">
      <c r="B43" s="21" t="s">
        <v>2275</v>
      </c>
      <c r="C43" s="139" t="s">
        <v>139</v>
      </c>
      <c r="D43" s="21" t="s">
        <v>166</v>
      </c>
      <c r="E43" s="21" t="s">
        <v>167</v>
      </c>
      <c r="F43" s="22">
        <v>55371</v>
      </c>
      <c r="G43" s="22">
        <v>1202.6300000000001</v>
      </c>
      <c r="H43" s="22">
        <v>0.83</v>
      </c>
    </row>
    <row r="44" spans="2:8">
      <c r="B44" s="21" t="s">
        <v>2038</v>
      </c>
      <c r="C44" s="139" t="s">
        <v>139</v>
      </c>
      <c r="D44" s="21" t="s">
        <v>140</v>
      </c>
      <c r="E44" s="21" t="s">
        <v>324</v>
      </c>
      <c r="F44" s="22">
        <v>846583</v>
      </c>
      <c r="G44" s="22">
        <v>1144.1600000000001</v>
      </c>
      <c r="H44" s="22">
        <v>0.79</v>
      </c>
    </row>
    <row r="45" spans="2:8">
      <c r="B45" s="21" t="s">
        <v>2252</v>
      </c>
      <c r="C45" s="139" t="s">
        <v>139</v>
      </c>
      <c r="D45" s="21" t="s">
        <v>151</v>
      </c>
      <c r="E45" s="21" t="s">
        <v>543</v>
      </c>
      <c r="F45" s="22">
        <v>308000</v>
      </c>
      <c r="G45" s="22">
        <v>1115.8800000000001</v>
      </c>
      <c r="H45" s="22">
        <v>0.77</v>
      </c>
    </row>
    <row r="46" spans="2:8">
      <c r="B46" s="21" t="s">
        <v>2255</v>
      </c>
      <c r="C46" s="139" t="s">
        <v>139</v>
      </c>
      <c r="D46" s="21" t="s">
        <v>140</v>
      </c>
      <c r="E46" s="21" t="s">
        <v>408</v>
      </c>
      <c r="F46" s="22">
        <v>800000</v>
      </c>
      <c r="G46" s="22">
        <v>1052</v>
      </c>
      <c r="H46" s="22">
        <v>0.72</v>
      </c>
    </row>
    <row r="47" spans="2:8">
      <c r="B47" s="21" t="s">
        <v>2095</v>
      </c>
      <c r="C47" s="139" t="s">
        <v>139</v>
      </c>
      <c r="D47" s="21" t="s">
        <v>298</v>
      </c>
      <c r="E47" s="21" t="s">
        <v>521</v>
      </c>
      <c r="F47" s="22">
        <v>149850</v>
      </c>
      <c r="G47" s="22">
        <v>1009.91</v>
      </c>
      <c r="H47" s="22">
        <v>0.7</v>
      </c>
    </row>
    <row r="48" spans="2:8">
      <c r="B48" s="21" t="s">
        <v>1062</v>
      </c>
      <c r="C48" s="139" t="s">
        <v>139</v>
      </c>
      <c r="D48" s="21" t="s">
        <v>181</v>
      </c>
      <c r="E48" s="21" t="s">
        <v>312</v>
      </c>
      <c r="F48" s="22">
        <v>180000</v>
      </c>
      <c r="G48" s="22">
        <v>959.31</v>
      </c>
      <c r="H48" s="22">
        <v>0.66</v>
      </c>
    </row>
    <row r="49" spans="2:8">
      <c r="B49" s="21" t="s">
        <v>2276</v>
      </c>
      <c r="C49" s="139" t="s">
        <v>139</v>
      </c>
      <c r="D49" s="21" t="s">
        <v>162</v>
      </c>
      <c r="E49" s="21" t="s">
        <v>544</v>
      </c>
      <c r="F49" s="22">
        <v>111600</v>
      </c>
      <c r="G49" s="22">
        <v>930.97</v>
      </c>
      <c r="H49" s="22">
        <v>0.64</v>
      </c>
    </row>
    <row r="50" spans="2:8">
      <c r="B50" s="21" t="s">
        <v>209</v>
      </c>
      <c r="C50" s="139" t="s">
        <v>139</v>
      </c>
      <c r="D50" s="21" t="s">
        <v>210</v>
      </c>
      <c r="E50" s="21" t="s">
        <v>211</v>
      </c>
      <c r="F50" s="22">
        <v>171462</v>
      </c>
      <c r="G50" s="22">
        <v>926.32</v>
      </c>
      <c r="H50" s="22">
        <v>0.64</v>
      </c>
    </row>
    <row r="51" spans="2:8">
      <c r="B51" s="21" t="s">
        <v>2091</v>
      </c>
      <c r="C51" s="139" t="s">
        <v>139</v>
      </c>
      <c r="D51" s="21" t="s">
        <v>145</v>
      </c>
      <c r="E51" s="21" t="s">
        <v>304</v>
      </c>
      <c r="F51" s="22">
        <v>86000</v>
      </c>
      <c r="G51" s="22">
        <v>914.52</v>
      </c>
      <c r="H51" s="22">
        <v>0.63</v>
      </c>
    </row>
    <row r="52" spans="2:8">
      <c r="B52" s="21" t="s">
        <v>1084</v>
      </c>
      <c r="C52" s="139" t="s">
        <v>139</v>
      </c>
      <c r="D52" s="21" t="s">
        <v>198</v>
      </c>
      <c r="E52" s="21" t="s">
        <v>326</v>
      </c>
      <c r="F52" s="22">
        <v>176000</v>
      </c>
      <c r="G52" s="22">
        <v>893.29</v>
      </c>
      <c r="H52" s="22">
        <v>0.62</v>
      </c>
    </row>
    <row r="53" spans="2:8">
      <c r="B53" s="21" t="s">
        <v>2083</v>
      </c>
      <c r="C53" s="139" t="s">
        <v>139</v>
      </c>
      <c r="D53" s="21" t="s">
        <v>251</v>
      </c>
      <c r="E53" s="21" t="s">
        <v>376</v>
      </c>
      <c r="F53" s="22">
        <v>26200</v>
      </c>
      <c r="G53" s="22">
        <v>849.39</v>
      </c>
      <c r="H53" s="22">
        <v>0.59</v>
      </c>
    </row>
    <row r="54" spans="2:8">
      <c r="B54" s="21" t="s">
        <v>2248</v>
      </c>
      <c r="C54" s="139" t="s">
        <v>139</v>
      </c>
      <c r="D54" s="21" t="s">
        <v>166</v>
      </c>
      <c r="E54" s="21" t="s">
        <v>545</v>
      </c>
      <c r="F54" s="22">
        <v>193000</v>
      </c>
      <c r="G54" s="22">
        <v>849.2</v>
      </c>
      <c r="H54" s="22">
        <v>0.59</v>
      </c>
    </row>
    <row r="55" spans="2:8">
      <c r="B55" s="21" t="s">
        <v>1086</v>
      </c>
      <c r="C55" s="139" t="s">
        <v>139</v>
      </c>
      <c r="D55" s="21" t="s">
        <v>192</v>
      </c>
      <c r="E55" s="21" t="s">
        <v>329</v>
      </c>
      <c r="F55" s="22">
        <v>40500</v>
      </c>
      <c r="G55" s="22">
        <v>840.21</v>
      </c>
      <c r="H55" s="22">
        <v>0.57999999999999996</v>
      </c>
    </row>
    <row r="56" spans="2:8">
      <c r="B56" s="21" t="s">
        <v>2031</v>
      </c>
      <c r="C56" s="139" t="s">
        <v>139</v>
      </c>
      <c r="D56" s="21" t="s">
        <v>198</v>
      </c>
      <c r="E56" s="21" t="s">
        <v>199</v>
      </c>
      <c r="F56" s="22">
        <v>70000</v>
      </c>
      <c r="G56" s="22">
        <v>818.97</v>
      </c>
      <c r="H56" s="22">
        <v>0.56000000000000005</v>
      </c>
    </row>
    <row r="57" spans="2:8">
      <c r="B57" s="21" t="s">
        <v>2250</v>
      </c>
      <c r="C57" s="139" t="s">
        <v>139</v>
      </c>
      <c r="D57" s="21" t="s">
        <v>166</v>
      </c>
      <c r="E57" s="21" t="s">
        <v>455</v>
      </c>
      <c r="F57" s="22">
        <v>25000</v>
      </c>
      <c r="G57" s="22">
        <v>762.44</v>
      </c>
      <c r="H57" s="22">
        <v>0.53</v>
      </c>
    </row>
    <row r="58" spans="2:8">
      <c r="B58" s="21" t="s">
        <v>2106</v>
      </c>
      <c r="C58" s="139" t="s">
        <v>139</v>
      </c>
      <c r="D58" s="21" t="s">
        <v>174</v>
      </c>
      <c r="E58" s="21" t="s">
        <v>175</v>
      </c>
      <c r="F58" s="22">
        <v>16050</v>
      </c>
      <c r="G58" s="22">
        <v>711.61</v>
      </c>
      <c r="H58" s="22">
        <v>0.49</v>
      </c>
    </row>
    <row r="59" spans="2:8">
      <c r="B59" s="21" t="s">
        <v>2100</v>
      </c>
      <c r="C59" s="139" t="s">
        <v>139</v>
      </c>
      <c r="D59" s="21" t="s">
        <v>172</v>
      </c>
      <c r="E59" s="21" t="s">
        <v>387</v>
      </c>
      <c r="F59" s="22">
        <v>14933</v>
      </c>
      <c r="G59" s="22">
        <v>679.71</v>
      </c>
      <c r="H59" s="22">
        <v>0.47</v>
      </c>
    </row>
    <row r="60" spans="2:8">
      <c r="B60" s="21" t="s">
        <v>2063</v>
      </c>
      <c r="C60" s="139" t="s">
        <v>139</v>
      </c>
      <c r="D60" s="21" t="s">
        <v>298</v>
      </c>
      <c r="E60" s="21" t="s">
        <v>299</v>
      </c>
      <c r="F60" s="22">
        <v>667500</v>
      </c>
      <c r="G60" s="22">
        <v>677.85</v>
      </c>
      <c r="H60" s="22">
        <v>0.47</v>
      </c>
    </row>
    <row r="61" spans="2:8">
      <c r="B61" s="21" t="s">
        <v>2060</v>
      </c>
      <c r="C61" s="139" t="s">
        <v>139</v>
      </c>
      <c r="D61" s="21" t="s">
        <v>251</v>
      </c>
      <c r="E61" s="21" t="s">
        <v>382</v>
      </c>
      <c r="F61" s="22">
        <v>197372</v>
      </c>
      <c r="G61" s="22">
        <v>644.22</v>
      </c>
      <c r="H61" s="22">
        <v>0.44</v>
      </c>
    </row>
    <row r="62" spans="2:8">
      <c r="B62" s="21" t="s">
        <v>1059</v>
      </c>
      <c r="C62" s="139" t="s">
        <v>139</v>
      </c>
      <c r="D62" s="21" t="s">
        <v>162</v>
      </c>
      <c r="E62" s="21" t="s">
        <v>314</v>
      </c>
      <c r="F62" s="22">
        <v>23000</v>
      </c>
      <c r="G62" s="22">
        <v>638.80999999999995</v>
      </c>
      <c r="H62" s="22">
        <v>0.44</v>
      </c>
    </row>
    <row r="63" spans="2:8">
      <c r="B63" s="21" t="s">
        <v>2006</v>
      </c>
      <c r="C63" s="139" t="s">
        <v>139</v>
      </c>
      <c r="D63" s="21" t="s">
        <v>202</v>
      </c>
      <c r="E63" s="21" t="s">
        <v>523</v>
      </c>
      <c r="F63" s="22">
        <v>71500</v>
      </c>
      <c r="G63" s="22">
        <v>588.84</v>
      </c>
      <c r="H63" s="22">
        <v>0.41</v>
      </c>
    </row>
    <row r="64" spans="2:8">
      <c r="B64" s="21" t="s">
        <v>2277</v>
      </c>
      <c r="C64" s="139" t="s">
        <v>139</v>
      </c>
      <c r="D64" s="21" t="s">
        <v>245</v>
      </c>
      <c r="E64" s="21" t="s">
        <v>255</v>
      </c>
      <c r="F64" s="22">
        <v>65000</v>
      </c>
      <c r="G64" s="22">
        <v>532.22</v>
      </c>
      <c r="H64" s="22">
        <v>0.37</v>
      </c>
    </row>
    <row r="65" spans="2:9">
      <c r="B65" s="21" t="s">
        <v>2256</v>
      </c>
      <c r="C65" s="139" t="s">
        <v>139</v>
      </c>
      <c r="D65" s="21" t="s">
        <v>274</v>
      </c>
      <c r="E65" s="21" t="s">
        <v>546</v>
      </c>
      <c r="F65" s="22">
        <v>670000</v>
      </c>
      <c r="G65" s="22">
        <v>514.23</v>
      </c>
      <c r="H65" s="22">
        <v>0.35</v>
      </c>
    </row>
    <row r="66" spans="2:9">
      <c r="B66" s="21" t="s">
        <v>1061</v>
      </c>
      <c r="C66" s="139" t="s">
        <v>139</v>
      </c>
      <c r="D66" s="21" t="s">
        <v>200</v>
      </c>
      <c r="E66" s="21" t="s">
        <v>201</v>
      </c>
      <c r="F66" s="22">
        <v>12500</v>
      </c>
      <c r="G66" s="22">
        <v>481.31</v>
      </c>
      <c r="H66" s="22">
        <v>0.33</v>
      </c>
    </row>
    <row r="67" spans="2:9">
      <c r="B67" s="21" t="s">
        <v>2278</v>
      </c>
      <c r="C67" s="139" t="s">
        <v>139</v>
      </c>
      <c r="D67" s="21" t="s">
        <v>145</v>
      </c>
      <c r="E67" s="21" t="s">
        <v>547</v>
      </c>
      <c r="F67" s="22">
        <v>23156</v>
      </c>
      <c r="G67" s="22">
        <v>390.97</v>
      </c>
      <c r="H67" s="22">
        <v>0.27</v>
      </c>
    </row>
    <row r="68" spans="2:9">
      <c r="B68" s="21" t="s">
        <v>2279</v>
      </c>
      <c r="C68" s="139" t="s">
        <v>139</v>
      </c>
      <c r="D68" s="21" t="s">
        <v>155</v>
      </c>
      <c r="E68" s="21" t="s">
        <v>548</v>
      </c>
      <c r="F68" s="22">
        <v>43689</v>
      </c>
      <c r="G68" s="22">
        <v>192.23</v>
      </c>
      <c r="H68" s="22">
        <v>0.13</v>
      </c>
    </row>
    <row r="69" spans="2:9">
      <c r="B69" s="21" t="s">
        <v>2257</v>
      </c>
      <c r="C69" s="139" t="s">
        <v>139</v>
      </c>
      <c r="D69" s="21" t="s">
        <v>288</v>
      </c>
      <c r="E69" s="21" t="s">
        <v>549</v>
      </c>
      <c r="F69" s="22">
        <v>36562</v>
      </c>
      <c r="G69" s="22">
        <v>160.84</v>
      </c>
      <c r="H69" s="22">
        <v>0.11</v>
      </c>
    </row>
    <row r="70" spans="2:9">
      <c r="B70" s="21" t="s">
        <v>2009</v>
      </c>
      <c r="C70" s="139" t="s">
        <v>139</v>
      </c>
      <c r="D70" s="21" t="s">
        <v>274</v>
      </c>
      <c r="E70" s="21" t="s">
        <v>383</v>
      </c>
      <c r="F70" s="22">
        <v>1250</v>
      </c>
      <c r="G70" s="22">
        <v>2.83</v>
      </c>
      <c r="H70" s="22">
        <v>0</v>
      </c>
      <c r="I70" s="21" t="s">
        <v>444</v>
      </c>
    </row>
    <row r="71" spans="2:9">
      <c r="B71" s="21" t="s">
        <v>2163</v>
      </c>
      <c r="C71" s="139" t="s">
        <v>139</v>
      </c>
      <c r="D71" s="21" t="s">
        <v>298</v>
      </c>
      <c r="E71" s="21" t="s">
        <v>299</v>
      </c>
      <c r="F71" s="22">
        <v>-233750</v>
      </c>
      <c r="G71" s="22">
        <v>-237.72</v>
      </c>
      <c r="H71" s="22">
        <v>-0.16</v>
      </c>
    </row>
    <row r="72" spans="2:9">
      <c r="B72" s="21" t="s">
        <v>2209</v>
      </c>
      <c r="C72" s="139" t="s">
        <v>139</v>
      </c>
      <c r="D72" s="21" t="s">
        <v>145</v>
      </c>
      <c r="E72" s="21" t="s">
        <v>294</v>
      </c>
      <c r="F72" s="22">
        <v>-42000</v>
      </c>
      <c r="G72" s="22">
        <v>-438.75</v>
      </c>
      <c r="H72" s="22">
        <v>-0.3</v>
      </c>
    </row>
    <row r="73" spans="2:9">
      <c r="B73" s="21" t="s">
        <v>2280</v>
      </c>
      <c r="C73" s="139" t="s">
        <v>139</v>
      </c>
      <c r="D73" s="21" t="s">
        <v>378</v>
      </c>
      <c r="E73" s="21" t="s">
        <v>379</v>
      </c>
      <c r="F73" s="22">
        <v>-213925</v>
      </c>
      <c r="G73" s="22">
        <v>-869.61</v>
      </c>
      <c r="H73" s="22">
        <v>-0.6</v>
      </c>
    </row>
    <row r="74" spans="2:9">
      <c r="B74" s="21" t="s">
        <v>2136</v>
      </c>
      <c r="C74" s="139" t="s">
        <v>139</v>
      </c>
      <c r="D74" s="21" t="s">
        <v>140</v>
      </c>
      <c r="E74" s="21" t="s">
        <v>154</v>
      </c>
      <c r="F74" s="22">
        <v>-96000</v>
      </c>
      <c r="G74" s="22">
        <v>-872.88</v>
      </c>
      <c r="H74" s="22">
        <v>-0.6</v>
      </c>
    </row>
    <row r="75" spans="2:9">
      <c r="B75" s="21" t="s">
        <v>2237</v>
      </c>
      <c r="C75" s="139" t="s">
        <v>139</v>
      </c>
      <c r="D75" s="21" t="s">
        <v>181</v>
      </c>
      <c r="E75" s="21" t="s">
        <v>312</v>
      </c>
      <c r="F75" s="22">
        <v>-180000</v>
      </c>
      <c r="G75" s="22">
        <v>-964.71</v>
      </c>
      <c r="H75" s="22">
        <v>-0.66</v>
      </c>
    </row>
    <row r="76" spans="2:9">
      <c r="B76" s="21" t="s">
        <v>2153</v>
      </c>
      <c r="C76" s="139" t="s">
        <v>139</v>
      </c>
      <c r="D76" s="21" t="s">
        <v>145</v>
      </c>
      <c r="E76" s="21" t="s">
        <v>147</v>
      </c>
      <c r="F76" s="22">
        <v>-30900</v>
      </c>
      <c r="G76" s="22">
        <v>-990.19</v>
      </c>
      <c r="H76" s="22">
        <v>-0.68</v>
      </c>
    </row>
    <row r="77" spans="2:9">
      <c r="B77" s="21" t="s">
        <v>2127</v>
      </c>
      <c r="C77" s="139" t="s">
        <v>139</v>
      </c>
      <c r="D77" s="21" t="s">
        <v>298</v>
      </c>
      <c r="E77" s="21" t="s">
        <v>521</v>
      </c>
      <c r="F77" s="22">
        <v>-149850</v>
      </c>
      <c r="G77" s="22">
        <v>-1015.83</v>
      </c>
      <c r="H77" s="22">
        <v>-0.7</v>
      </c>
    </row>
    <row r="78" spans="2:9">
      <c r="B78" s="21" t="s">
        <v>2235</v>
      </c>
      <c r="C78" s="139" t="s">
        <v>139</v>
      </c>
      <c r="D78" s="21" t="s">
        <v>140</v>
      </c>
      <c r="E78" s="21" t="s">
        <v>141</v>
      </c>
      <c r="F78" s="22">
        <v>-132000</v>
      </c>
      <c r="G78" s="22">
        <v>-1206.02</v>
      </c>
      <c r="H78" s="22">
        <v>-0.83</v>
      </c>
    </row>
    <row r="79" spans="2:9">
      <c r="B79" s="21" t="s">
        <v>2138</v>
      </c>
      <c r="C79" s="139" t="s">
        <v>139</v>
      </c>
      <c r="D79" s="21" t="s">
        <v>200</v>
      </c>
      <c r="E79" s="21" t="s">
        <v>293</v>
      </c>
      <c r="F79" s="22">
        <v>-18100</v>
      </c>
      <c r="G79" s="22">
        <v>-1729.21</v>
      </c>
      <c r="H79" s="22">
        <v>-1.19</v>
      </c>
    </row>
    <row r="80" spans="2:9">
      <c r="B80" s="21" t="s">
        <v>2231</v>
      </c>
      <c r="C80" s="139" t="s">
        <v>139</v>
      </c>
      <c r="D80" s="21" t="s">
        <v>140</v>
      </c>
      <c r="E80" s="21" t="s">
        <v>144</v>
      </c>
      <c r="F80" s="22">
        <v>-196900</v>
      </c>
      <c r="G80" s="22">
        <v>-2959.9</v>
      </c>
      <c r="H80" s="22">
        <v>-2.04</v>
      </c>
    </row>
    <row r="81" spans="2:8">
      <c r="B81" s="21" t="s">
        <v>2208</v>
      </c>
      <c r="C81" s="139" t="s">
        <v>139</v>
      </c>
      <c r="D81" s="21" t="s">
        <v>155</v>
      </c>
      <c r="E81" s="21" t="s">
        <v>156</v>
      </c>
      <c r="F81" s="22">
        <v>-123300</v>
      </c>
      <c r="G81" s="22">
        <v>-3056.92</v>
      </c>
      <c r="H81" s="22">
        <v>-2.11</v>
      </c>
    </row>
    <row r="82" spans="2:8">
      <c r="B82" s="231" t="s">
        <v>218</v>
      </c>
      <c r="C82" s="232"/>
      <c r="D82" s="231"/>
      <c r="E82" s="231"/>
      <c r="F82" s="128"/>
      <c r="G82" s="128">
        <f>SUM(G16:G70)</f>
        <v>96780.810000000041</v>
      </c>
      <c r="H82" s="128">
        <f>SUM(H16:H70)</f>
        <v>66.7</v>
      </c>
    </row>
    <row r="83" spans="2:8">
      <c r="B83" s="237" t="s">
        <v>1029</v>
      </c>
      <c r="C83" s="232"/>
      <c r="D83" s="231"/>
      <c r="E83" s="231"/>
      <c r="F83" s="128"/>
      <c r="G83" s="128"/>
      <c r="H83" s="128"/>
    </row>
    <row r="84" spans="2:8">
      <c r="B84" s="237" t="s">
        <v>1030</v>
      </c>
      <c r="C84" s="232"/>
      <c r="D84" s="231"/>
      <c r="E84" s="231"/>
      <c r="F84" s="128"/>
      <c r="G84" s="128"/>
      <c r="H84" s="128"/>
    </row>
    <row r="85" spans="2:8">
      <c r="B85" s="21" t="s">
        <v>537</v>
      </c>
      <c r="C85" s="139" t="s">
        <v>139</v>
      </c>
      <c r="D85" s="21" t="s">
        <v>3103</v>
      </c>
      <c r="E85" s="21" t="s">
        <v>538</v>
      </c>
      <c r="F85" s="22">
        <v>274</v>
      </c>
      <c r="G85" s="22">
        <v>4520.6575000000003</v>
      </c>
      <c r="H85" s="22">
        <v>3.1142110000000001</v>
      </c>
    </row>
    <row r="86" spans="2:8">
      <c r="B86" s="21" t="s">
        <v>536</v>
      </c>
      <c r="C86" s="139" t="s">
        <v>139</v>
      </c>
      <c r="D86" s="21" t="s">
        <v>3104</v>
      </c>
      <c r="E86" s="21" t="s">
        <v>3106</v>
      </c>
      <c r="F86" s="22">
        <v>157</v>
      </c>
      <c r="G86" s="22">
        <v>7900.5540000000001</v>
      </c>
      <c r="H86" s="22">
        <v>5.4425689999999998</v>
      </c>
    </row>
    <row r="87" spans="2:8">
      <c r="B87" s="21" t="s">
        <v>534</v>
      </c>
      <c r="C87" s="139" t="s">
        <v>139</v>
      </c>
      <c r="D87" s="21" t="s">
        <v>3105</v>
      </c>
      <c r="E87" s="21" t="s">
        <v>535</v>
      </c>
      <c r="F87" s="22">
        <v>649</v>
      </c>
      <c r="G87" s="22">
        <v>11229.9066</v>
      </c>
      <c r="H87" s="22">
        <v>7.7361079999999998</v>
      </c>
    </row>
    <row r="88" spans="2:8">
      <c r="B88" s="21" t="s">
        <v>539</v>
      </c>
      <c r="C88" s="139" t="s">
        <v>139</v>
      </c>
      <c r="D88" s="21" t="s">
        <v>3105</v>
      </c>
      <c r="E88" s="21" t="s">
        <v>1032</v>
      </c>
      <c r="F88" s="22">
        <v>3450</v>
      </c>
      <c r="G88" s="22">
        <v>2006.6925000000001</v>
      </c>
      <c r="H88" s="22">
        <v>1.382379</v>
      </c>
    </row>
    <row r="89" spans="2:8">
      <c r="B89" s="237" t="s">
        <v>1031</v>
      </c>
      <c r="C89" s="232"/>
      <c r="D89" s="231"/>
      <c r="E89" s="231"/>
      <c r="F89" s="128"/>
      <c r="G89" s="128"/>
    </row>
    <row r="90" spans="2:8">
      <c r="B90" s="21" t="s">
        <v>1033</v>
      </c>
      <c r="C90" s="139" t="s">
        <v>139</v>
      </c>
      <c r="D90" s="21" t="s">
        <v>3103</v>
      </c>
      <c r="E90" s="21" t="s">
        <v>538</v>
      </c>
      <c r="F90" s="22">
        <v>-274</v>
      </c>
      <c r="G90" s="22">
        <v>-4432.2924999999996</v>
      </c>
      <c r="H90" s="22">
        <v>-3.053337</v>
      </c>
    </row>
    <row r="91" spans="2:8">
      <c r="B91" s="21" t="s">
        <v>1034</v>
      </c>
      <c r="C91" s="139" t="s">
        <v>139</v>
      </c>
      <c r="D91" s="21" t="s">
        <v>3107</v>
      </c>
      <c r="E91" s="21" t="s">
        <v>3108</v>
      </c>
      <c r="F91" s="22">
        <v>30</v>
      </c>
      <c r="G91" s="22">
        <v>211.2</v>
      </c>
      <c r="H91" s="22">
        <v>0.14549200000000001</v>
      </c>
    </row>
    <row r="92" spans="2:8">
      <c r="B92" s="21" t="s">
        <v>1035</v>
      </c>
      <c r="C92" s="139" t="s">
        <v>139</v>
      </c>
      <c r="D92" s="21" t="s">
        <v>3107</v>
      </c>
      <c r="E92" s="21" t="s">
        <v>3108</v>
      </c>
      <c r="F92" s="22">
        <v>110</v>
      </c>
      <c r="G92" s="22">
        <v>781.11</v>
      </c>
      <c r="H92" s="22">
        <v>0.53809499999999999</v>
      </c>
    </row>
    <row r="93" spans="2:8">
      <c r="B93" s="21" t="s">
        <v>1036</v>
      </c>
      <c r="C93" s="139" t="s">
        <v>139</v>
      </c>
      <c r="D93" s="21" t="s">
        <v>3104</v>
      </c>
      <c r="E93" s="21" t="s">
        <v>3106</v>
      </c>
      <c r="F93" s="22">
        <v>-118</v>
      </c>
      <c r="G93" s="22">
        <v>-5937.9960000000001</v>
      </c>
      <c r="H93" s="22">
        <v>-4.0905930000000001</v>
      </c>
    </row>
    <row r="94" spans="2:8">
      <c r="B94" s="21" t="s">
        <v>1042</v>
      </c>
      <c r="C94" s="139" t="s">
        <v>139</v>
      </c>
      <c r="D94" s="21" t="s">
        <v>3104</v>
      </c>
      <c r="E94" s="21" t="s">
        <v>3109</v>
      </c>
      <c r="F94" s="22">
        <v>-149</v>
      </c>
      <c r="G94" s="22">
        <v>-750.33420000000001</v>
      </c>
      <c r="H94" s="22">
        <v>-0.51689399999999996</v>
      </c>
    </row>
    <row r="95" spans="2:8">
      <c r="B95" s="281" t="s">
        <v>1043</v>
      </c>
      <c r="C95" s="139" t="s">
        <v>139</v>
      </c>
      <c r="D95" s="21" t="s">
        <v>3104</v>
      </c>
      <c r="E95" s="21" t="s">
        <v>3109</v>
      </c>
      <c r="F95" s="22">
        <v>149</v>
      </c>
      <c r="G95" s="22">
        <v>746.04300000000001</v>
      </c>
      <c r="H95" s="22">
        <v>0.51393743921899571</v>
      </c>
    </row>
    <row r="96" spans="2:8">
      <c r="B96" s="281" t="s">
        <v>1043</v>
      </c>
      <c r="C96" s="139" t="s">
        <v>139</v>
      </c>
      <c r="D96" s="21" t="s">
        <v>3104</v>
      </c>
      <c r="E96" s="21" t="s">
        <v>3109</v>
      </c>
      <c r="F96" s="22">
        <v>241</v>
      </c>
      <c r="G96" s="22">
        <v>1206.6869999999999</v>
      </c>
      <c r="H96" s="22">
        <v>0.83126793860253667</v>
      </c>
    </row>
    <row r="97" spans="2:9">
      <c r="B97" s="21" t="s">
        <v>1041</v>
      </c>
      <c r="C97" s="139" t="s">
        <v>139</v>
      </c>
      <c r="D97" s="21" t="s">
        <v>3105</v>
      </c>
      <c r="E97" s="21" t="s">
        <v>535</v>
      </c>
      <c r="F97" s="22">
        <v>-443</v>
      </c>
      <c r="G97" s="22">
        <v>-7665.4062000000004</v>
      </c>
      <c r="H97" s="22">
        <v>-5.2805790000000004</v>
      </c>
    </row>
    <row r="98" spans="2:9">
      <c r="B98" s="21" t="s">
        <v>1039</v>
      </c>
      <c r="C98" s="139" t="s">
        <v>139</v>
      </c>
      <c r="D98" s="21" t="s">
        <v>3105</v>
      </c>
      <c r="E98" s="21" t="s">
        <v>535</v>
      </c>
      <c r="F98" s="22">
        <v>-150</v>
      </c>
      <c r="G98" s="22">
        <v>-2648.79</v>
      </c>
      <c r="H98" s="22">
        <v>-1.8247100000000001</v>
      </c>
    </row>
    <row r="99" spans="2:9">
      <c r="B99" s="21" t="s">
        <v>1040</v>
      </c>
      <c r="C99" s="139" t="s">
        <v>139</v>
      </c>
      <c r="D99" s="21" t="s">
        <v>3105</v>
      </c>
      <c r="E99" s="21" t="s">
        <v>540</v>
      </c>
      <c r="F99" s="22">
        <v>-3450</v>
      </c>
      <c r="G99" s="22">
        <v>-2049.1619999999998</v>
      </c>
      <c r="H99" s="22">
        <v>-1.4116359999999999</v>
      </c>
    </row>
    <row r="100" spans="2:9">
      <c r="B100" s="21" t="s">
        <v>1037</v>
      </c>
      <c r="C100" s="139" t="s">
        <v>139</v>
      </c>
      <c r="D100" s="21" t="s">
        <v>3110</v>
      </c>
      <c r="E100" s="21" t="s">
        <v>550</v>
      </c>
      <c r="F100" s="22">
        <v>7</v>
      </c>
      <c r="G100" s="22">
        <v>88.497500000000002</v>
      </c>
      <c r="H100" s="22">
        <v>6.0964999999999998E-2</v>
      </c>
    </row>
    <row r="101" spans="2:9">
      <c r="B101" s="21" t="s">
        <v>1038</v>
      </c>
      <c r="C101" s="139" t="s">
        <v>139</v>
      </c>
      <c r="D101" s="21" t="s">
        <v>3110</v>
      </c>
      <c r="E101" s="21" t="s">
        <v>550</v>
      </c>
      <c r="F101" s="22">
        <v>-7</v>
      </c>
      <c r="G101" s="22">
        <v>-87.885000000000005</v>
      </c>
      <c r="H101" s="22">
        <v>-6.0543E-2</v>
      </c>
    </row>
    <row r="102" spans="2:9">
      <c r="B102" s="21" t="s">
        <v>3111</v>
      </c>
      <c r="C102" s="139" t="s">
        <v>139</v>
      </c>
      <c r="D102" s="21" t="s">
        <v>3107</v>
      </c>
      <c r="E102" s="21" t="s">
        <v>3108</v>
      </c>
      <c r="F102" s="22">
        <v>-25</v>
      </c>
      <c r="G102" s="22">
        <v>-4.5491007999999997</v>
      </c>
      <c r="H102" s="22">
        <v>-3.1338053570419846E-5</v>
      </c>
      <c r="I102" s="21" t="s">
        <v>444</v>
      </c>
    </row>
    <row r="103" spans="2:9">
      <c r="B103" s="21" t="s">
        <v>3112</v>
      </c>
      <c r="C103" s="139" t="s">
        <v>139</v>
      </c>
      <c r="D103" s="21" t="s">
        <v>3107</v>
      </c>
      <c r="E103" s="21" t="s">
        <v>3108</v>
      </c>
      <c r="F103" s="22">
        <v>25</v>
      </c>
      <c r="G103" s="22">
        <v>2.2528207999999998</v>
      </c>
      <c r="H103" s="22">
        <v>1.5519334923278922E-5</v>
      </c>
      <c r="I103" s="21" t="s">
        <v>444</v>
      </c>
    </row>
    <row r="104" spans="2:9">
      <c r="B104" s="21" t="s">
        <v>3113</v>
      </c>
      <c r="C104" s="139" t="s">
        <v>139</v>
      </c>
      <c r="D104" s="21" t="s">
        <v>3107</v>
      </c>
      <c r="E104" s="21" t="s">
        <v>3108</v>
      </c>
      <c r="F104" s="22">
        <v>25</v>
      </c>
      <c r="G104" s="22">
        <v>1.8948985999999999</v>
      </c>
      <c r="H104" s="22">
        <v>1.3053664108149365E-5</v>
      </c>
      <c r="I104" s="21" t="s">
        <v>444</v>
      </c>
    </row>
    <row r="105" spans="2:9">
      <c r="B105" s="21" t="s">
        <v>3114</v>
      </c>
      <c r="C105" s="139" t="s">
        <v>139</v>
      </c>
      <c r="D105" s="21" t="s">
        <v>3107</v>
      </c>
      <c r="E105" s="21" t="s">
        <v>3108</v>
      </c>
      <c r="F105" s="22">
        <v>-25</v>
      </c>
      <c r="G105" s="22">
        <v>-4.3618053999999997</v>
      </c>
      <c r="H105" s="22">
        <v>-3.0047804455980961E-5</v>
      </c>
      <c r="I105" s="21" t="s">
        <v>444</v>
      </c>
    </row>
    <row r="106" spans="2:9">
      <c r="B106" s="21" t="s">
        <v>3115</v>
      </c>
      <c r="C106" s="139" t="s">
        <v>139</v>
      </c>
      <c r="D106" s="21" t="s">
        <v>3119</v>
      </c>
      <c r="E106" s="21" t="s">
        <v>3120</v>
      </c>
      <c r="F106" s="22">
        <v>-30</v>
      </c>
      <c r="G106" s="22">
        <v>-5.2551810999999997</v>
      </c>
      <c r="H106" s="22">
        <v>-3.6202131822196134E-5</v>
      </c>
      <c r="I106" s="21" t="s">
        <v>444</v>
      </c>
    </row>
    <row r="107" spans="2:9">
      <c r="B107" s="21" t="s">
        <v>3116</v>
      </c>
      <c r="C107" s="139" t="s">
        <v>139</v>
      </c>
      <c r="D107" s="21" t="s">
        <v>3119</v>
      </c>
      <c r="E107" s="21" t="s">
        <v>3120</v>
      </c>
      <c r="F107" s="22">
        <v>30</v>
      </c>
      <c r="G107" s="22">
        <v>3.4280722999999997</v>
      </c>
      <c r="H107" s="22">
        <v>2.3615461187554332E-5</v>
      </c>
      <c r="I107" s="21" t="s">
        <v>444</v>
      </c>
    </row>
    <row r="108" spans="2:9">
      <c r="B108" s="21" t="s">
        <v>3117</v>
      </c>
      <c r="C108" s="139" t="s">
        <v>139</v>
      </c>
      <c r="D108" s="21" t="s">
        <v>3119</v>
      </c>
      <c r="E108" s="21" t="s">
        <v>3120</v>
      </c>
      <c r="F108" s="22">
        <v>30</v>
      </c>
      <c r="G108" s="22">
        <v>1.4105573999999999</v>
      </c>
      <c r="H108" s="22">
        <v>9.7171123060962128E-6</v>
      </c>
      <c r="I108" s="21" t="s">
        <v>444</v>
      </c>
    </row>
    <row r="109" spans="2:9">
      <c r="B109" s="21" t="s">
        <v>3118</v>
      </c>
      <c r="C109" s="139" t="s">
        <v>139</v>
      </c>
      <c r="D109" s="21" t="s">
        <v>3119</v>
      </c>
      <c r="E109" s="21" t="s">
        <v>3120</v>
      </c>
      <c r="F109" s="22">
        <v>-30</v>
      </c>
      <c r="G109" s="22">
        <v>-3.3054359000000004</v>
      </c>
      <c r="H109" s="22">
        <v>-2.2770637948446636E-5</v>
      </c>
      <c r="I109" s="21" t="s">
        <v>444</v>
      </c>
    </row>
    <row r="110" spans="2:9">
      <c r="B110" s="237" t="s">
        <v>1044</v>
      </c>
      <c r="C110" s="232"/>
      <c r="D110" s="231"/>
      <c r="E110" s="231"/>
      <c r="F110" s="128"/>
      <c r="G110" s="282">
        <f>+SUMIF(G85:G109,"&gt;0",G85:G109)</f>
        <v>28700.334449100006</v>
      </c>
      <c r="H110" s="282">
        <f>+SUMIF(H85:H109,"&gt;0",H85:H109)</f>
        <v>19.765086283394055</v>
      </c>
    </row>
    <row r="111" spans="2:9">
      <c r="B111" s="229" t="s">
        <v>102</v>
      </c>
      <c r="C111" s="230" t="s">
        <v>103</v>
      </c>
      <c r="D111" s="229" t="s">
        <v>104</v>
      </c>
      <c r="E111" s="229" t="s">
        <v>105</v>
      </c>
      <c r="F111" s="131" t="s">
        <v>106</v>
      </c>
      <c r="G111" s="131" t="s">
        <v>107</v>
      </c>
      <c r="H111" s="131" t="s">
        <v>108</v>
      </c>
    </row>
    <row r="112" spans="2:9">
      <c r="B112" s="231" t="s">
        <v>109</v>
      </c>
      <c r="C112" s="139"/>
    </row>
    <row r="113" spans="2:8">
      <c r="B113" s="231" t="s">
        <v>110</v>
      </c>
      <c r="C113" s="139"/>
    </row>
    <row r="114" spans="2:8">
      <c r="B114" s="231" t="s">
        <v>111</v>
      </c>
      <c r="C114" s="139"/>
    </row>
    <row r="115" spans="2:8">
      <c r="B115" s="21" t="s">
        <v>551</v>
      </c>
      <c r="C115" s="139">
        <v>6.91</v>
      </c>
      <c r="D115" s="21" t="s">
        <v>113</v>
      </c>
      <c r="E115" s="21" t="s">
        <v>552</v>
      </c>
      <c r="F115" s="22">
        <v>2500000</v>
      </c>
      <c r="G115" s="22">
        <v>2503.2399999999998</v>
      </c>
      <c r="H115" s="22">
        <v>1.72</v>
      </c>
    </row>
    <row r="116" spans="2:8">
      <c r="B116" s="21" t="s">
        <v>553</v>
      </c>
      <c r="C116" s="139">
        <v>7.31</v>
      </c>
      <c r="D116" s="21" t="s">
        <v>113</v>
      </c>
      <c r="E116" s="21" t="s">
        <v>554</v>
      </c>
      <c r="F116" s="22">
        <v>2500000</v>
      </c>
      <c r="G116" s="22">
        <v>2374.13</v>
      </c>
      <c r="H116" s="22">
        <v>1.64</v>
      </c>
    </row>
    <row r="117" spans="2:8">
      <c r="B117" s="21" t="s">
        <v>343</v>
      </c>
      <c r="C117" s="139">
        <v>7.32</v>
      </c>
      <c r="D117" s="21" t="s">
        <v>113</v>
      </c>
      <c r="E117" s="21" t="s">
        <v>344</v>
      </c>
      <c r="F117" s="22">
        <v>1800000</v>
      </c>
      <c r="G117" s="22">
        <v>1797.16</v>
      </c>
      <c r="H117" s="22">
        <v>1.24</v>
      </c>
    </row>
    <row r="118" spans="2:8">
      <c r="B118" s="21" t="s">
        <v>555</v>
      </c>
      <c r="C118" s="139">
        <v>7.08</v>
      </c>
      <c r="D118" s="21" t="s">
        <v>113</v>
      </c>
      <c r="E118" s="21" t="s">
        <v>556</v>
      </c>
      <c r="F118" s="22">
        <v>1500000</v>
      </c>
      <c r="G118" s="22">
        <v>1503.99</v>
      </c>
      <c r="H118" s="22">
        <v>1.04</v>
      </c>
    </row>
    <row r="119" spans="2:8">
      <c r="B119" s="21" t="s">
        <v>557</v>
      </c>
      <c r="C119" s="139">
        <v>7.43</v>
      </c>
      <c r="D119" s="21" t="s">
        <v>113</v>
      </c>
      <c r="E119" s="21" t="s">
        <v>558</v>
      </c>
      <c r="F119" s="22">
        <v>79500</v>
      </c>
      <c r="G119" s="22">
        <v>71.8</v>
      </c>
      <c r="H119" s="22">
        <v>0.05</v>
      </c>
    </row>
    <row r="120" spans="2:8">
      <c r="B120" s="231" t="s">
        <v>115</v>
      </c>
      <c r="C120" s="232"/>
      <c r="D120" s="231"/>
      <c r="E120" s="231"/>
      <c r="F120" s="128"/>
      <c r="G120" s="128">
        <f>SUM(G111:G119)</f>
        <v>8250.32</v>
      </c>
      <c r="H120" s="128">
        <f>SUM(H111:H119)</f>
        <v>5.6899999999999995</v>
      </c>
    </row>
    <row r="121" spans="2:8">
      <c r="B121" s="231" t="s">
        <v>116</v>
      </c>
      <c r="C121" s="139"/>
    </row>
    <row r="122" spans="2:8">
      <c r="B122" s="21" t="s">
        <v>1319</v>
      </c>
      <c r="C122" s="139">
        <v>7.97</v>
      </c>
      <c r="D122" s="21" t="s">
        <v>117</v>
      </c>
      <c r="E122" s="21" t="s">
        <v>559</v>
      </c>
      <c r="F122" s="22">
        <v>250</v>
      </c>
      <c r="G122" s="22">
        <v>2497.35</v>
      </c>
      <c r="H122" s="22">
        <v>1.72</v>
      </c>
    </row>
    <row r="123" spans="2:8">
      <c r="B123" s="21" t="s">
        <v>560</v>
      </c>
      <c r="C123" s="139">
        <v>7.02</v>
      </c>
      <c r="D123" s="21" t="s">
        <v>117</v>
      </c>
      <c r="E123" s="21" t="s">
        <v>561</v>
      </c>
      <c r="F123" s="22">
        <v>50</v>
      </c>
      <c r="G123" s="22">
        <v>501.27</v>
      </c>
      <c r="H123" s="22">
        <v>0.35</v>
      </c>
    </row>
    <row r="124" spans="2:8">
      <c r="B124" s="21" t="s">
        <v>562</v>
      </c>
      <c r="C124" s="139">
        <v>7.46</v>
      </c>
      <c r="D124" s="21" t="s">
        <v>117</v>
      </c>
      <c r="E124" s="21" t="s">
        <v>563</v>
      </c>
      <c r="F124" s="22">
        <v>30</v>
      </c>
      <c r="G124" s="22">
        <v>297.5</v>
      </c>
      <c r="H124" s="22">
        <v>0.2</v>
      </c>
    </row>
    <row r="125" spans="2:8">
      <c r="B125" s="231" t="s">
        <v>118</v>
      </c>
      <c r="C125" s="232"/>
      <c r="D125" s="231"/>
      <c r="E125" s="231"/>
      <c r="F125" s="128"/>
      <c r="G125" s="128">
        <f>SUM(G121:G124)</f>
        <v>3296.12</v>
      </c>
      <c r="H125" s="128">
        <f>SUM(H121:H124)</f>
        <v>2.27</v>
      </c>
    </row>
    <row r="126" spans="2:8">
      <c r="B126" s="231" t="s">
        <v>119</v>
      </c>
      <c r="C126" s="139"/>
    </row>
    <row r="127" spans="2:8">
      <c r="B127" s="21" t="s">
        <v>1246</v>
      </c>
      <c r="C127" s="139">
        <v>7.02</v>
      </c>
      <c r="D127" s="21" t="s">
        <v>121</v>
      </c>
      <c r="E127" s="21" t="s">
        <v>564</v>
      </c>
      <c r="F127" s="22">
        <v>500</v>
      </c>
      <c r="G127" s="22">
        <v>2452.4</v>
      </c>
      <c r="H127" s="22">
        <v>1.69</v>
      </c>
    </row>
    <row r="128" spans="2:8">
      <c r="B128" s="231" t="s">
        <v>123</v>
      </c>
      <c r="C128" s="234"/>
      <c r="D128" s="231"/>
      <c r="E128" s="231"/>
      <c r="F128" s="128"/>
      <c r="G128" s="128">
        <f>SUM(G126:G127)</f>
        <v>2452.4</v>
      </c>
      <c r="H128" s="128">
        <f>SUM(H126:H127)</f>
        <v>1.69</v>
      </c>
    </row>
    <row r="129" spans="2:8">
      <c r="B129" s="231" t="s">
        <v>565</v>
      </c>
      <c r="C129" s="234"/>
      <c r="D129" s="231"/>
      <c r="E129" s="231"/>
      <c r="F129" s="128"/>
      <c r="G129" s="128">
        <v>6320.43</v>
      </c>
      <c r="H129" s="128">
        <v>4.3499999999999996</v>
      </c>
    </row>
    <row r="130" spans="2:8">
      <c r="B130" s="231" t="s">
        <v>125</v>
      </c>
      <c r="C130" s="234"/>
      <c r="D130" s="231"/>
      <c r="E130" s="231"/>
      <c r="F130" s="128"/>
      <c r="G130" s="128">
        <f>+G82+G110+G120+G125+G128+G129</f>
        <v>145800.41444910003</v>
      </c>
      <c r="H130" s="128">
        <f>+H82+H110+H120+H125+H128+H129</f>
        <v>100.46508628339404</v>
      </c>
    </row>
    <row r="131" spans="2:8">
      <c r="B131" s="231" t="s">
        <v>126</v>
      </c>
      <c r="C131" s="234"/>
      <c r="D131" s="231"/>
      <c r="E131" s="231"/>
      <c r="F131" s="128"/>
      <c r="G131" s="128">
        <f>+G132-G130</f>
        <v>-638.19444910003222</v>
      </c>
      <c r="H131" s="128">
        <f>+H132-H130</f>
        <v>-0.46508628339404368</v>
      </c>
    </row>
    <row r="132" spans="2:8">
      <c r="B132" s="231" t="s">
        <v>127</v>
      </c>
      <c r="C132" s="234"/>
      <c r="D132" s="231"/>
      <c r="E132" s="231"/>
      <c r="F132" s="128"/>
      <c r="G132" s="128">
        <v>145162.22</v>
      </c>
      <c r="H132" s="128">
        <v>100</v>
      </c>
    </row>
    <row r="133" spans="2:8">
      <c r="B133" s="21" t="s">
        <v>128</v>
      </c>
    </row>
    <row r="134" spans="2:8">
      <c r="B134" s="21" t="s">
        <v>129</v>
      </c>
    </row>
    <row r="135" spans="2:8">
      <c r="B135" s="21" t="s">
        <v>130</v>
      </c>
      <c r="C135" s="235">
        <v>44865</v>
      </c>
    </row>
    <row r="136" spans="2:8" ht="25.5">
      <c r="B136" s="236" t="s">
        <v>131</v>
      </c>
      <c r="C136" s="210" t="s">
        <v>132</v>
      </c>
    </row>
    <row r="137" spans="2:8">
      <c r="B137" s="231"/>
    </row>
    <row r="138" spans="2:8">
      <c r="B138" s="231" t="s">
        <v>2546</v>
      </c>
      <c r="C138" s="21" t="s">
        <v>132</v>
      </c>
    </row>
    <row r="139" spans="2:8">
      <c r="B139" s="231" t="s">
        <v>2547</v>
      </c>
      <c r="C139" s="21" t="s">
        <v>132</v>
      </c>
    </row>
    <row r="140" spans="2:8">
      <c r="B140" s="231" t="s">
        <v>1107</v>
      </c>
      <c r="C140" s="21" t="s">
        <v>132</v>
      </c>
    </row>
    <row r="141" spans="2:8">
      <c r="B141" s="231" t="s">
        <v>566</v>
      </c>
      <c r="C141" s="234"/>
    </row>
    <row r="142" spans="2:8">
      <c r="B142" s="231" t="s">
        <v>567</v>
      </c>
      <c r="C142" s="234"/>
    </row>
    <row r="143" spans="2:8">
      <c r="B143" s="231" t="s">
        <v>568</v>
      </c>
      <c r="C143" s="234"/>
    </row>
    <row r="144" spans="2:8">
      <c r="B144" s="231" t="s">
        <v>569</v>
      </c>
      <c r="C144" s="234"/>
    </row>
    <row r="145" spans="2:6">
      <c r="B145" s="231" t="s">
        <v>570</v>
      </c>
      <c r="C145" s="234"/>
    </row>
    <row r="146" spans="2:6">
      <c r="B146" s="231" t="s">
        <v>571</v>
      </c>
      <c r="C146" s="234"/>
    </row>
    <row r="147" spans="2:6">
      <c r="B147" s="231" t="s">
        <v>572</v>
      </c>
      <c r="C147" s="234"/>
    </row>
    <row r="148" spans="2:6">
      <c r="B148" s="231" t="s">
        <v>573</v>
      </c>
      <c r="C148" s="234"/>
    </row>
    <row r="149" spans="2:6">
      <c r="B149" s="231" t="s">
        <v>2545</v>
      </c>
      <c r="C149" s="234"/>
    </row>
    <row r="150" spans="2:6">
      <c r="B150" s="231" t="s">
        <v>134</v>
      </c>
    </row>
    <row r="151" spans="2:6">
      <c r="B151" s="231" t="s">
        <v>2501</v>
      </c>
    </row>
    <row r="152" spans="2:6">
      <c r="B152" s="231" t="s">
        <v>135</v>
      </c>
    </row>
    <row r="154" spans="2:6" ht="63" customHeight="1">
      <c r="B154" s="401" t="s">
        <v>1113</v>
      </c>
      <c r="C154" s="401"/>
      <c r="D154" s="401"/>
      <c r="E154" s="401"/>
      <c r="F154" s="401"/>
    </row>
    <row r="157" spans="2:6" ht="14.25">
      <c r="B157" s="238" t="s">
        <v>2481</v>
      </c>
      <c r="C157" s="239"/>
    </row>
    <row r="158" spans="2:6" ht="25.5">
      <c r="B158" s="358" t="s">
        <v>2472</v>
      </c>
      <c r="C158" s="358" t="s">
        <v>2473</v>
      </c>
    </row>
    <row r="159" spans="2:6">
      <c r="B159" s="240" t="s">
        <v>2474</v>
      </c>
      <c r="C159" s="241">
        <v>1509</v>
      </c>
    </row>
    <row r="160" spans="2:6">
      <c r="B160" s="240" t="s">
        <v>2475</v>
      </c>
      <c r="C160" s="241">
        <v>0</v>
      </c>
    </row>
    <row r="161" spans="2:6">
      <c r="B161" s="240" t="s">
        <v>2476</v>
      </c>
      <c r="C161" s="241">
        <v>8300</v>
      </c>
    </row>
    <row r="162" spans="2:6">
      <c r="B162" s="240" t="s">
        <v>2477</v>
      </c>
      <c r="C162" s="241">
        <v>0</v>
      </c>
    </row>
    <row r="163" spans="2:6">
      <c r="B163" s="240" t="s">
        <v>2478</v>
      </c>
      <c r="C163" s="241">
        <v>0</v>
      </c>
    </row>
    <row r="164" spans="2:6">
      <c r="B164" s="240" t="s">
        <v>2479</v>
      </c>
      <c r="C164" s="241">
        <v>0</v>
      </c>
    </row>
    <row r="165" spans="2:6">
      <c r="B165" s="242" t="s">
        <v>2480</v>
      </c>
      <c r="C165" s="243">
        <f>SUM(C159:C164)</f>
        <v>9809</v>
      </c>
    </row>
    <row r="168" spans="2:6" ht="15">
      <c r="B168" s="192" t="s">
        <v>2554</v>
      </c>
      <c r="C168" s="193">
        <v>44865</v>
      </c>
      <c r="D168" s="130"/>
      <c r="E168" s="130"/>
      <c r="F168" s="194"/>
    </row>
    <row r="169" spans="2:6" ht="45">
      <c r="B169" s="195" t="s">
        <v>2555</v>
      </c>
      <c r="C169" s="195" t="s">
        <v>2556</v>
      </c>
      <c r="D169" s="140" t="s">
        <v>2557</v>
      </c>
      <c r="E169" s="195" t="s">
        <v>2558</v>
      </c>
      <c r="F169" s="195" t="s">
        <v>2559</v>
      </c>
    </row>
    <row r="170" spans="2:6" ht="15">
      <c r="B170" s="162" t="s">
        <v>2566</v>
      </c>
      <c r="C170" s="244">
        <v>-180000</v>
      </c>
      <c r="D170" s="164">
        <v>519.02670000000001</v>
      </c>
      <c r="E170" s="164">
        <v>535.95000000000005</v>
      </c>
      <c r="F170" s="245">
        <v>9809</v>
      </c>
    </row>
    <row r="171" spans="2:6" ht="15">
      <c r="B171" s="162" t="s">
        <v>2574</v>
      </c>
      <c r="C171" s="244">
        <v>-96000</v>
      </c>
      <c r="D171" s="164">
        <v>830.10649999999998</v>
      </c>
      <c r="E171" s="164">
        <v>909.25</v>
      </c>
      <c r="F171" s="246"/>
    </row>
    <row r="172" spans="2:6" ht="15">
      <c r="B172" s="162" t="s">
        <v>2609</v>
      </c>
      <c r="C172" s="244">
        <v>-42000</v>
      </c>
      <c r="D172" s="164">
        <v>1017.1024</v>
      </c>
      <c r="E172" s="164">
        <v>1044.6500000000001</v>
      </c>
      <c r="F172" s="246"/>
    </row>
    <row r="173" spans="2:6" ht="15">
      <c r="B173" s="162" t="s">
        <v>2610</v>
      </c>
      <c r="C173" s="244">
        <v>-196900</v>
      </c>
      <c r="D173" s="164">
        <v>1472.0444</v>
      </c>
      <c r="E173" s="164">
        <v>1503.25</v>
      </c>
      <c r="F173" s="246"/>
    </row>
    <row r="174" spans="2:6" ht="15">
      <c r="B174" s="162" t="s">
        <v>2970</v>
      </c>
      <c r="C174" s="244">
        <v>-213925</v>
      </c>
      <c r="D174" s="164">
        <v>397.76400000000001</v>
      </c>
      <c r="E174" s="164">
        <v>406.5</v>
      </c>
      <c r="F174" s="246"/>
    </row>
    <row r="175" spans="2:6" ht="15">
      <c r="B175" s="162" t="s">
        <v>2617</v>
      </c>
      <c r="C175" s="244">
        <v>-123300</v>
      </c>
      <c r="D175" s="164">
        <v>2368.6538999999998</v>
      </c>
      <c r="E175" s="164">
        <v>2479.25</v>
      </c>
      <c r="F175" s="246"/>
    </row>
    <row r="176" spans="2:6" ht="15">
      <c r="B176" s="162" t="s">
        <v>2618</v>
      </c>
      <c r="C176" s="244">
        <v>-132000</v>
      </c>
      <c r="D176" s="164">
        <v>901.84889999999996</v>
      </c>
      <c r="E176" s="164">
        <v>913.65</v>
      </c>
      <c r="F176" s="246"/>
    </row>
    <row r="177" spans="2:6" ht="15">
      <c r="B177" s="162" t="s">
        <v>2635</v>
      </c>
      <c r="C177" s="244">
        <v>-149850</v>
      </c>
      <c r="D177" s="164">
        <v>628.76660000000004</v>
      </c>
      <c r="E177" s="164">
        <v>677.9</v>
      </c>
      <c r="F177" s="246"/>
    </row>
    <row r="178" spans="2:6" ht="15">
      <c r="B178" s="162" t="s">
        <v>2645</v>
      </c>
      <c r="C178" s="244">
        <v>-18100</v>
      </c>
      <c r="D178" s="164">
        <v>8729.3462999999992</v>
      </c>
      <c r="E178" s="164">
        <v>9553.65</v>
      </c>
      <c r="F178" s="246"/>
    </row>
    <row r="179" spans="2:6" ht="15">
      <c r="B179" s="162" t="s">
        <v>2675</v>
      </c>
      <c r="C179" s="244">
        <v>-30900</v>
      </c>
      <c r="D179" s="164">
        <v>3168.614</v>
      </c>
      <c r="E179" s="164">
        <v>3204.5</v>
      </c>
      <c r="F179" s="246"/>
    </row>
    <row r="180" spans="2:6" ht="15">
      <c r="B180" s="162" t="s">
        <v>2679</v>
      </c>
      <c r="C180" s="244">
        <v>-233750</v>
      </c>
      <c r="D180" s="164">
        <v>101.16070000000001</v>
      </c>
      <c r="E180" s="164">
        <v>101.7</v>
      </c>
      <c r="F180" s="247"/>
    </row>
    <row r="183" spans="2:6">
      <c r="B183" s="265" t="s">
        <v>2936</v>
      </c>
      <c r="C183" s="266">
        <v>9.8699999999999996E-2</v>
      </c>
    </row>
    <row r="186" spans="2:6" ht="15">
      <c r="B186" s="203" t="s">
        <v>2695</v>
      </c>
      <c r="C186" s="266"/>
    </row>
    <row r="187" spans="2:6" ht="15.75">
      <c r="B187" s="249" t="s">
        <v>2693</v>
      </c>
      <c r="C187" s="149" t="s">
        <v>2963</v>
      </c>
    </row>
    <row r="188" spans="2:6" ht="15">
      <c r="B188" s="162" t="s">
        <v>2697</v>
      </c>
      <c r="C188" s="207">
        <v>205</v>
      </c>
    </row>
    <row r="189" spans="2:6" ht="15">
      <c r="B189" s="162" t="s">
        <v>2704</v>
      </c>
      <c r="C189" s="207">
        <v>181</v>
      </c>
    </row>
    <row r="190" spans="2:6" ht="15">
      <c r="B190" s="162" t="s">
        <v>2714</v>
      </c>
      <c r="C190" s="207">
        <v>80</v>
      </c>
    </row>
    <row r="191" spans="2:6" ht="15">
      <c r="B191" s="162" t="s">
        <v>2723</v>
      </c>
      <c r="C191" s="207">
        <v>14</v>
      </c>
    </row>
    <row r="192" spans="2:6" ht="15">
      <c r="B192" s="162" t="s">
        <v>2731</v>
      </c>
      <c r="C192" s="207">
        <v>50</v>
      </c>
    </row>
    <row r="193" spans="2:3" ht="15">
      <c r="B193" s="162" t="s">
        <v>2765</v>
      </c>
      <c r="C193" s="207">
        <v>369</v>
      </c>
    </row>
    <row r="194" spans="2:3" ht="15">
      <c r="B194" s="162" t="s">
        <v>2776</v>
      </c>
      <c r="C194" s="207">
        <v>411</v>
      </c>
    </row>
    <row r="195" spans="2:3" ht="15">
      <c r="B195" s="162" t="s">
        <v>2808</v>
      </c>
      <c r="C195" s="207">
        <v>56</v>
      </c>
    </row>
    <row r="196" spans="2:3" ht="15">
      <c r="B196" s="162" t="s">
        <v>2818</v>
      </c>
      <c r="C196" s="207">
        <v>60</v>
      </c>
    </row>
    <row r="197" spans="2:3" ht="15">
      <c r="B197" s="162" t="s">
        <v>2826</v>
      </c>
      <c r="C197" s="207">
        <v>60</v>
      </c>
    </row>
    <row r="198" spans="2:3" ht="15">
      <c r="B198" s="162" t="s">
        <v>2827</v>
      </c>
      <c r="C198" s="207">
        <v>104</v>
      </c>
    </row>
    <row r="199" spans="2:3" ht="15">
      <c r="B199" s="162" t="s">
        <v>2839</v>
      </c>
      <c r="C199" s="207">
        <v>11</v>
      </c>
    </row>
    <row r="200" spans="2:3" ht="15">
      <c r="B200" s="162" t="s">
        <v>2984</v>
      </c>
      <c r="C200" s="207">
        <v>109</v>
      </c>
    </row>
    <row r="201" spans="2:3" ht="15">
      <c r="B201" s="162" t="s">
        <v>2857</v>
      </c>
      <c r="C201" s="207">
        <v>1</v>
      </c>
    </row>
    <row r="204" spans="2:3" ht="15.75">
      <c r="B204" s="249" t="s">
        <v>2945</v>
      </c>
      <c r="C204" s="149" t="s">
        <v>2963</v>
      </c>
    </row>
    <row r="205" spans="2:3" ht="15">
      <c r="B205" s="162" t="s">
        <v>2697</v>
      </c>
      <c r="C205" s="207">
        <v>205</v>
      </c>
    </row>
    <row r="206" spans="2:3" ht="15">
      <c r="B206" s="162" t="s">
        <v>2704</v>
      </c>
      <c r="C206" s="207">
        <v>181</v>
      </c>
    </row>
    <row r="207" spans="2:3" ht="15">
      <c r="B207" s="162" t="s">
        <v>2714</v>
      </c>
      <c r="C207" s="207">
        <v>80</v>
      </c>
    </row>
    <row r="208" spans="2:3" ht="15">
      <c r="B208" s="162" t="s">
        <v>2723</v>
      </c>
      <c r="C208" s="207">
        <v>14</v>
      </c>
    </row>
    <row r="209" spans="2:3" ht="15">
      <c r="B209" s="162" t="s">
        <v>2731</v>
      </c>
      <c r="C209" s="207">
        <v>50</v>
      </c>
    </row>
    <row r="210" spans="2:3" ht="15">
      <c r="B210" s="162" t="s">
        <v>2765</v>
      </c>
      <c r="C210" s="207">
        <v>369</v>
      </c>
    </row>
    <row r="211" spans="2:3" ht="15">
      <c r="B211" s="162" t="s">
        <v>2776</v>
      </c>
      <c r="C211" s="207">
        <v>411</v>
      </c>
    </row>
    <row r="212" spans="2:3" ht="15">
      <c r="B212" s="162" t="s">
        <v>2808</v>
      </c>
      <c r="C212" s="207">
        <v>56</v>
      </c>
    </row>
    <row r="213" spans="2:3" ht="15">
      <c r="B213" s="162" t="s">
        <v>2818</v>
      </c>
      <c r="C213" s="207">
        <v>60</v>
      </c>
    </row>
    <row r="214" spans="2:3" ht="15">
      <c r="B214" s="162" t="s">
        <v>2826</v>
      </c>
      <c r="C214" s="207">
        <v>60</v>
      </c>
    </row>
    <row r="215" spans="2:3" ht="15">
      <c r="B215" s="162" t="s">
        <v>2827</v>
      </c>
      <c r="C215" s="207">
        <v>104</v>
      </c>
    </row>
    <row r="216" spans="2:3" ht="15">
      <c r="B216" s="162" t="s">
        <v>2839</v>
      </c>
      <c r="C216" s="207">
        <v>11</v>
      </c>
    </row>
    <row r="217" spans="2:3" ht="15">
      <c r="B217" s="162" t="s">
        <v>2984</v>
      </c>
      <c r="C217" s="207">
        <v>109</v>
      </c>
    </row>
    <row r="218" spans="2:3" ht="15">
      <c r="B218" s="162" t="s">
        <v>2857</v>
      </c>
      <c r="C218" s="207">
        <v>1</v>
      </c>
    </row>
    <row r="221" spans="2:3" ht="15.75">
      <c r="B221" s="205" t="s">
        <v>2920</v>
      </c>
      <c r="C221" s="283" t="s">
        <v>2931</v>
      </c>
    </row>
    <row r="222" spans="2:3" ht="15">
      <c r="B222" s="162" t="s">
        <v>2697</v>
      </c>
      <c r="C222" s="164">
        <v>253173923.75</v>
      </c>
    </row>
    <row r="223" spans="2:3" ht="15">
      <c r="B223" s="162" t="s">
        <v>2704</v>
      </c>
      <c r="C223" s="164">
        <v>157397064.24000001</v>
      </c>
    </row>
    <row r="224" spans="2:3" ht="15">
      <c r="B224" s="162" t="s">
        <v>2714</v>
      </c>
      <c r="C224" s="164">
        <v>79395302.400000006</v>
      </c>
    </row>
    <row r="225" spans="2:3" ht="15">
      <c r="B225" s="162" t="s">
        <v>2723</v>
      </c>
      <c r="C225" s="164">
        <v>23569222.879999999</v>
      </c>
    </row>
    <row r="226" spans="2:3" ht="15">
      <c r="B226" s="162" t="s">
        <v>2731</v>
      </c>
      <c r="C226" s="164">
        <v>84811058.280000001</v>
      </c>
    </row>
    <row r="227" spans="2:3" ht="15">
      <c r="B227" s="162" t="s">
        <v>2765</v>
      </c>
      <c r="C227" s="164">
        <v>297563016.95999998</v>
      </c>
    </row>
    <row r="228" spans="2:3" ht="15">
      <c r="B228" s="162" t="s">
        <v>2776</v>
      </c>
      <c r="C228" s="164">
        <v>290930246.27999997</v>
      </c>
    </row>
    <row r="229" spans="2:3" ht="15">
      <c r="B229" s="162" t="s">
        <v>2808</v>
      </c>
      <c r="C229" s="164">
        <v>93857393.659999996</v>
      </c>
    </row>
    <row r="230" spans="2:3" ht="15">
      <c r="B230" s="162" t="s">
        <v>2818</v>
      </c>
      <c r="C230" s="164">
        <v>93084120</v>
      </c>
    </row>
    <row r="231" spans="2:3" ht="15">
      <c r="B231" s="162" t="s">
        <v>2826</v>
      </c>
      <c r="C231" s="164">
        <v>42552056.399999999</v>
      </c>
    </row>
    <row r="232" spans="2:3" ht="15">
      <c r="B232" s="162" t="s">
        <v>2827</v>
      </c>
      <c r="C232" s="164">
        <v>98512252.799999997</v>
      </c>
    </row>
    <row r="233" spans="2:3" ht="15">
      <c r="B233" s="162" t="s">
        <v>2839</v>
      </c>
      <c r="C233" s="164">
        <v>8870372.6699999999</v>
      </c>
    </row>
    <row r="234" spans="2:3" ht="15">
      <c r="B234" s="162" t="s">
        <v>2984</v>
      </c>
      <c r="C234" s="164">
        <v>140101636.25999999</v>
      </c>
    </row>
    <row r="235" spans="2:3" ht="15">
      <c r="B235" s="162" t="s">
        <v>2857</v>
      </c>
      <c r="C235" s="164">
        <v>955777.5</v>
      </c>
    </row>
    <row r="236" spans="2:3" ht="15.75">
      <c r="C236" s="208">
        <f>SUM(C222:C235)</f>
        <v>1664773444.0800002</v>
      </c>
    </row>
    <row r="239" spans="2:3" ht="15.75">
      <c r="B239" s="205" t="s">
        <v>2922</v>
      </c>
      <c r="C239" s="149" t="s">
        <v>2931</v>
      </c>
    </row>
    <row r="240" spans="2:3" ht="15">
      <c r="B240" s="162" t="s">
        <v>2697</v>
      </c>
      <c r="C240" s="164">
        <v>245116144.06999999</v>
      </c>
    </row>
    <row r="241" spans="2:3" ht="15">
      <c r="B241" s="162" t="s">
        <v>2704</v>
      </c>
      <c r="C241" s="164">
        <v>160541219.99000001</v>
      </c>
    </row>
    <row r="242" spans="2:3" ht="15">
      <c r="B242" s="162" t="s">
        <v>2714</v>
      </c>
      <c r="C242" s="164">
        <v>71896260.800000012</v>
      </c>
    </row>
    <row r="243" spans="2:3" ht="15">
      <c r="B243" s="162" t="s">
        <v>2723</v>
      </c>
      <c r="C243" s="164">
        <v>24909791.77</v>
      </c>
    </row>
    <row r="244" spans="2:3" ht="15">
      <c r="B244" s="162" t="s">
        <v>2731</v>
      </c>
      <c r="C244" s="164">
        <v>93418679.710000008</v>
      </c>
    </row>
    <row r="245" spans="2:3" ht="15">
      <c r="B245" s="162" t="s">
        <v>2765</v>
      </c>
      <c r="C245" s="164">
        <v>291019719.65999997</v>
      </c>
    </row>
    <row r="246" spans="2:3" ht="15">
      <c r="B246" s="162" t="s">
        <v>2776</v>
      </c>
      <c r="C246" s="164">
        <v>287732139.20999998</v>
      </c>
    </row>
    <row r="247" spans="2:3" ht="15">
      <c r="B247" s="162" t="s">
        <v>2808</v>
      </c>
      <c r="C247" s="164">
        <v>95920388.989999995</v>
      </c>
    </row>
    <row r="248" spans="2:3" ht="15">
      <c r="B248" s="162" t="s">
        <v>2818</v>
      </c>
      <c r="C248" s="164">
        <v>89812978</v>
      </c>
    </row>
    <row r="249" spans="2:3" ht="15">
      <c r="B249" s="162" t="s">
        <v>2826</v>
      </c>
      <c r="C249" s="164">
        <v>38346326.199999996</v>
      </c>
    </row>
    <row r="250" spans="2:3" ht="15">
      <c r="B250" s="162" t="s">
        <v>2827</v>
      </c>
      <c r="C250" s="164">
        <v>94191558.640000001</v>
      </c>
    </row>
    <row r="251" spans="2:3" ht="15">
      <c r="B251" s="162" t="s">
        <v>2839</v>
      </c>
      <c r="C251" s="164">
        <v>8904981.4900000002</v>
      </c>
    </row>
    <row r="252" spans="2:3" ht="15">
      <c r="B252" s="162" t="s">
        <v>2984</v>
      </c>
      <c r="C252" s="164">
        <v>135150605.09</v>
      </c>
    </row>
    <row r="253" spans="2:3" ht="15">
      <c r="B253" s="162" t="s">
        <v>2857</v>
      </c>
      <c r="C253" s="164">
        <v>950488.64</v>
      </c>
    </row>
    <row r="254" spans="2:3" ht="15.75">
      <c r="C254" s="208">
        <f>SUM(C240:C253)</f>
        <v>1637911282.2600002</v>
      </c>
    </row>
    <row r="256" spans="2:3" ht="15.75">
      <c r="B256" s="284" t="s">
        <v>2946</v>
      </c>
      <c r="C256" s="285">
        <f>+C254-C236</f>
        <v>-26862161.819999933</v>
      </c>
    </row>
    <row r="259" spans="2:6" ht="15">
      <c r="B259" s="192" t="s">
        <v>2960</v>
      </c>
      <c r="C259" s="193">
        <v>44865</v>
      </c>
      <c r="D259" s="211"/>
      <c r="E259" s="211"/>
      <c r="F259" s="268"/>
    </row>
    <row r="260" spans="2:6" ht="38.25">
      <c r="B260" s="347" t="s">
        <v>2555</v>
      </c>
      <c r="C260" s="347" t="s">
        <v>2556</v>
      </c>
      <c r="D260" s="286" t="s">
        <v>2557</v>
      </c>
      <c r="E260" s="347" t="s">
        <v>2558</v>
      </c>
      <c r="F260" s="347" t="s">
        <v>2559</v>
      </c>
    </row>
    <row r="261" spans="2:6" ht="15" customHeight="1">
      <c r="B261" s="162" t="s">
        <v>537</v>
      </c>
      <c r="C261" s="244">
        <v>274</v>
      </c>
      <c r="D261" s="287">
        <v>645.54930000000002</v>
      </c>
      <c r="E261" s="287">
        <v>659.95</v>
      </c>
      <c r="F261" s="288"/>
    </row>
    <row r="262" spans="2:6" ht="15" customHeight="1">
      <c r="B262" s="162" t="s">
        <v>1033</v>
      </c>
      <c r="C262" s="244">
        <v>-274</v>
      </c>
      <c r="D262" s="287">
        <v>651.15949999999998</v>
      </c>
      <c r="E262" s="287">
        <v>647.04999999999995</v>
      </c>
      <c r="F262" s="288"/>
    </row>
    <row r="263" spans="2:6" ht="15" customHeight="1">
      <c r="B263" s="162" t="s">
        <v>539</v>
      </c>
      <c r="C263" s="244">
        <v>3450</v>
      </c>
      <c r="D263" s="287">
        <v>55270.782599999999</v>
      </c>
      <c r="E263" s="287">
        <v>58165</v>
      </c>
      <c r="F263" s="288"/>
    </row>
    <row r="264" spans="2:6" ht="15" customHeight="1">
      <c r="B264" s="162" t="s">
        <v>1040</v>
      </c>
      <c r="C264" s="244">
        <v>-3450</v>
      </c>
      <c r="D264" s="287">
        <v>57535.214399999997</v>
      </c>
      <c r="E264" s="287">
        <v>59396</v>
      </c>
      <c r="F264" s="288"/>
    </row>
    <row r="265" spans="2:6" ht="15" customHeight="1">
      <c r="B265" s="162" t="s">
        <v>534</v>
      </c>
      <c r="C265" s="244">
        <v>443</v>
      </c>
      <c r="D265" s="287">
        <v>53357</v>
      </c>
      <c r="E265" s="287">
        <v>57678</v>
      </c>
      <c r="F265" s="288"/>
    </row>
    <row r="266" spans="2:6" ht="15" customHeight="1">
      <c r="B266" s="162" t="s">
        <v>534</v>
      </c>
      <c r="C266" s="244">
        <v>150</v>
      </c>
      <c r="D266" s="287">
        <v>53357</v>
      </c>
      <c r="E266" s="287">
        <v>57678</v>
      </c>
      <c r="F266" s="288"/>
    </row>
    <row r="267" spans="2:6" ht="15" customHeight="1">
      <c r="B267" s="162" t="s">
        <v>1041</v>
      </c>
      <c r="C267" s="244">
        <v>-443</v>
      </c>
      <c r="D267" s="287">
        <v>57740.267399999997</v>
      </c>
      <c r="E267" s="287">
        <v>57678</v>
      </c>
      <c r="F267" s="288"/>
    </row>
    <row r="268" spans="2:6" ht="15" customHeight="1">
      <c r="B268" s="162" t="s">
        <v>1039</v>
      </c>
      <c r="C268" s="244">
        <v>-150</v>
      </c>
      <c r="D268" s="287">
        <v>58126.984700000001</v>
      </c>
      <c r="E268" s="287">
        <v>58862</v>
      </c>
      <c r="F268" s="288"/>
    </row>
    <row r="269" spans="2:6" ht="15" customHeight="1">
      <c r="B269" s="162" t="s">
        <v>1042</v>
      </c>
      <c r="C269" s="244">
        <v>-149</v>
      </c>
      <c r="D269" s="287">
        <v>50758.904499999997</v>
      </c>
      <c r="E269" s="287">
        <v>50358</v>
      </c>
      <c r="F269" s="288"/>
    </row>
    <row r="270" spans="2:6" ht="15" customHeight="1">
      <c r="B270" s="162" t="s">
        <v>1043</v>
      </c>
      <c r="C270" s="244">
        <v>149</v>
      </c>
      <c r="D270" s="287">
        <v>50295.680200000003</v>
      </c>
      <c r="E270" s="287">
        <v>50070</v>
      </c>
      <c r="F270" s="288"/>
    </row>
    <row r="271" spans="2:6" ht="15" customHeight="1">
      <c r="B271" s="162" t="s">
        <v>536</v>
      </c>
      <c r="C271" s="244">
        <v>118</v>
      </c>
      <c r="D271" s="287">
        <v>50027.323100000001</v>
      </c>
      <c r="E271" s="287">
        <v>50322</v>
      </c>
      <c r="F271" s="288"/>
    </row>
    <row r="272" spans="2:6" ht="15" customHeight="1">
      <c r="B272" s="162" t="s">
        <v>1036</v>
      </c>
      <c r="C272" s="244">
        <v>-118</v>
      </c>
      <c r="D272" s="287">
        <v>51187.035100000001</v>
      </c>
      <c r="E272" s="287">
        <v>50322</v>
      </c>
      <c r="F272" s="288"/>
    </row>
    <row r="273" spans="2:10" ht="15" customHeight="1">
      <c r="B273" s="162" t="s">
        <v>1037</v>
      </c>
      <c r="C273" s="289">
        <v>7</v>
      </c>
      <c r="D273" s="289">
        <v>275.6157</v>
      </c>
      <c r="E273" s="290">
        <v>252.85</v>
      </c>
      <c r="F273" s="358"/>
    </row>
    <row r="274" spans="2:10" ht="15" customHeight="1">
      <c r="B274" s="162" t="s">
        <v>1038</v>
      </c>
      <c r="C274" s="244">
        <v>-7</v>
      </c>
      <c r="D274" s="289">
        <v>274.05549999999999</v>
      </c>
      <c r="E274" s="290">
        <v>251.1</v>
      </c>
      <c r="F274" s="358"/>
    </row>
    <row r="275" spans="2:10" ht="15" customHeight="1">
      <c r="B275" s="162"/>
      <c r="C275" s="291"/>
      <c r="D275" s="162"/>
      <c r="E275" s="162"/>
      <c r="F275" s="288"/>
    </row>
    <row r="276" spans="2:10" s="130" customFormat="1" ht="15">
      <c r="B276" s="221" t="s">
        <v>2952</v>
      </c>
      <c r="C276" s="222"/>
      <c r="D276" s="222"/>
      <c r="E276" s="222"/>
      <c r="F276" s="213"/>
      <c r="G276" s="292"/>
    </row>
    <row r="278" spans="2:10" ht="25.5">
      <c r="B278" s="293" t="s">
        <v>2961</v>
      </c>
      <c r="C278" s="294">
        <v>0.1623</v>
      </c>
      <c r="G278" s="292"/>
    </row>
    <row r="281" spans="2:10" ht="15">
      <c r="B281" s="211" t="s">
        <v>2967</v>
      </c>
      <c r="C281" s="193">
        <v>44865</v>
      </c>
      <c r="D281" s="160"/>
      <c r="E281" s="278"/>
      <c r="F281" s="268"/>
      <c r="G281" s="292"/>
    </row>
    <row r="282" spans="2:10" ht="45">
      <c r="B282" s="214" t="s">
        <v>2555</v>
      </c>
      <c r="C282" s="214" t="s">
        <v>2968</v>
      </c>
      <c r="D282" s="143" t="s">
        <v>2557</v>
      </c>
      <c r="E282" s="215" t="s">
        <v>2558</v>
      </c>
      <c r="F282" s="358" t="s">
        <v>2559</v>
      </c>
      <c r="G282" s="292"/>
      <c r="H282" s="292"/>
    </row>
    <row r="283" spans="2:10" ht="15" customHeight="1">
      <c r="B283" s="162" t="s">
        <v>1034</v>
      </c>
      <c r="C283" s="289">
        <v>30</v>
      </c>
      <c r="D283" s="290">
        <v>7235.8353999999999</v>
      </c>
      <c r="E283" s="295">
        <v>7040</v>
      </c>
      <c r="F283" s="296"/>
    </row>
    <row r="284" spans="2:10" ht="15" customHeight="1">
      <c r="B284" s="162" t="s">
        <v>1035</v>
      </c>
      <c r="C284" s="289">
        <v>110</v>
      </c>
      <c r="D284" s="290">
        <v>7343.3598000000002</v>
      </c>
      <c r="E284" s="295">
        <v>7101</v>
      </c>
      <c r="F284" s="296"/>
    </row>
    <row r="285" spans="2:10" ht="15" customHeight="1">
      <c r="B285" s="162" t="s">
        <v>536</v>
      </c>
      <c r="C285" s="244">
        <v>39</v>
      </c>
      <c r="D285" s="287">
        <v>50027.323100000001</v>
      </c>
      <c r="E285" s="287">
        <v>50322</v>
      </c>
      <c r="F285" s="296"/>
    </row>
    <row r="286" spans="2:10" ht="15" customHeight="1">
      <c r="B286" s="162" t="s">
        <v>1043</v>
      </c>
      <c r="C286" s="244">
        <v>241</v>
      </c>
      <c r="D286" s="290">
        <v>50295.680200000003</v>
      </c>
      <c r="E286" s="295">
        <v>50070</v>
      </c>
      <c r="F286" s="296"/>
    </row>
    <row r="287" spans="2:10" ht="15" customHeight="1">
      <c r="B287" s="162" t="s">
        <v>534</v>
      </c>
      <c r="C287" s="244">
        <v>56</v>
      </c>
      <c r="D287" s="287">
        <v>53357</v>
      </c>
      <c r="E287" s="287">
        <v>57678</v>
      </c>
      <c r="F287" s="296"/>
    </row>
    <row r="288" spans="2:10" s="130" customFormat="1" ht="15">
      <c r="B288" s="221" t="s">
        <v>2952</v>
      </c>
      <c r="C288" s="222"/>
      <c r="D288" s="222"/>
      <c r="E288" s="222"/>
      <c r="F288" s="213"/>
      <c r="G288" s="292"/>
      <c r="H288" s="22"/>
      <c r="I288" s="21"/>
      <c r="J288" s="21"/>
    </row>
    <row r="291" spans="2:7" ht="15">
      <c r="B291" s="297" t="s">
        <v>2969</v>
      </c>
      <c r="C291" s="294">
        <v>3.5400000000000001E-2</v>
      </c>
      <c r="G291" s="292"/>
    </row>
    <row r="294" spans="2:7" ht="15.75">
      <c r="B294" s="272" t="s">
        <v>2962</v>
      </c>
      <c r="C294" s="149" t="s">
        <v>2963</v>
      </c>
      <c r="G294" s="292"/>
    </row>
    <row r="295" spans="2:7" ht="15">
      <c r="B295" s="162" t="s">
        <v>2971</v>
      </c>
      <c r="C295" s="163">
        <v>66</v>
      </c>
    </row>
    <row r="296" spans="2:7" ht="15">
      <c r="B296" s="162" t="s">
        <v>2972</v>
      </c>
      <c r="C296" s="163">
        <v>261</v>
      </c>
    </row>
    <row r="297" spans="2:7" ht="15">
      <c r="B297" s="162" t="s">
        <v>2973</v>
      </c>
      <c r="C297" s="163">
        <v>165</v>
      </c>
    </row>
    <row r="298" spans="2:7" ht="15">
      <c r="B298" s="162" t="s">
        <v>2974</v>
      </c>
      <c r="C298" s="163">
        <v>45</v>
      </c>
    </row>
    <row r="299" spans="2:7" ht="15">
      <c r="B299" s="162" t="s">
        <v>2975</v>
      </c>
      <c r="C299" s="163">
        <v>496</v>
      </c>
    </row>
    <row r="300" spans="2:7" ht="15">
      <c r="B300" s="162" t="s">
        <v>2976</v>
      </c>
      <c r="C300" s="163">
        <v>111</v>
      </c>
    </row>
    <row r="301" spans="2:7" ht="15">
      <c r="B301" s="162" t="s">
        <v>2977</v>
      </c>
      <c r="C301" s="163">
        <v>20</v>
      </c>
    </row>
    <row r="302" spans="2:7" ht="15">
      <c r="B302" s="162" t="s">
        <v>2978</v>
      </c>
      <c r="C302" s="163">
        <v>165</v>
      </c>
    </row>
    <row r="303" spans="2:7" ht="15">
      <c r="B303" s="162" t="s">
        <v>2979</v>
      </c>
      <c r="C303" s="163">
        <v>50</v>
      </c>
    </row>
    <row r="304" spans="2:7" ht="15">
      <c r="B304" s="162" t="s">
        <v>2980</v>
      </c>
      <c r="C304" s="163">
        <v>72</v>
      </c>
    </row>
    <row r="305" spans="2:7" ht="15">
      <c r="B305" s="162" t="s">
        <v>2981</v>
      </c>
      <c r="C305" s="163">
        <v>10</v>
      </c>
    </row>
    <row r="306" spans="2:7" ht="15">
      <c r="B306" s="162" t="s">
        <v>2982</v>
      </c>
      <c r="C306" s="163">
        <v>20</v>
      </c>
    </row>
    <row r="307" spans="2:7" ht="15">
      <c r="B307" s="162" t="s">
        <v>2983</v>
      </c>
      <c r="C307" s="163">
        <v>20</v>
      </c>
    </row>
    <row r="308" spans="2:7" ht="15">
      <c r="B308" s="162" t="s">
        <v>2985</v>
      </c>
      <c r="C308" s="163">
        <v>120</v>
      </c>
    </row>
    <row r="309" spans="2:7" ht="15">
      <c r="B309" s="162" t="s">
        <v>2986</v>
      </c>
      <c r="C309" s="163">
        <v>19</v>
      </c>
    </row>
    <row r="312" spans="2:7" ht="15.75">
      <c r="B312" s="272" t="s">
        <v>2964</v>
      </c>
      <c r="C312" s="149" t="s">
        <v>2963</v>
      </c>
      <c r="G312" s="292"/>
    </row>
    <row r="313" spans="2:7" ht="15">
      <c r="B313" s="162" t="s">
        <v>2971</v>
      </c>
      <c r="C313" s="163">
        <v>66</v>
      </c>
    </row>
    <row r="314" spans="2:7" ht="15">
      <c r="B314" s="162" t="s">
        <v>2972</v>
      </c>
      <c r="C314" s="163">
        <v>261</v>
      </c>
    </row>
    <row r="315" spans="2:7" ht="15">
      <c r="B315" s="162" t="s">
        <v>2973</v>
      </c>
      <c r="C315" s="163">
        <v>165</v>
      </c>
    </row>
    <row r="316" spans="2:7" ht="15">
      <c r="B316" s="162" t="s">
        <v>2974</v>
      </c>
      <c r="C316" s="163">
        <v>45</v>
      </c>
    </row>
    <row r="317" spans="2:7" ht="15">
      <c r="B317" s="162" t="s">
        <v>2975</v>
      </c>
      <c r="C317" s="163">
        <v>496</v>
      </c>
    </row>
    <row r="318" spans="2:7" ht="15">
      <c r="B318" s="162" t="s">
        <v>2976</v>
      </c>
      <c r="C318" s="163">
        <v>111</v>
      </c>
    </row>
    <row r="319" spans="2:7" ht="15">
      <c r="B319" s="162" t="s">
        <v>2977</v>
      </c>
      <c r="C319" s="163">
        <v>20</v>
      </c>
    </row>
    <row r="320" spans="2:7" ht="15">
      <c r="B320" s="162" t="s">
        <v>2978</v>
      </c>
      <c r="C320" s="163">
        <v>165</v>
      </c>
    </row>
    <row r="321" spans="2:7" ht="15">
      <c r="B321" s="162" t="s">
        <v>2979</v>
      </c>
      <c r="C321" s="163">
        <v>50</v>
      </c>
    </row>
    <row r="322" spans="2:7" ht="15">
      <c r="B322" s="162" t="s">
        <v>2980</v>
      </c>
      <c r="C322" s="163">
        <v>72</v>
      </c>
    </row>
    <row r="323" spans="2:7" ht="15">
      <c r="B323" s="162" t="s">
        <v>2981</v>
      </c>
      <c r="C323" s="163">
        <v>10</v>
      </c>
    </row>
    <row r="324" spans="2:7" ht="15">
      <c r="B324" s="162" t="s">
        <v>2982</v>
      </c>
      <c r="C324" s="163">
        <v>20</v>
      </c>
    </row>
    <row r="325" spans="2:7" ht="15">
      <c r="B325" s="162" t="s">
        <v>2983</v>
      </c>
      <c r="C325" s="163">
        <v>20</v>
      </c>
    </row>
    <row r="326" spans="2:7" ht="15">
      <c r="B326" s="162" t="s">
        <v>2985</v>
      </c>
      <c r="C326" s="163">
        <v>120</v>
      </c>
    </row>
    <row r="327" spans="2:7" ht="15">
      <c r="B327" s="162" t="s">
        <v>2986</v>
      </c>
      <c r="C327" s="163">
        <v>19</v>
      </c>
    </row>
    <row r="330" spans="2:7" ht="15.75">
      <c r="B330" s="274" t="s">
        <v>2965</v>
      </c>
      <c r="C330" s="149" t="s">
        <v>2931</v>
      </c>
      <c r="G330" s="292"/>
    </row>
    <row r="331" spans="2:7" ht="15">
      <c r="B331" s="162" t="s">
        <v>2971</v>
      </c>
      <c r="C331" s="164">
        <v>330729000</v>
      </c>
    </row>
    <row r="332" spans="2:7" ht="15">
      <c r="B332" s="162" t="s">
        <v>2972</v>
      </c>
      <c r="C332" s="164">
        <v>444636240</v>
      </c>
    </row>
    <row r="333" spans="2:7" ht="15">
      <c r="B333" s="162" t="s">
        <v>2973</v>
      </c>
      <c r="C333" s="164">
        <v>49150595.009999998</v>
      </c>
    </row>
    <row r="334" spans="2:7" ht="15">
      <c r="B334" s="162" t="s">
        <v>2974</v>
      </c>
      <c r="C334" s="164">
        <v>32608299.899999999</v>
      </c>
    </row>
    <row r="335" spans="2:7" ht="15">
      <c r="B335" s="162" t="s">
        <v>2975</v>
      </c>
      <c r="C335" s="164">
        <v>802463731.75</v>
      </c>
    </row>
    <row r="336" spans="2:7" ht="15">
      <c r="B336" s="162" t="s">
        <v>2976</v>
      </c>
      <c r="C336" s="164">
        <v>195877469.99000001</v>
      </c>
    </row>
    <row r="337" spans="2:7" ht="15">
      <c r="B337" s="162" t="s">
        <v>2977</v>
      </c>
      <c r="C337" s="164">
        <v>12834875</v>
      </c>
    </row>
    <row r="338" spans="2:7" ht="15">
      <c r="B338" s="162" t="s">
        <v>2978</v>
      </c>
      <c r="C338" s="164">
        <v>49815965.020000003</v>
      </c>
    </row>
    <row r="339" spans="2:7" ht="15">
      <c r="B339" s="162" t="s">
        <v>2979</v>
      </c>
      <c r="C339" s="164">
        <v>34839050</v>
      </c>
    </row>
    <row r="340" spans="2:7" ht="15">
      <c r="B340" s="162" t="s">
        <v>2980</v>
      </c>
      <c r="C340" s="164">
        <v>52191599.899999999</v>
      </c>
    </row>
    <row r="341" spans="2:7" ht="15">
      <c r="B341" s="162" t="s">
        <v>2981</v>
      </c>
      <c r="C341" s="164">
        <v>51399800</v>
      </c>
    </row>
    <row r="342" spans="2:7" ht="15">
      <c r="B342" s="162" t="s">
        <v>2982</v>
      </c>
      <c r="C342" s="164">
        <v>14920000</v>
      </c>
    </row>
    <row r="343" spans="2:7" ht="15">
      <c r="B343" s="162" t="s">
        <v>2983</v>
      </c>
      <c r="C343" s="164">
        <v>13762125</v>
      </c>
    </row>
    <row r="344" spans="2:7" ht="15">
      <c r="B344" s="162" t="s">
        <v>2985</v>
      </c>
      <c r="C344" s="164">
        <v>60756000</v>
      </c>
    </row>
    <row r="345" spans="2:7" ht="15">
      <c r="B345" s="162" t="s">
        <v>2986</v>
      </c>
      <c r="C345" s="164">
        <v>31218002.25</v>
      </c>
    </row>
    <row r="346" spans="2:7" ht="15.75">
      <c r="C346" s="208">
        <f>SUM(C331:C345)</f>
        <v>2177202753.8199997</v>
      </c>
    </row>
    <row r="349" spans="2:7" ht="15.75">
      <c r="B349" s="274" t="s">
        <v>2966</v>
      </c>
      <c r="C349" s="149" t="s">
        <v>2931</v>
      </c>
      <c r="G349" s="292"/>
    </row>
    <row r="350" spans="2:7" ht="15">
      <c r="B350" s="162" t="s">
        <v>2971</v>
      </c>
      <c r="C350" s="164">
        <v>326554785.90999997</v>
      </c>
    </row>
    <row r="351" spans="2:7" ht="15">
      <c r="B351" s="162" t="s">
        <v>2972</v>
      </c>
      <c r="C351" s="164">
        <v>452467314.90000004</v>
      </c>
    </row>
    <row r="352" spans="2:7" ht="15">
      <c r="B352" s="162" t="s">
        <v>2973</v>
      </c>
      <c r="C352" s="164">
        <v>51744702.599999994</v>
      </c>
    </row>
    <row r="353" spans="1:9" ht="15">
      <c r="B353" s="162" t="s">
        <v>2974</v>
      </c>
      <c r="C353" s="164">
        <v>32143576.34</v>
      </c>
    </row>
    <row r="354" spans="1:9" ht="15">
      <c r="B354" s="162" t="s">
        <v>2975</v>
      </c>
      <c r="C354" s="164">
        <v>798101093.12</v>
      </c>
    </row>
    <row r="355" spans="1:9" ht="15">
      <c r="B355" s="162" t="s">
        <v>2976</v>
      </c>
      <c r="C355" s="164">
        <v>193540429.28</v>
      </c>
    </row>
    <row r="356" spans="1:9" ht="15">
      <c r="B356" s="162" t="s">
        <v>2977</v>
      </c>
      <c r="C356" s="164">
        <v>11427721.91</v>
      </c>
    </row>
    <row r="357" spans="1:9" ht="15">
      <c r="B357" s="162" t="s">
        <v>2978</v>
      </c>
      <c r="C357" s="164">
        <v>47750654.720000006</v>
      </c>
    </row>
    <row r="358" spans="1:9" ht="15">
      <c r="B358" s="162" t="s">
        <v>2979</v>
      </c>
      <c r="C358" s="164">
        <v>35342398.32</v>
      </c>
    </row>
    <row r="359" spans="1:9" ht="15">
      <c r="B359" s="162" t="s">
        <v>2980</v>
      </c>
      <c r="C359" s="164">
        <v>54134651.259999998</v>
      </c>
    </row>
    <row r="360" spans="1:9" ht="15">
      <c r="B360" s="162" t="s">
        <v>2981</v>
      </c>
      <c r="C360" s="164">
        <v>51180123.859999999</v>
      </c>
    </row>
    <row r="361" spans="1:9" ht="15">
      <c r="B361" s="162" t="s">
        <v>2982</v>
      </c>
      <c r="C361" s="164">
        <v>15115151.130000001</v>
      </c>
    </row>
    <row r="362" spans="1:9" ht="15">
      <c r="B362" s="162" t="s">
        <v>2983</v>
      </c>
      <c r="C362" s="164">
        <v>14851638.92</v>
      </c>
    </row>
    <row r="363" spans="1:9" ht="15">
      <c r="B363" s="162" t="s">
        <v>2985</v>
      </c>
      <c r="C363" s="164">
        <v>61173881.170000002</v>
      </c>
    </row>
    <row r="364" spans="1:9" ht="15">
      <c r="B364" s="162" t="s">
        <v>2986</v>
      </c>
      <c r="C364" s="164">
        <v>30926981.859999999</v>
      </c>
    </row>
    <row r="365" spans="1:9" ht="15.75">
      <c r="C365" s="208">
        <f>SUM(C350:C364)</f>
        <v>2176455105.3000002</v>
      </c>
    </row>
    <row r="367" spans="1:9" s="22" customFormat="1" ht="15.75">
      <c r="A367" s="21"/>
      <c r="B367" s="277" t="s">
        <v>2946</v>
      </c>
      <c r="C367" s="298">
        <f>+C365-C346</f>
        <v>-747648.51999950409</v>
      </c>
      <c r="D367" s="299"/>
      <c r="E367" s="300"/>
      <c r="F367" s="301"/>
      <c r="G367" s="292"/>
      <c r="I367" s="21"/>
    </row>
    <row r="370" spans="2:8" ht="15">
      <c r="B370" s="404" t="s">
        <v>2997</v>
      </c>
      <c r="C370" s="405"/>
    </row>
    <row r="371" spans="2:8" s="304" customFormat="1" ht="51">
      <c r="B371" s="302" t="s">
        <v>2555</v>
      </c>
      <c r="C371" s="358" t="s">
        <v>2987</v>
      </c>
      <c r="D371" s="140" t="s">
        <v>2988</v>
      </c>
      <c r="E371" s="140" t="s">
        <v>2989</v>
      </c>
      <c r="F371" s="358" t="s">
        <v>2990</v>
      </c>
      <c r="G371" s="358" t="s">
        <v>2991</v>
      </c>
      <c r="H371" s="303"/>
    </row>
    <row r="372" spans="2:8" ht="15">
      <c r="B372" s="305" t="s">
        <v>132</v>
      </c>
      <c r="C372" s="306" t="s">
        <v>132</v>
      </c>
      <c r="D372" s="307" t="s">
        <v>132</v>
      </c>
      <c r="E372" s="308" t="s">
        <v>132</v>
      </c>
      <c r="F372" s="308" t="s">
        <v>132</v>
      </c>
      <c r="G372" s="308" t="s">
        <v>132</v>
      </c>
    </row>
    <row r="373" spans="2:8">
      <c r="C373" s="139"/>
    </row>
    <row r="374" spans="2:8">
      <c r="C374" s="139"/>
    </row>
    <row r="375" spans="2:8">
      <c r="C375" s="139"/>
    </row>
    <row r="376" spans="2:8" ht="15">
      <c r="B376" s="309" t="s">
        <v>2992</v>
      </c>
      <c r="C376" s="310" t="s">
        <v>132</v>
      </c>
    </row>
    <row r="377" spans="2:8">
      <c r="C377" s="139"/>
    </row>
    <row r="378" spans="2:8" ht="15">
      <c r="B378" s="203" t="s">
        <v>2998</v>
      </c>
      <c r="C378" s="203"/>
    </row>
    <row r="379" spans="2:8" ht="15">
      <c r="B379" s="311"/>
      <c r="C379" s="21"/>
    </row>
    <row r="380" spans="2:8" ht="15">
      <c r="B380" s="340" t="s">
        <v>2993</v>
      </c>
      <c r="C380" s="341" t="s">
        <v>2929</v>
      </c>
    </row>
    <row r="381" spans="2:8" ht="15">
      <c r="B381" s="342" t="s">
        <v>3175</v>
      </c>
      <c r="C381" s="343">
        <v>65</v>
      </c>
    </row>
    <row r="382" spans="2:8" ht="15">
      <c r="B382" s="342" t="s">
        <v>3176</v>
      </c>
      <c r="C382" s="343">
        <v>25</v>
      </c>
    </row>
    <row r="383" spans="2:8" ht="15">
      <c r="B383" s="342" t="s">
        <v>3177</v>
      </c>
      <c r="C383" s="343">
        <v>50</v>
      </c>
    </row>
    <row r="384" spans="2:8" ht="15">
      <c r="B384" s="342" t="s">
        <v>3178</v>
      </c>
      <c r="C384" s="343">
        <v>50</v>
      </c>
    </row>
    <row r="385" spans="2:3" ht="15">
      <c r="B385" s="342" t="s">
        <v>3179</v>
      </c>
      <c r="C385" s="343">
        <v>75</v>
      </c>
    </row>
    <row r="386" spans="2:3" ht="15">
      <c r="B386" s="342" t="s">
        <v>3180</v>
      </c>
      <c r="C386" s="343">
        <v>75</v>
      </c>
    </row>
    <row r="387" spans="2:3" ht="15">
      <c r="B387" s="342" t="s">
        <v>3181</v>
      </c>
      <c r="C387" s="343">
        <v>30</v>
      </c>
    </row>
    <row r="388" spans="2:3" ht="15">
      <c r="B388" s="342" t="s">
        <v>3182</v>
      </c>
      <c r="C388" s="343">
        <v>30</v>
      </c>
    </row>
    <row r="389" spans="2:3" ht="15">
      <c r="B389" s="342" t="s">
        <v>3183</v>
      </c>
      <c r="C389" s="343">
        <v>30</v>
      </c>
    </row>
    <row r="390" spans="2:3" ht="15">
      <c r="B390" s="342" t="s">
        <v>3184</v>
      </c>
      <c r="C390" s="343">
        <v>30</v>
      </c>
    </row>
    <row r="391" spans="2:3" ht="15">
      <c r="B391" s="342" t="s">
        <v>3185</v>
      </c>
      <c r="C391" s="343">
        <v>40</v>
      </c>
    </row>
    <row r="392" spans="2:3" ht="15">
      <c r="B392" s="342" t="s">
        <v>3186</v>
      </c>
      <c r="C392" s="343">
        <v>40</v>
      </c>
    </row>
    <row r="393" spans="2:3" ht="15">
      <c r="B393" s="226"/>
      <c r="C393" s="312"/>
    </row>
    <row r="394" spans="2:3" ht="15">
      <c r="B394" s="224"/>
      <c r="C394" s="313"/>
    </row>
    <row r="395" spans="2:3" ht="15">
      <c r="B395" s="227" t="s">
        <v>2994</v>
      </c>
      <c r="C395" s="344" t="s">
        <v>2931</v>
      </c>
    </row>
    <row r="396" spans="2:3" ht="15">
      <c r="B396" s="345" t="s">
        <v>3175</v>
      </c>
      <c r="C396" s="346">
        <v>1338150.51</v>
      </c>
    </row>
    <row r="397" spans="2:3" ht="15">
      <c r="B397" s="345" t="s">
        <v>3176</v>
      </c>
      <c r="C397" s="346">
        <v>215571.52</v>
      </c>
    </row>
    <row r="398" spans="2:3" ht="15">
      <c r="B398" s="345" t="s">
        <v>3177</v>
      </c>
      <c r="C398" s="346">
        <v>186490.22</v>
      </c>
    </row>
    <row r="399" spans="2:3" ht="15">
      <c r="B399" s="345" t="s">
        <v>3178</v>
      </c>
      <c r="C399" s="346">
        <v>102327.97</v>
      </c>
    </row>
    <row r="400" spans="2:3" ht="15">
      <c r="B400" s="345" t="s">
        <v>3179</v>
      </c>
      <c r="C400" s="346">
        <v>462326.01</v>
      </c>
    </row>
    <row r="401" spans="2:5" ht="15">
      <c r="B401" s="345" t="s">
        <v>3180</v>
      </c>
      <c r="C401" s="346">
        <v>202582.43</v>
      </c>
    </row>
    <row r="402" spans="2:5" ht="15">
      <c r="B402" s="345" t="s">
        <v>3181</v>
      </c>
      <c r="C402" s="346">
        <v>137115.79999999999</v>
      </c>
    </row>
    <row r="403" spans="2:5" ht="15">
      <c r="B403" s="345" t="s">
        <v>3182</v>
      </c>
      <c r="C403" s="346">
        <v>414766.58999999997</v>
      </c>
    </row>
    <row r="404" spans="2:5" ht="15">
      <c r="B404" s="345" t="s">
        <v>3183</v>
      </c>
      <c r="C404" s="346">
        <v>502982.73</v>
      </c>
    </row>
    <row r="405" spans="2:5" ht="15">
      <c r="B405" s="345" t="s">
        <v>3184</v>
      </c>
      <c r="C405" s="346">
        <v>166447.75</v>
      </c>
    </row>
    <row r="406" spans="2:5" ht="15">
      <c r="B406" s="345" t="s">
        <v>3185</v>
      </c>
      <c r="C406" s="346">
        <v>646544.96</v>
      </c>
    </row>
    <row r="407" spans="2:5" ht="15">
      <c r="B407" s="345" t="s">
        <v>3186</v>
      </c>
      <c r="C407" s="346">
        <v>1357570.33</v>
      </c>
    </row>
    <row r="408" spans="2:5" ht="15.75">
      <c r="C408" s="208">
        <f>SUM(C396:C407)</f>
        <v>5732876.8200000003</v>
      </c>
    </row>
    <row r="409" spans="2:5" ht="15">
      <c r="B409" s="226"/>
      <c r="C409" s="315"/>
      <c r="D409" s="314"/>
      <c r="E409" s="314"/>
    </row>
    <row r="410" spans="2:5">
      <c r="C410" s="21"/>
    </row>
    <row r="411" spans="2:5" ht="15">
      <c r="B411" s="227" t="s">
        <v>2995</v>
      </c>
      <c r="C411" s="344" t="s">
        <v>2931</v>
      </c>
    </row>
    <row r="412" spans="2:5" ht="15">
      <c r="B412" s="345" t="s">
        <v>3175</v>
      </c>
      <c r="C412" s="346">
        <v>1524273.17</v>
      </c>
    </row>
    <row r="413" spans="2:5" ht="15">
      <c r="B413" s="345" t="s">
        <v>3176</v>
      </c>
      <c r="C413" s="346">
        <v>190551.46</v>
      </c>
    </row>
    <row r="414" spans="2:5" ht="15">
      <c r="B414" s="345" t="s">
        <v>3177</v>
      </c>
      <c r="C414" s="346">
        <v>274314.37</v>
      </c>
    </row>
    <row r="415" spans="2:5" ht="15">
      <c r="B415" s="345" t="s">
        <v>3178</v>
      </c>
      <c r="C415" s="346">
        <v>77709.149999999994</v>
      </c>
    </row>
    <row r="416" spans="2:5" ht="15">
      <c r="B416" s="345" t="s">
        <v>3179</v>
      </c>
      <c r="C416" s="346">
        <v>676161.08000000007</v>
      </c>
    </row>
    <row r="417" spans="2:4" ht="15">
      <c r="B417" s="345" t="s">
        <v>3180</v>
      </c>
      <c r="C417" s="346">
        <v>88893.94</v>
      </c>
    </row>
    <row r="418" spans="2:4" ht="15">
      <c r="B418" s="345" t="s">
        <v>3181</v>
      </c>
      <c r="C418" s="346">
        <v>93804.079999999987</v>
      </c>
    </row>
    <row r="419" spans="2:4" ht="15">
      <c r="B419" s="345" t="s">
        <v>3182</v>
      </c>
      <c r="C419" s="346">
        <v>583100.77</v>
      </c>
    </row>
    <row r="420" spans="2:4" ht="15">
      <c r="B420" s="345" t="s">
        <v>3183</v>
      </c>
      <c r="C420" s="346">
        <v>590927.75</v>
      </c>
    </row>
    <row r="421" spans="2:4" ht="15">
      <c r="B421" s="345" t="s">
        <v>3184</v>
      </c>
      <c r="C421" s="346">
        <v>77945.760000000009</v>
      </c>
    </row>
    <row r="422" spans="2:4" ht="15">
      <c r="B422" s="345" t="s">
        <v>3185</v>
      </c>
      <c r="C422" s="346">
        <v>467709.98</v>
      </c>
    </row>
    <row r="423" spans="2:4" ht="15">
      <c r="B423" s="345" t="s">
        <v>3186</v>
      </c>
      <c r="C423" s="346">
        <v>1639480.3</v>
      </c>
    </row>
    <row r="424" spans="2:4" ht="15.75">
      <c r="B424" s="226"/>
      <c r="C424" s="208">
        <f>SUM(C412:C423)</f>
        <v>6284871.8099999996</v>
      </c>
      <c r="D424" s="314"/>
    </row>
    <row r="425" spans="2:4" ht="15">
      <c r="B425" s="226"/>
      <c r="C425" s="316"/>
      <c r="D425" s="314"/>
    </row>
    <row r="426" spans="2:4" ht="15.75">
      <c r="B426" s="317" t="s">
        <v>2996</v>
      </c>
      <c r="C426" s="208">
        <f>+C424-C408</f>
        <v>551994.98999999929</v>
      </c>
      <c r="D426" s="314"/>
    </row>
  </sheetData>
  <mergeCells count="5">
    <mergeCell ref="B1:E1"/>
    <mergeCell ref="B154:F154"/>
    <mergeCell ref="B370:C370"/>
    <mergeCell ref="C3:C7"/>
    <mergeCell ref="D3:D7"/>
  </mergeCells>
  <conditionalFormatting sqref="C394">
    <cfRule type="expression" dxfId="1030" priority="1" stopIfTrue="1">
      <formula>#REF!="Total"</formula>
    </cfRule>
  </conditionalFormatting>
  <hyperlinks>
    <hyperlink ref="A1" location="Index!A1" display="Index" xr:uid="{B974CE4A-6276-4C64-8348-41AF3B271736}"/>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99628-628D-457B-A9BD-54B796561881}">
  <dimension ref="A1:I141"/>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28515625"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30.28515625" style="21" bestFit="1" customWidth="1"/>
    <col min="261" max="261" width="14.28515625" style="21" bestFit="1" customWidth="1"/>
    <col min="262" max="262" width="11.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30.28515625" style="21" bestFit="1" customWidth="1"/>
    <col min="517" max="517" width="14.28515625" style="21" bestFit="1" customWidth="1"/>
    <col min="518" max="518" width="11.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30.28515625" style="21" bestFit="1" customWidth="1"/>
    <col min="773" max="773" width="14.28515625" style="21" bestFit="1" customWidth="1"/>
    <col min="774" max="774" width="11.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30.28515625" style="21" bestFit="1" customWidth="1"/>
    <col min="1029" max="1029" width="14.28515625" style="21" bestFit="1" customWidth="1"/>
    <col min="1030" max="1030" width="11.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30.28515625" style="21" bestFit="1" customWidth="1"/>
    <col min="1285" max="1285" width="14.28515625" style="21" bestFit="1" customWidth="1"/>
    <col min="1286" max="1286" width="11.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30.28515625" style="21" bestFit="1" customWidth="1"/>
    <col min="1541" max="1541" width="14.28515625" style="21" bestFit="1" customWidth="1"/>
    <col min="1542" max="1542" width="11.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30.28515625" style="21" bestFit="1" customWidth="1"/>
    <col min="1797" max="1797" width="14.28515625" style="21" bestFit="1" customWidth="1"/>
    <col min="1798" max="1798" width="11.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30.28515625" style="21" bestFit="1" customWidth="1"/>
    <col min="2053" max="2053" width="14.28515625" style="21" bestFit="1" customWidth="1"/>
    <col min="2054" max="2054" width="11.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30.28515625" style="21" bestFit="1" customWidth="1"/>
    <col min="2309" max="2309" width="14.28515625" style="21" bestFit="1" customWidth="1"/>
    <col min="2310" max="2310" width="11.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30.28515625" style="21" bestFit="1" customWidth="1"/>
    <col min="2565" max="2565" width="14.28515625" style="21" bestFit="1" customWidth="1"/>
    <col min="2566" max="2566" width="11.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30.28515625" style="21" bestFit="1" customWidth="1"/>
    <col min="2821" max="2821" width="14.28515625" style="21" bestFit="1" customWidth="1"/>
    <col min="2822" max="2822" width="11.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30.28515625" style="21" bestFit="1" customWidth="1"/>
    <col min="3077" max="3077" width="14.28515625" style="21" bestFit="1" customWidth="1"/>
    <col min="3078" max="3078" width="11.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30.28515625" style="21" bestFit="1" customWidth="1"/>
    <col min="3333" max="3333" width="14.28515625" style="21" bestFit="1" customWidth="1"/>
    <col min="3334" max="3334" width="11.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30.28515625" style="21" bestFit="1" customWidth="1"/>
    <col min="3589" max="3589" width="14.28515625" style="21" bestFit="1" customWidth="1"/>
    <col min="3590" max="3590" width="11.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30.28515625" style="21" bestFit="1" customWidth="1"/>
    <col min="3845" max="3845" width="14.28515625" style="21" bestFit="1" customWidth="1"/>
    <col min="3846" max="3846" width="11.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30.28515625" style="21" bestFit="1" customWidth="1"/>
    <col min="4101" max="4101" width="14.28515625" style="21" bestFit="1" customWidth="1"/>
    <col min="4102" max="4102" width="11.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30.28515625" style="21" bestFit="1" customWidth="1"/>
    <col min="4357" max="4357" width="14.28515625" style="21" bestFit="1" customWidth="1"/>
    <col min="4358" max="4358" width="11.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30.28515625" style="21" bestFit="1" customWidth="1"/>
    <col min="4613" max="4613" width="14.28515625" style="21" bestFit="1" customWidth="1"/>
    <col min="4614" max="4614" width="11.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30.28515625" style="21" bestFit="1" customWidth="1"/>
    <col min="4869" max="4869" width="14.28515625" style="21" bestFit="1" customWidth="1"/>
    <col min="4870" max="4870" width="11.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30.28515625" style="21" bestFit="1" customWidth="1"/>
    <col min="5125" max="5125" width="14.28515625" style="21" bestFit="1" customWidth="1"/>
    <col min="5126" max="5126" width="11.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30.28515625" style="21" bestFit="1" customWidth="1"/>
    <col min="5381" max="5381" width="14.28515625" style="21" bestFit="1" customWidth="1"/>
    <col min="5382" max="5382" width="11.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30.28515625" style="21" bestFit="1" customWidth="1"/>
    <col min="5637" max="5637" width="14.28515625" style="21" bestFit="1" customWidth="1"/>
    <col min="5638" max="5638" width="11.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30.28515625" style="21" bestFit="1" customWidth="1"/>
    <col min="5893" max="5893" width="14.28515625" style="21" bestFit="1" customWidth="1"/>
    <col min="5894" max="5894" width="11.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30.28515625" style="21" bestFit="1" customWidth="1"/>
    <col min="6149" max="6149" width="14.28515625" style="21" bestFit="1" customWidth="1"/>
    <col min="6150" max="6150" width="11.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30.28515625" style="21" bestFit="1" customWidth="1"/>
    <col min="6405" max="6405" width="14.28515625" style="21" bestFit="1" customWidth="1"/>
    <col min="6406" max="6406" width="11.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30.28515625" style="21" bestFit="1" customWidth="1"/>
    <col min="6661" max="6661" width="14.28515625" style="21" bestFit="1" customWidth="1"/>
    <col min="6662" max="6662" width="11.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30.28515625" style="21" bestFit="1" customWidth="1"/>
    <col min="6917" max="6917" width="14.28515625" style="21" bestFit="1" customWidth="1"/>
    <col min="6918" max="6918" width="11.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30.28515625" style="21" bestFit="1" customWidth="1"/>
    <col min="7173" max="7173" width="14.28515625" style="21" bestFit="1" customWidth="1"/>
    <col min="7174" max="7174" width="11.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30.28515625" style="21" bestFit="1" customWidth="1"/>
    <col min="7429" max="7429" width="14.28515625" style="21" bestFit="1" customWidth="1"/>
    <col min="7430" max="7430" width="11.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30.28515625" style="21" bestFit="1" customWidth="1"/>
    <col min="7685" max="7685" width="14.28515625" style="21" bestFit="1" customWidth="1"/>
    <col min="7686" max="7686" width="11.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30.28515625" style="21" bestFit="1" customWidth="1"/>
    <col min="7941" max="7941" width="14.28515625" style="21" bestFit="1" customWidth="1"/>
    <col min="7942" max="7942" width="11.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30.28515625" style="21" bestFit="1" customWidth="1"/>
    <col min="8197" max="8197" width="14.28515625" style="21" bestFit="1" customWidth="1"/>
    <col min="8198" max="8198" width="11.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30.28515625" style="21" bestFit="1" customWidth="1"/>
    <col min="8453" max="8453" width="14.28515625" style="21" bestFit="1" customWidth="1"/>
    <col min="8454" max="8454" width="11.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30.28515625" style="21" bestFit="1" customWidth="1"/>
    <col min="8709" max="8709" width="14.28515625" style="21" bestFit="1" customWidth="1"/>
    <col min="8710" max="8710" width="11.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30.28515625" style="21" bestFit="1" customWidth="1"/>
    <col min="8965" max="8965" width="14.28515625" style="21" bestFit="1" customWidth="1"/>
    <col min="8966" max="8966" width="11.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30.28515625" style="21" bestFit="1" customWidth="1"/>
    <col min="9221" max="9221" width="14.28515625" style="21" bestFit="1" customWidth="1"/>
    <col min="9222" max="9222" width="11.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30.28515625" style="21" bestFit="1" customWidth="1"/>
    <col min="9477" max="9477" width="14.28515625" style="21" bestFit="1" customWidth="1"/>
    <col min="9478" max="9478" width="11.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30.28515625" style="21" bestFit="1" customWidth="1"/>
    <col min="9733" max="9733" width="14.28515625" style="21" bestFit="1" customWidth="1"/>
    <col min="9734" max="9734" width="11.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30.28515625" style="21" bestFit="1" customWidth="1"/>
    <col min="9989" max="9989" width="14.28515625" style="21" bestFit="1" customWidth="1"/>
    <col min="9990" max="9990" width="11.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30.28515625" style="21" bestFit="1" customWidth="1"/>
    <col min="10245" max="10245" width="14.28515625" style="21" bestFit="1" customWidth="1"/>
    <col min="10246" max="10246" width="11.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30.28515625" style="21" bestFit="1" customWidth="1"/>
    <col min="10501" max="10501" width="14.28515625" style="21" bestFit="1" customWidth="1"/>
    <col min="10502" max="10502" width="11.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30.28515625" style="21" bestFit="1" customWidth="1"/>
    <col min="10757" max="10757" width="14.28515625" style="21" bestFit="1" customWidth="1"/>
    <col min="10758" max="10758" width="11.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30.28515625" style="21" bestFit="1" customWidth="1"/>
    <col min="11013" max="11013" width="14.28515625" style="21" bestFit="1" customWidth="1"/>
    <col min="11014" max="11014" width="11.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30.28515625" style="21" bestFit="1" customWidth="1"/>
    <col min="11269" max="11269" width="14.28515625" style="21" bestFit="1" customWidth="1"/>
    <col min="11270" max="11270" width="11.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30.28515625" style="21" bestFit="1" customWidth="1"/>
    <col min="11525" max="11525" width="14.28515625" style="21" bestFit="1" customWidth="1"/>
    <col min="11526" max="11526" width="11.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30.28515625" style="21" bestFit="1" customWidth="1"/>
    <col min="11781" max="11781" width="14.28515625" style="21" bestFit="1" customWidth="1"/>
    <col min="11782" max="11782" width="11.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30.28515625" style="21" bestFit="1" customWidth="1"/>
    <col min="12037" max="12037" width="14.28515625" style="21" bestFit="1" customWidth="1"/>
    <col min="12038" max="12038" width="11.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30.28515625" style="21" bestFit="1" customWidth="1"/>
    <col min="12293" max="12293" width="14.28515625" style="21" bestFit="1" customWidth="1"/>
    <col min="12294" max="12294" width="11.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30.28515625" style="21" bestFit="1" customWidth="1"/>
    <col min="12549" max="12549" width="14.28515625" style="21" bestFit="1" customWidth="1"/>
    <col min="12550" max="12550" width="11.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30.28515625" style="21" bestFit="1" customWidth="1"/>
    <col min="12805" max="12805" width="14.28515625" style="21" bestFit="1" customWidth="1"/>
    <col min="12806" max="12806" width="11.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30.28515625" style="21" bestFit="1" customWidth="1"/>
    <col min="13061" max="13061" width="14.28515625" style="21" bestFit="1" customWidth="1"/>
    <col min="13062" max="13062" width="11.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30.28515625" style="21" bestFit="1" customWidth="1"/>
    <col min="13317" max="13317" width="14.28515625" style="21" bestFit="1" customWidth="1"/>
    <col min="13318" max="13318" width="11.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30.28515625" style="21" bestFit="1" customWidth="1"/>
    <col min="13573" max="13573" width="14.28515625" style="21" bestFit="1" customWidth="1"/>
    <col min="13574" max="13574" width="11.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30.28515625" style="21" bestFit="1" customWidth="1"/>
    <col min="13829" max="13829" width="14.28515625" style="21" bestFit="1" customWidth="1"/>
    <col min="13830" max="13830" width="11.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30.28515625" style="21" bestFit="1" customWidth="1"/>
    <col min="14085" max="14085" width="14.28515625" style="21" bestFit="1" customWidth="1"/>
    <col min="14086" max="14086" width="11.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30.28515625" style="21" bestFit="1" customWidth="1"/>
    <col min="14341" max="14341" width="14.28515625" style="21" bestFit="1" customWidth="1"/>
    <col min="14342" max="14342" width="11.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30.28515625" style="21" bestFit="1" customWidth="1"/>
    <col min="14597" max="14597" width="14.28515625" style="21" bestFit="1" customWidth="1"/>
    <col min="14598" max="14598" width="11.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30.28515625" style="21" bestFit="1" customWidth="1"/>
    <col min="14853" max="14853" width="14.28515625" style="21" bestFit="1" customWidth="1"/>
    <col min="14854" max="14854" width="11.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30.28515625" style="21" bestFit="1" customWidth="1"/>
    <col min="15109" max="15109" width="14.28515625" style="21" bestFit="1" customWidth="1"/>
    <col min="15110" max="15110" width="11.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30.28515625" style="21" bestFit="1" customWidth="1"/>
    <col min="15365" max="15365" width="14.28515625" style="21" bestFit="1" customWidth="1"/>
    <col min="15366" max="15366" width="11.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30.28515625" style="21" bestFit="1" customWidth="1"/>
    <col min="15621" max="15621" width="14.28515625" style="21" bestFit="1" customWidth="1"/>
    <col min="15622" max="15622" width="11.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30.28515625" style="21" bestFit="1" customWidth="1"/>
    <col min="15877" max="15877" width="14.28515625" style="21" bestFit="1" customWidth="1"/>
    <col min="15878" max="15878" width="11.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30.28515625" style="21" bestFit="1" customWidth="1"/>
    <col min="16133" max="16133" width="14.28515625" style="21" bestFit="1" customWidth="1"/>
    <col min="16134" max="16134" width="11.5703125" style="21" bestFit="1" customWidth="1"/>
    <col min="16135" max="16135" width="18.140625" style="21" bestFit="1" customWidth="1"/>
    <col min="16136" max="16136" width="9.140625" style="21" bestFit="1"/>
    <col min="16137" max="16384" width="9.140625" style="21"/>
  </cols>
  <sheetData>
    <row r="1" spans="1:9" s="1" customFormat="1">
      <c r="A1" s="3" t="s">
        <v>0</v>
      </c>
      <c r="B1" s="394" t="s">
        <v>55</v>
      </c>
      <c r="C1" s="394"/>
      <c r="D1" s="394"/>
      <c r="E1" s="394"/>
      <c r="F1" s="4"/>
      <c r="G1" s="4"/>
      <c r="H1" s="4"/>
    </row>
    <row r="2" spans="1:9" s="1" customFormat="1" ht="13.5" thickBot="1">
      <c r="C2" s="5"/>
      <c r="F2" s="4"/>
      <c r="G2" s="4"/>
      <c r="H2" s="4"/>
    </row>
    <row r="3" spans="1:9" s="12" customFormat="1" ht="15">
      <c r="B3" s="30" t="s">
        <v>2003</v>
      </c>
      <c r="C3" s="395"/>
      <c r="D3" s="398"/>
      <c r="F3" s="18"/>
      <c r="G3" s="18"/>
      <c r="H3" s="18"/>
    </row>
    <row r="4" spans="1:9" s="12" customFormat="1" ht="30">
      <c r="B4" s="31" t="s">
        <v>3018</v>
      </c>
      <c r="C4" s="396"/>
      <c r="D4" s="399"/>
      <c r="F4" s="18"/>
      <c r="G4" s="18"/>
      <c r="H4" s="18"/>
    </row>
    <row r="5" spans="1:9" s="12" customFormat="1" ht="15">
      <c r="B5" s="31"/>
      <c r="C5" s="396"/>
      <c r="D5" s="399"/>
      <c r="F5" s="18"/>
      <c r="G5" s="18"/>
      <c r="H5" s="18"/>
    </row>
    <row r="6" spans="1:9" s="12" customFormat="1" ht="15">
      <c r="B6" s="31" t="s">
        <v>1046</v>
      </c>
      <c r="C6" s="396"/>
      <c r="D6" s="399"/>
      <c r="F6" s="18"/>
      <c r="G6" s="18"/>
      <c r="H6" s="18"/>
    </row>
    <row r="7" spans="1:9" s="12" customFormat="1" ht="15">
      <c r="B7" s="31" t="s">
        <v>3019</v>
      </c>
      <c r="C7" s="396"/>
      <c r="D7" s="399"/>
      <c r="F7" s="18"/>
      <c r="G7" s="18"/>
      <c r="H7" s="18"/>
    </row>
    <row r="8" spans="1:9" s="12" customFormat="1" ht="30.75" thickBot="1">
      <c r="B8" s="32" t="s">
        <v>3020</v>
      </c>
      <c r="C8" s="397"/>
      <c r="D8" s="400"/>
      <c r="F8" s="18"/>
      <c r="G8" s="18"/>
      <c r="H8" s="18"/>
    </row>
    <row r="9" spans="1:9" s="12" customFormat="1">
      <c r="C9" s="14" t="s">
        <v>1048</v>
      </c>
      <c r="D9" s="14" t="s">
        <v>1049</v>
      </c>
      <c r="F9" s="18"/>
      <c r="G9" s="18"/>
      <c r="H9" s="18"/>
    </row>
    <row r="10" spans="1:9" s="1" customFormat="1">
      <c r="C10" s="5"/>
      <c r="F10" s="4"/>
      <c r="G10" s="4"/>
      <c r="H10" s="4"/>
    </row>
    <row r="12" spans="1:9" s="21" customFormat="1">
      <c r="B12" s="21" t="s">
        <v>101</v>
      </c>
      <c r="C12" s="210"/>
      <c r="F12" s="22"/>
      <c r="G12" s="22"/>
      <c r="H12" s="22"/>
    </row>
    <row r="14" spans="1:9" s="21" customFormat="1">
      <c r="B14" s="229" t="s">
        <v>102</v>
      </c>
      <c r="C14" s="230" t="s">
        <v>103</v>
      </c>
      <c r="D14" s="229" t="s">
        <v>136</v>
      </c>
      <c r="E14" s="229" t="s">
        <v>105</v>
      </c>
      <c r="F14" s="131" t="s">
        <v>106</v>
      </c>
      <c r="G14" s="131" t="s">
        <v>107</v>
      </c>
      <c r="H14" s="131" t="s">
        <v>108</v>
      </c>
      <c r="I14" s="231" t="s">
        <v>137</v>
      </c>
    </row>
    <row r="15" spans="1:9" s="21" customFormat="1">
      <c r="B15" s="231" t="s">
        <v>138</v>
      </c>
      <c r="C15" s="139"/>
      <c r="F15" s="22"/>
      <c r="G15" s="22"/>
      <c r="H15" s="22"/>
    </row>
    <row r="16" spans="1:9" s="21" customFormat="1">
      <c r="B16" s="231" t="s">
        <v>110</v>
      </c>
      <c r="C16" s="139"/>
      <c r="F16" s="22"/>
      <c r="G16" s="22"/>
      <c r="H16" s="22"/>
    </row>
    <row r="17" spans="2:8" s="21" customFormat="1">
      <c r="B17" s="21" t="s">
        <v>1050</v>
      </c>
      <c r="C17" s="139" t="s">
        <v>139</v>
      </c>
      <c r="D17" s="21" t="s">
        <v>140</v>
      </c>
      <c r="E17" s="21" t="s">
        <v>141</v>
      </c>
      <c r="F17" s="22">
        <v>2750000</v>
      </c>
      <c r="G17" s="22">
        <v>24989.25</v>
      </c>
      <c r="H17" s="22">
        <v>7.55</v>
      </c>
    </row>
    <row r="18" spans="2:8" s="21" customFormat="1">
      <c r="B18" s="21" t="s">
        <v>286</v>
      </c>
      <c r="C18" s="139" t="s">
        <v>139</v>
      </c>
      <c r="D18" s="21" t="s">
        <v>140</v>
      </c>
      <c r="E18" s="21" t="s">
        <v>287</v>
      </c>
      <c r="F18" s="22">
        <v>4000000</v>
      </c>
      <c r="G18" s="22">
        <v>22952</v>
      </c>
      <c r="H18" s="22">
        <v>6.94</v>
      </c>
    </row>
    <row r="19" spans="2:8" s="21" customFormat="1">
      <c r="B19" s="21" t="s">
        <v>1052</v>
      </c>
      <c r="C19" s="139" t="s">
        <v>139</v>
      </c>
      <c r="D19" s="21" t="s">
        <v>142</v>
      </c>
      <c r="E19" s="21" t="s">
        <v>143</v>
      </c>
      <c r="F19" s="22">
        <v>880000</v>
      </c>
      <c r="G19" s="22">
        <v>22436.48</v>
      </c>
      <c r="H19" s="22">
        <v>6.78</v>
      </c>
    </row>
    <row r="20" spans="2:8" s="21" customFormat="1">
      <c r="B20" s="21" t="s">
        <v>1051</v>
      </c>
      <c r="C20" s="139" t="s">
        <v>139</v>
      </c>
      <c r="D20" s="21" t="s">
        <v>140</v>
      </c>
      <c r="E20" s="21" t="s">
        <v>144</v>
      </c>
      <c r="F20" s="22">
        <v>1250000</v>
      </c>
      <c r="G20" s="22">
        <v>18708.75</v>
      </c>
      <c r="H20" s="22">
        <v>5.65</v>
      </c>
    </row>
    <row r="21" spans="2:8" s="21" customFormat="1">
      <c r="B21" s="21" t="s">
        <v>1065</v>
      </c>
      <c r="C21" s="139" t="s">
        <v>139</v>
      </c>
      <c r="D21" s="21" t="s">
        <v>145</v>
      </c>
      <c r="E21" s="21" t="s">
        <v>147</v>
      </c>
      <c r="F21" s="22">
        <v>430000</v>
      </c>
      <c r="G21" s="22">
        <v>13730.55</v>
      </c>
      <c r="H21" s="22">
        <v>4.1500000000000004</v>
      </c>
    </row>
    <row r="22" spans="2:8" s="21" customFormat="1">
      <c r="B22" s="21" t="s">
        <v>1087</v>
      </c>
      <c r="C22" s="139" t="s">
        <v>139</v>
      </c>
      <c r="D22" s="21" t="s">
        <v>145</v>
      </c>
      <c r="E22" s="21" t="s">
        <v>146</v>
      </c>
      <c r="F22" s="22">
        <v>850000</v>
      </c>
      <c r="G22" s="22">
        <v>13070.03</v>
      </c>
      <c r="H22" s="22">
        <v>3.95</v>
      </c>
    </row>
    <row r="23" spans="2:8" s="21" customFormat="1">
      <c r="B23" s="21" t="s">
        <v>2244</v>
      </c>
      <c r="C23" s="139" t="s">
        <v>139</v>
      </c>
      <c r="D23" s="21" t="s">
        <v>288</v>
      </c>
      <c r="E23" s="21" t="s">
        <v>289</v>
      </c>
      <c r="F23" s="22">
        <v>1500000</v>
      </c>
      <c r="G23" s="22">
        <v>12480</v>
      </c>
      <c r="H23" s="22">
        <v>3.77</v>
      </c>
    </row>
    <row r="24" spans="2:8" s="21" customFormat="1">
      <c r="B24" s="21" t="s">
        <v>2281</v>
      </c>
      <c r="C24" s="139" t="s">
        <v>139</v>
      </c>
      <c r="D24" s="21" t="s">
        <v>172</v>
      </c>
      <c r="E24" s="21" t="s">
        <v>228</v>
      </c>
      <c r="F24" s="22">
        <v>418127</v>
      </c>
      <c r="G24" s="22">
        <v>11995.23</v>
      </c>
      <c r="H24" s="22">
        <v>3.63</v>
      </c>
    </row>
    <row r="25" spans="2:8" s="21" customFormat="1">
      <c r="B25" s="21" t="s">
        <v>1053</v>
      </c>
      <c r="C25" s="139" t="s">
        <v>139</v>
      </c>
      <c r="D25" s="21" t="s">
        <v>148</v>
      </c>
      <c r="E25" s="21" t="s">
        <v>149</v>
      </c>
      <c r="F25" s="22">
        <v>3200000</v>
      </c>
      <c r="G25" s="22">
        <v>11158.4</v>
      </c>
      <c r="H25" s="22">
        <v>3.37</v>
      </c>
    </row>
    <row r="26" spans="2:8" s="21" customFormat="1">
      <c r="B26" s="21" t="s">
        <v>2025</v>
      </c>
      <c r="C26" s="139" t="s">
        <v>139</v>
      </c>
      <c r="D26" s="21" t="s">
        <v>155</v>
      </c>
      <c r="E26" s="21" t="s">
        <v>156</v>
      </c>
      <c r="F26" s="22">
        <v>410000</v>
      </c>
      <c r="G26" s="22">
        <v>10126.18</v>
      </c>
      <c r="H26" s="22">
        <v>3.06</v>
      </c>
    </row>
    <row r="27" spans="2:8" s="21" customFormat="1">
      <c r="B27" s="21" t="s">
        <v>2067</v>
      </c>
      <c r="C27" s="139" t="s">
        <v>139</v>
      </c>
      <c r="D27" s="21" t="s">
        <v>160</v>
      </c>
      <c r="E27" s="21" t="s">
        <v>161</v>
      </c>
      <c r="F27" s="22">
        <v>445000</v>
      </c>
      <c r="G27" s="22">
        <v>9002.7999999999993</v>
      </c>
      <c r="H27" s="22">
        <v>2.72</v>
      </c>
    </row>
    <row r="28" spans="2:8" s="21" customFormat="1">
      <c r="B28" s="21" t="s">
        <v>2102</v>
      </c>
      <c r="C28" s="139" t="s">
        <v>139</v>
      </c>
      <c r="D28" s="21" t="s">
        <v>148</v>
      </c>
      <c r="E28" s="21" t="s">
        <v>159</v>
      </c>
      <c r="F28" s="22">
        <v>300000</v>
      </c>
      <c r="G28" s="22">
        <v>7652.1</v>
      </c>
      <c r="H28" s="22">
        <v>2.31</v>
      </c>
    </row>
    <row r="29" spans="2:8" s="21" customFormat="1">
      <c r="B29" s="21" t="s">
        <v>2253</v>
      </c>
      <c r="C29" s="139" t="s">
        <v>139</v>
      </c>
      <c r="D29" s="21" t="s">
        <v>170</v>
      </c>
      <c r="E29" s="21" t="s">
        <v>580</v>
      </c>
      <c r="F29" s="22">
        <v>600000</v>
      </c>
      <c r="G29" s="22">
        <v>6294.3</v>
      </c>
      <c r="H29" s="22">
        <v>1.9</v>
      </c>
    </row>
    <row r="30" spans="2:8" s="21" customFormat="1">
      <c r="B30" s="21" t="s">
        <v>2282</v>
      </c>
      <c r="C30" s="139" t="s">
        <v>139</v>
      </c>
      <c r="D30" s="21" t="s">
        <v>230</v>
      </c>
      <c r="E30" s="21" t="s">
        <v>231</v>
      </c>
      <c r="F30" s="22">
        <v>4000000</v>
      </c>
      <c r="G30" s="22">
        <v>5468</v>
      </c>
      <c r="H30" s="22">
        <v>1.65</v>
      </c>
    </row>
    <row r="31" spans="2:8" s="21" customFormat="1">
      <c r="B31" s="21" t="s">
        <v>2077</v>
      </c>
      <c r="C31" s="139" t="s">
        <v>139</v>
      </c>
      <c r="D31" s="21" t="s">
        <v>181</v>
      </c>
      <c r="E31" s="21" t="s">
        <v>183</v>
      </c>
      <c r="F31" s="22">
        <v>80000</v>
      </c>
      <c r="G31" s="22">
        <v>5371.96</v>
      </c>
      <c r="H31" s="22">
        <v>1.62</v>
      </c>
    </row>
    <row r="32" spans="2:8" s="21" customFormat="1">
      <c r="B32" s="21" t="s">
        <v>2099</v>
      </c>
      <c r="C32" s="139" t="s">
        <v>139</v>
      </c>
      <c r="D32" s="21" t="s">
        <v>200</v>
      </c>
      <c r="E32" s="21" t="s">
        <v>292</v>
      </c>
      <c r="F32" s="22">
        <v>395000</v>
      </c>
      <c r="G32" s="22">
        <v>5326.97</v>
      </c>
      <c r="H32" s="22">
        <v>1.61</v>
      </c>
    </row>
    <row r="33" spans="2:8" s="21" customFormat="1">
      <c r="B33" s="21" t="s">
        <v>1077</v>
      </c>
      <c r="C33" s="139" t="s">
        <v>139</v>
      </c>
      <c r="D33" s="21" t="s">
        <v>140</v>
      </c>
      <c r="E33" s="21" t="s">
        <v>150</v>
      </c>
      <c r="F33" s="22">
        <v>280000</v>
      </c>
      <c r="G33" s="22">
        <v>5325.46</v>
      </c>
      <c r="H33" s="22">
        <v>1.61</v>
      </c>
    </row>
    <row r="34" spans="2:8" s="21" customFormat="1">
      <c r="B34" s="21" t="s">
        <v>2094</v>
      </c>
      <c r="C34" s="139" t="s">
        <v>139</v>
      </c>
      <c r="D34" s="21" t="s">
        <v>176</v>
      </c>
      <c r="E34" s="21" t="s">
        <v>463</v>
      </c>
      <c r="F34" s="22">
        <v>1450000</v>
      </c>
      <c r="G34" s="22">
        <v>5131.55</v>
      </c>
      <c r="H34" s="22">
        <v>1.55</v>
      </c>
    </row>
    <row r="35" spans="2:8" s="21" customFormat="1">
      <c r="B35" s="21" t="s">
        <v>1069</v>
      </c>
      <c r="C35" s="139" t="s">
        <v>139</v>
      </c>
      <c r="D35" s="21" t="s">
        <v>270</v>
      </c>
      <c r="E35" s="21" t="s">
        <v>315</v>
      </c>
      <c r="F35" s="22">
        <v>1700000</v>
      </c>
      <c r="G35" s="22">
        <v>4461.6499999999996</v>
      </c>
      <c r="H35" s="22">
        <v>1.35</v>
      </c>
    </row>
    <row r="36" spans="2:8" s="21" customFormat="1">
      <c r="B36" s="21" t="s">
        <v>2085</v>
      </c>
      <c r="C36" s="139" t="s">
        <v>139</v>
      </c>
      <c r="D36" s="21" t="s">
        <v>200</v>
      </c>
      <c r="E36" s="21" t="s">
        <v>293</v>
      </c>
      <c r="F36" s="22">
        <v>35000</v>
      </c>
      <c r="G36" s="22">
        <v>3334.66</v>
      </c>
      <c r="H36" s="22">
        <v>1.01</v>
      </c>
    </row>
    <row r="37" spans="2:8" s="21" customFormat="1">
      <c r="B37" s="21" t="s">
        <v>2021</v>
      </c>
      <c r="C37" s="139" t="s">
        <v>139</v>
      </c>
      <c r="D37" s="21" t="s">
        <v>155</v>
      </c>
      <c r="E37" s="21" t="s">
        <v>227</v>
      </c>
      <c r="F37" s="22">
        <v>4000000</v>
      </c>
      <c r="G37" s="22">
        <v>3098</v>
      </c>
      <c r="H37" s="22">
        <v>0.94</v>
      </c>
    </row>
    <row r="38" spans="2:8" s="21" customFormat="1">
      <c r="B38" s="21" t="s">
        <v>2058</v>
      </c>
      <c r="C38" s="139" t="s">
        <v>139</v>
      </c>
      <c r="D38" s="21" t="s">
        <v>145</v>
      </c>
      <c r="E38" s="21" t="s">
        <v>499</v>
      </c>
      <c r="F38" s="22">
        <v>100000</v>
      </c>
      <c r="G38" s="22">
        <v>2912.85</v>
      </c>
      <c r="H38" s="22">
        <v>0.88</v>
      </c>
    </row>
    <row r="39" spans="2:8" s="21" customFormat="1">
      <c r="B39" s="21" t="s">
        <v>2283</v>
      </c>
      <c r="C39" s="139" t="s">
        <v>139</v>
      </c>
      <c r="D39" s="21" t="s">
        <v>230</v>
      </c>
      <c r="E39" s="21" t="s">
        <v>238</v>
      </c>
      <c r="F39" s="22">
        <v>521806</v>
      </c>
      <c r="G39" s="22">
        <v>2884.54</v>
      </c>
      <c r="H39" s="22">
        <v>0.87</v>
      </c>
    </row>
    <row r="40" spans="2:8" s="21" customFormat="1">
      <c r="B40" s="21" t="s">
        <v>2061</v>
      </c>
      <c r="C40" s="139" t="s">
        <v>139</v>
      </c>
      <c r="D40" s="21" t="s">
        <v>259</v>
      </c>
      <c r="E40" s="21" t="s">
        <v>260</v>
      </c>
      <c r="F40" s="22">
        <v>1227252</v>
      </c>
      <c r="G40" s="22">
        <v>2775.43</v>
      </c>
      <c r="H40" s="22">
        <v>0.84</v>
      </c>
    </row>
    <row r="41" spans="2:8" s="21" customFormat="1">
      <c r="B41" s="21" t="s">
        <v>2284</v>
      </c>
      <c r="C41" s="139" t="s">
        <v>139</v>
      </c>
      <c r="D41" s="21" t="s">
        <v>157</v>
      </c>
      <c r="E41" s="21" t="s">
        <v>481</v>
      </c>
      <c r="F41" s="22">
        <v>280000</v>
      </c>
      <c r="G41" s="22">
        <v>2622.06</v>
      </c>
      <c r="H41" s="22">
        <v>0.79</v>
      </c>
    </row>
    <row r="42" spans="2:8" s="21" customFormat="1">
      <c r="B42" s="21" t="s">
        <v>2285</v>
      </c>
      <c r="C42" s="139" t="s">
        <v>139</v>
      </c>
      <c r="D42" s="21" t="s">
        <v>140</v>
      </c>
      <c r="E42" s="21" t="s">
        <v>441</v>
      </c>
      <c r="F42" s="22">
        <v>3500000</v>
      </c>
      <c r="G42" s="22">
        <v>1963.5</v>
      </c>
      <c r="H42" s="22">
        <v>0.59</v>
      </c>
    </row>
    <row r="43" spans="2:8" s="21" customFormat="1">
      <c r="B43" s="21" t="s">
        <v>2286</v>
      </c>
      <c r="C43" s="139" t="s">
        <v>139</v>
      </c>
      <c r="D43" s="21" t="s">
        <v>157</v>
      </c>
      <c r="E43" s="21" t="s">
        <v>232</v>
      </c>
      <c r="F43" s="22">
        <v>67559</v>
      </c>
      <c r="G43" s="22">
        <v>1853.31</v>
      </c>
      <c r="H43" s="22">
        <v>0.56000000000000005</v>
      </c>
    </row>
    <row r="44" spans="2:8" s="21" customFormat="1">
      <c r="B44" s="21" t="s">
        <v>2023</v>
      </c>
      <c r="C44" s="139" t="s">
        <v>139</v>
      </c>
      <c r="D44" s="21" t="s">
        <v>174</v>
      </c>
      <c r="E44" s="21" t="s">
        <v>427</v>
      </c>
      <c r="F44" s="22">
        <v>330000</v>
      </c>
      <c r="G44" s="22">
        <v>1775.9</v>
      </c>
      <c r="H44" s="22">
        <v>0.54</v>
      </c>
    </row>
    <row r="45" spans="2:8" s="21" customFormat="1">
      <c r="B45" s="21" t="s">
        <v>2247</v>
      </c>
      <c r="C45" s="139" t="s">
        <v>139</v>
      </c>
      <c r="D45" s="21" t="s">
        <v>174</v>
      </c>
      <c r="E45" s="21" t="s">
        <v>609</v>
      </c>
      <c r="F45" s="22">
        <v>250000</v>
      </c>
      <c r="G45" s="22">
        <v>1747.5</v>
      </c>
      <c r="H45" s="22">
        <v>0.53</v>
      </c>
    </row>
    <row r="46" spans="2:8" s="21" customFormat="1">
      <c r="B46" s="21" t="s">
        <v>1082</v>
      </c>
      <c r="C46" s="139" t="s">
        <v>139</v>
      </c>
      <c r="D46" s="21" t="s">
        <v>181</v>
      </c>
      <c r="E46" s="21" t="s">
        <v>182</v>
      </c>
      <c r="F46" s="22">
        <v>70000</v>
      </c>
      <c r="G46" s="22">
        <v>1673.21</v>
      </c>
      <c r="H46" s="22">
        <v>0.51</v>
      </c>
    </row>
    <row r="47" spans="2:8" s="21" customFormat="1">
      <c r="B47" s="21" t="s">
        <v>2287</v>
      </c>
      <c r="C47" s="139" t="s">
        <v>139</v>
      </c>
      <c r="D47" s="21" t="s">
        <v>174</v>
      </c>
      <c r="E47" s="21" t="s">
        <v>598</v>
      </c>
      <c r="F47" s="22">
        <v>127500</v>
      </c>
      <c r="G47" s="22">
        <v>1651.06</v>
      </c>
      <c r="H47" s="22">
        <v>0.5</v>
      </c>
    </row>
    <row r="48" spans="2:8" s="21" customFormat="1">
      <c r="B48" s="21" t="s">
        <v>2288</v>
      </c>
      <c r="C48" s="139" t="s">
        <v>139</v>
      </c>
      <c r="D48" s="21" t="s">
        <v>186</v>
      </c>
      <c r="E48" s="21" t="s">
        <v>233</v>
      </c>
      <c r="F48" s="22">
        <v>200530</v>
      </c>
      <c r="G48" s="22">
        <v>1563.73</v>
      </c>
      <c r="H48" s="22">
        <v>0.47</v>
      </c>
    </row>
    <row r="49" spans="2:8" s="21" customFormat="1">
      <c r="B49" s="21" t="s">
        <v>2289</v>
      </c>
      <c r="C49" s="139" t="s">
        <v>139</v>
      </c>
      <c r="D49" s="21" t="s">
        <v>202</v>
      </c>
      <c r="E49" s="21" t="s">
        <v>203</v>
      </c>
      <c r="F49" s="22">
        <v>1800000</v>
      </c>
      <c r="G49" s="22">
        <v>1548</v>
      </c>
      <c r="H49" s="22">
        <v>0.47</v>
      </c>
    </row>
    <row r="50" spans="2:8" s="21" customFormat="1">
      <c r="B50" s="21" t="s">
        <v>2072</v>
      </c>
      <c r="C50" s="139" t="s">
        <v>139</v>
      </c>
      <c r="D50" s="21" t="s">
        <v>162</v>
      </c>
      <c r="E50" s="21" t="s">
        <v>414</v>
      </c>
      <c r="F50" s="22">
        <v>100000</v>
      </c>
      <c r="G50" s="22">
        <v>1347.9</v>
      </c>
      <c r="H50" s="22">
        <v>0.41</v>
      </c>
    </row>
    <row r="51" spans="2:8" s="21" customFormat="1">
      <c r="B51" s="21" t="s">
        <v>2290</v>
      </c>
      <c r="C51" s="139" t="s">
        <v>139</v>
      </c>
      <c r="D51" s="21" t="s">
        <v>151</v>
      </c>
      <c r="E51" s="21" t="s">
        <v>240</v>
      </c>
      <c r="F51" s="22">
        <v>44500</v>
      </c>
      <c r="G51" s="22">
        <v>948.87</v>
      </c>
      <c r="H51" s="22">
        <v>0.28999999999999998</v>
      </c>
    </row>
    <row r="52" spans="2:8" s="21" customFormat="1">
      <c r="B52" s="21" t="s">
        <v>2257</v>
      </c>
      <c r="C52" s="139" t="s">
        <v>139</v>
      </c>
      <c r="D52" s="21" t="s">
        <v>288</v>
      </c>
      <c r="E52" s="21" t="s">
        <v>549</v>
      </c>
      <c r="F52" s="22">
        <v>107142</v>
      </c>
      <c r="G52" s="22">
        <v>471.32</v>
      </c>
      <c r="H52" s="22">
        <v>0.14000000000000001</v>
      </c>
    </row>
    <row r="53" spans="2:8" s="21" customFormat="1">
      <c r="B53" s="231" t="s">
        <v>218</v>
      </c>
      <c r="C53" s="232"/>
      <c r="D53" s="231"/>
      <c r="E53" s="231"/>
      <c r="F53" s="128"/>
      <c r="G53" s="128">
        <f>SUM(G17:G52)</f>
        <v>249853.49999999994</v>
      </c>
      <c r="H53" s="128">
        <f>SUM(H17:H52)</f>
        <v>75.510000000000034</v>
      </c>
    </row>
    <row r="54" spans="2:8" s="21" customFormat="1">
      <c r="B54" s="229" t="s">
        <v>102</v>
      </c>
      <c r="C54" s="230" t="s">
        <v>103</v>
      </c>
      <c r="D54" s="229" t="s">
        <v>104</v>
      </c>
      <c r="E54" s="229" t="s">
        <v>105</v>
      </c>
      <c r="F54" s="131" t="s">
        <v>106</v>
      </c>
      <c r="G54" s="131" t="s">
        <v>107</v>
      </c>
      <c r="H54" s="131" t="s">
        <v>108</v>
      </c>
    </row>
    <row r="55" spans="2:8" s="21" customFormat="1">
      <c r="B55" s="231" t="s">
        <v>109</v>
      </c>
      <c r="C55" s="139"/>
      <c r="F55" s="22"/>
      <c r="G55" s="22"/>
      <c r="H55" s="22"/>
    </row>
    <row r="56" spans="2:8" s="21" customFormat="1">
      <c r="B56" s="231" t="s">
        <v>110</v>
      </c>
      <c r="C56" s="139"/>
      <c r="F56" s="22"/>
      <c r="G56" s="22"/>
      <c r="H56" s="22"/>
    </row>
    <row r="57" spans="2:8" s="21" customFormat="1">
      <c r="B57" s="231" t="s">
        <v>111</v>
      </c>
      <c r="C57" s="139"/>
      <c r="F57" s="22"/>
      <c r="G57" s="22"/>
      <c r="H57" s="22"/>
    </row>
    <row r="58" spans="2:8" s="21" customFormat="1">
      <c r="B58" s="21" t="s">
        <v>341</v>
      </c>
      <c r="C58" s="139">
        <v>7.38</v>
      </c>
      <c r="D58" s="21" t="s">
        <v>113</v>
      </c>
      <c r="E58" s="21" t="s">
        <v>342</v>
      </c>
      <c r="F58" s="22">
        <v>10000000</v>
      </c>
      <c r="G58" s="22">
        <v>9999.41</v>
      </c>
      <c r="H58" s="22">
        <v>3.02</v>
      </c>
    </row>
    <row r="59" spans="2:8" s="21" customFormat="1">
      <c r="B59" s="21" t="s">
        <v>2492</v>
      </c>
      <c r="C59" s="139">
        <v>7.31</v>
      </c>
      <c r="D59" s="21" t="s">
        <v>113</v>
      </c>
      <c r="E59" s="21" t="s">
        <v>554</v>
      </c>
      <c r="F59" s="22">
        <v>5500000</v>
      </c>
      <c r="G59" s="22">
        <v>5223.08</v>
      </c>
      <c r="H59" s="22">
        <v>1.58</v>
      </c>
    </row>
    <row r="60" spans="2:8" s="21" customFormat="1">
      <c r="B60" s="21" t="s">
        <v>2486</v>
      </c>
      <c r="C60" s="139">
        <v>6.83</v>
      </c>
      <c r="D60" s="21" t="s">
        <v>113</v>
      </c>
      <c r="E60" s="21" t="s">
        <v>687</v>
      </c>
      <c r="F60" s="22">
        <v>1500000</v>
      </c>
      <c r="G60" s="22">
        <v>1503.81</v>
      </c>
      <c r="H60" s="22">
        <v>0.45</v>
      </c>
    </row>
    <row r="61" spans="2:8" s="21" customFormat="1">
      <c r="B61" s="21" t="s">
        <v>688</v>
      </c>
      <c r="C61" s="139">
        <v>7.51</v>
      </c>
      <c r="D61" s="21" t="s">
        <v>113</v>
      </c>
      <c r="E61" s="21" t="s">
        <v>689</v>
      </c>
      <c r="F61" s="22">
        <v>1000000</v>
      </c>
      <c r="G61" s="22">
        <v>1012.02</v>
      </c>
      <c r="H61" s="22">
        <v>0.31</v>
      </c>
    </row>
    <row r="62" spans="2:8" s="21" customFormat="1">
      <c r="B62" s="21" t="s">
        <v>555</v>
      </c>
      <c r="C62" s="139">
        <v>7.08</v>
      </c>
      <c r="D62" s="21" t="s">
        <v>113</v>
      </c>
      <c r="E62" s="21" t="s">
        <v>556</v>
      </c>
      <c r="F62" s="22">
        <v>500000</v>
      </c>
      <c r="G62" s="22">
        <v>501.33</v>
      </c>
      <c r="H62" s="22">
        <v>0.15</v>
      </c>
    </row>
    <row r="63" spans="2:8" s="21" customFormat="1">
      <c r="B63" s="21" t="s">
        <v>343</v>
      </c>
      <c r="C63" s="139">
        <v>7.32</v>
      </c>
      <c r="D63" s="21" t="s">
        <v>113</v>
      </c>
      <c r="E63" s="21" t="s">
        <v>344</v>
      </c>
      <c r="F63" s="22">
        <v>444100</v>
      </c>
      <c r="G63" s="22">
        <v>443.4</v>
      </c>
      <c r="H63" s="22">
        <v>0.13</v>
      </c>
    </row>
    <row r="64" spans="2:8" s="21" customFormat="1">
      <c r="B64" s="21" t="s">
        <v>690</v>
      </c>
      <c r="C64" s="139">
        <v>7.54</v>
      </c>
      <c r="D64" s="21" t="s">
        <v>113</v>
      </c>
      <c r="E64" s="21" t="s">
        <v>691</v>
      </c>
      <c r="F64" s="22">
        <v>266700</v>
      </c>
      <c r="G64" s="22">
        <v>266.70999999999998</v>
      </c>
      <c r="H64" s="22">
        <v>0.08</v>
      </c>
    </row>
    <row r="65" spans="2:9" s="21" customFormat="1">
      <c r="B65" s="21" t="s">
        <v>692</v>
      </c>
      <c r="C65" s="139">
        <v>7.58</v>
      </c>
      <c r="D65" s="21" t="s">
        <v>113</v>
      </c>
      <c r="E65" s="21" t="s">
        <v>693</v>
      </c>
      <c r="F65" s="22">
        <v>200000</v>
      </c>
      <c r="G65" s="22">
        <v>202.22</v>
      </c>
      <c r="H65" s="22">
        <v>0.06</v>
      </c>
    </row>
    <row r="66" spans="2:9" s="21" customFormat="1">
      <c r="B66" s="21" t="s">
        <v>694</v>
      </c>
      <c r="C66" s="139">
        <v>7.53</v>
      </c>
      <c r="D66" s="21" t="s">
        <v>113</v>
      </c>
      <c r="E66" s="21" t="s">
        <v>695</v>
      </c>
      <c r="F66" s="22">
        <v>89600</v>
      </c>
      <c r="G66" s="22">
        <v>95.39</v>
      </c>
      <c r="H66" s="22">
        <v>0.03</v>
      </c>
    </row>
    <row r="67" spans="2:9" s="21" customFormat="1">
      <c r="B67" s="21" t="s">
        <v>696</v>
      </c>
      <c r="C67" s="139">
        <v>7.57</v>
      </c>
      <c r="D67" s="21" t="s">
        <v>113</v>
      </c>
      <c r="E67" s="21" t="s">
        <v>697</v>
      </c>
      <c r="F67" s="22">
        <v>73000</v>
      </c>
      <c r="G67" s="22">
        <v>78.17</v>
      </c>
      <c r="H67" s="22">
        <v>0.02</v>
      </c>
    </row>
    <row r="68" spans="2:9" s="21" customFormat="1">
      <c r="B68" s="21" t="s">
        <v>698</v>
      </c>
      <c r="C68" s="139">
        <v>7.03</v>
      </c>
      <c r="D68" s="21" t="s">
        <v>113</v>
      </c>
      <c r="E68" s="21" t="s">
        <v>699</v>
      </c>
      <c r="F68" s="22">
        <v>75500</v>
      </c>
      <c r="G68" s="22">
        <v>76.010000000000005</v>
      </c>
      <c r="H68" s="22">
        <v>0.02</v>
      </c>
    </row>
    <row r="69" spans="2:9" s="21" customFormat="1">
      <c r="B69" s="21" t="s">
        <v>700</v>
      </c>
      <c r="C69" s="139">
        <v>7.43</v>
      </c>
      <c r="D69" s="21" t="s">
        <v>113</v>
      </c>
      <c r="E69" s="21" t="s">
        <v>701</v>
      </c>
      <c r="F69" s="22">
        <v>48500</v>
      </c>
      <c r="G69" s="22">
        <v>49.29</v>
      </c>
      <c r="H69" s="22">
        <v>0.01</v>
      </c>
    </row>
    <row r="70" spans="2:9" s="21" customFormat="1">
      <c r="B70" s="21" t="s">
        <v>349</v>
      </c>
      <c r="C70" s="139">
        <v>7.42</v>
      </c>
      <c r="D70" s="21" t="s">
        <v>113</v>
      </c>
      <c r="E70" s="21" t="s">
        <v>350</v>
      </c>
      <c r="F70" s="22">
        <v>29200</v>
      </c>
      <c r="G70" s="22">
        <v>28.97</v>
      </c>
      <c r="H70" s="22">
        <v>0.01</v>
      </c>
    </row>
    <row r="71" spans="2:9" s="21" customFormat="1">
      <c r="B71" s="21" t="s">
        <v>702</v>
      </c>
      <c r="C71" s="139">
        <v>7.54</v>
      </c>
      <c r="D71" s="21" t="s">
        <v>113</v>
      </c>
      <c r="E71" s="21" t="s">
        <v>703</v>
      </c>
      <c r="F71" s="22">
        <v>31600</v>
      </c>
      <c r="G71" s="22">
        <v>28.29</v>
      </c>
      <c r="H71" s="22">
        <v>0.01</v>
      </c>
    </row>
    <row r="72" spans="2:9" s="21" customFormat="1">
      <c r="B72" s="21" t="s">
        <v>704</v>
      </c>
      <c r="C72" s="139">
        <v>7.48</v>
      </c>
      <c r="D72" s="21" t="s">
        <v>113</v>
      </c>
      <c r="E72" s="21" t="s">
        <v>705</v>
      </c>
      <c r="F72" s="22">
        <v>13000</v>
      </c>
      <c r="G72" s="22">
        <v>12.92</v>
      </c>
      <c r="H72" s="22">
        <v>0</v>
      </c>
      <c r="I72" s="21" t="s">
        <v>444</v>
      </c>
    </row>
    <row r="73" spans="2:9" s="21" customFormat="1">
      <c r="B73" s="21" t="s">
        <v>706</v>
      </c>
      <c r="C73" s="139">
        <v>7.46</v>
      </c>
      <c r="D73" s="21" t="s">
        <v>113</v>
      </c>
      <c r="E73" s="21" t="s">
        <v>707</v>
      </c>
      <c r="F73" s="22">
        <v>2000</v>
      </c>
      <c r="G73" s="22">
        <v>1.87</v>
      </c>
      <c r="H73" s="22">
        <v>0</v>
      </c>
      <c r="I73" s="21" t="s">
        <v>444</v>
      </c>
    </row>
    <row r="74" spans="2:9" s="21" customFormat="1">
      <c r="B74" s="231" t="s">
        <v>115</v>
      </c>
      <c r="C74" s="232"/>
      <c r="D74" s="231"/>
      <c r="E74" s="231"/>
      <c r="F74" s="128"/>
      <c r="G74" s="128">
        <f>SUM(G54:G73)</f>
        <v>19522.89</v>
      </c>
      <c r="H74" s="128">
        <f>SUM(H54:H73)</f>
        <v>5.8799999999999981</v>
      </c>
    </row>
    <row r="75" spans="2:9" s="21" customFormat="1">
      <c r="B75" s="231" t="s">
        <v>116</v>
      </c>
      <c r="C75" s="139"/>
      <c r="F75" s="22"/>
      <c r="G75" s="22"/>
      <c r="H75" s="22"/>
    </row>
    <row r="76" spans="2:9" s="21" customFormat="1">
      <c r="B76" s="21" t="s">
        <v>1808</v>
      </c>
      <c r="C76" s="139">
        <v>10.81</v>
      </c>
      <c r="D76" s="21" t="s">
        <v>708</v>
      </c>
      <c r="E76" s="21" t="s">
        <v>709</v>
      </c>
      <c r="F76" s="22">
        <v>700</v>
      </c>
      <c r="G76" s="22">
        <v>5970.81</v>
      </c>
      <c r="H76" s="22">
        <v>1.8</v>
      </c>
    </row>
    <row r="77" spans="2:9" s="21" customFormat="1">
      <c r="B77" s="21" t="s">
        <v>1791</v>
      </c>
      <c r="C77" s="139">
        <v>7.8</v>
      </c>
      <c r="D77" s="21" t="s">
        <v>117</v>
      </c>
      <c r="E77" s="21" t="s">
        <v>710</v>
      </c>
      <c r="F77" s="22">
        <v>250</v>
      </c>
      <c r="G77" s="22">
        <v>2575.38</v>
      </c>
      <c r="H77" s="22">
        <v>0.78</v>
      </c>
    </row>
    <row r="78" spans="2:9" s="21" customFormat="1">
      <c r="B78" s="21" t="s">
        <v>1318</v>
      </c>
      <c r="C78" s="139">
        <v>7.47</v>
      </c>
      <c r="D78" s="21" t="s">
        <v>117</v>
      </c>
      <c r="E78" s="21" t="s">
        <v>711</v>
      </c>
      <c r="F78" s="22">
        <v>250</v>
      </c>
      <c r="G78" s="22">
        <v>2515.77</v>
      </c>
      <c r="H78" s="22">
        <v>0.76</v>
      </c>
    </row>
    <row r="79" spans="2:9" s="21" customFormat="1">
      <c r="B79" s="21" t="s">
        <v>712</v>
      </c>
      <c r="C79" s="139">
        <v>7.14</v>
      </c>
      <c r="D79" s="21" t="s">
        <v>713</v>
      </c>
      <c r="E79" s="21" t="s">
        <v>714</v>
      </c>
      <c r="F79" s="22">
        <v>250</v>
      </c>
      <c r="G79" s="22">
        <v>2500.79</v>
      </c>
      <c r="H79" s="22">
        <v>0.76</v>
      </c>
    </row>
    <row r="80" spans="2:9" s="21" customFormat="1">
      <c r="B80" s="21" t="s">
        <v>2291</v>
      </c>
      <c r="C80" s="139">
        <v>7.98</v>
      </c>
      <c r="D80" s="21" t="s">
        <v>117</v>
      </c>
      <c r="E80" s="21" t="s">
        <v>715</v>
      </c>
      <c r="F80" s="22">
        <v>250</v>
      </c>
      <c r="G80" s="22">
        <v>2469.54</v>
      </c>
      <c r="H80" s="22">
        <v>0.75</v>
      </c>
    </row>
    <row r="81" spans="2:8" s="21" customFormat="1">
      <c r="B81" s="21" t="s">
        <v>1322</v>
      </c>
      <c r="C81" s="139">
        <v>7.5</v>
      </c>
      <c r="D81" s="21" t="s">
        <v>117</v>
      </c>
      <c r="E81" s="21" t="s">
        <v>716</v>
      </c>
      <c r="F81" s="22">
        <v>250</v>
      </c>
      <c r="G81" s="22">
        <v>2460.56</v>
      </c>
      <c r="H81" s="22">
        <v>0.74</v>
      </c>
    </row>
    <row r="82" spans="2:8" s="21" customFormat="1">
      <c r="B82" s="21" t="s">
        <v>2261</v>
      </c>
      <c r="C82" s="139">
        <v>7.81</v>
      </c>
      <c r="D82" s="21" t="s">
        <v>117</v>
      </c>
      <c r="E82" s="21" t="s">
        <v>717</v>
      </c>
      <c r="F82" s="22">
        <v>250</v>
      </c>
      <c r="G82" s="22">
        <v>2437.9299999999998</v>
      </c>
      <c r="H82" s="22">
        <v>0.74</v>
      </c>
    </row>
    <row r="83" spans="2:8" s="21" customFormat="1">
      <c r="B83" s="21" t="s">
        <v>1103</v>
      </c>
      <c r="C83" s="139">
        <v>7.79</v>
      </c>
      <c r="D83" s="21" t="s">
        <v>117</v>
      </c>
      <c r="E83" s="21" t="s">
        <v>353</v>
      </c>
      <c r="F83" s="22">
        <v>250</v>
      </c>
      <c r="G83" s="22">
        <v>2422.62</v>
      </c>
      <c r="H83" s="22">
        <v>0.73</v>
      </c>
    </row>
    <row r="84" spans="2:8" s="21" customFormat="1">
      <c r="B84" s="21" t="s">
        <v>1104</v>
      </c>
      <c r="C84" s="139">
        <v>7.85</v>
      </c>
      <c r="D84" s="21" t="s">
        <v>117</v>
      </c>
      <c r="E84" s="21" t="s">
        <v>355</v>
      </c>
      <c r="F84" s="22">
        <v>250</v>
      </c>
      <c r="G84" s="22">
        <v>2381.6999999999998</v>
      </c>
      <c r="H84" s="22">
        <v>0.72</v>
      </c>
    </row>
    <row r="85" spans="2:8" s="21" customFormat="1">
      <c r="B85" s="21" t="s">
        <v>1105</v>
      </c>
      <c r="C85" s="139">
        <v>8.1</v>
      </c>
      <c r="D85" s="21" t="s">
        <v>718</v>
      </c>
      <c r="E85" s="21" t="s">
        <v>719</v>
      </c>
      <c r="F85" s="22">
        <v>220</v>
      </c>
      <c r="G85" s="22">
        <v>2102.6799999999998</v>
      </c>
      <c r="H85" s="22">
        <v>0.64</v>
      </c>
    </row>
    <row r="86" spans="2:8" s="21" customFormat="1">
      <c r="B86" s="21" t="s">
        <v>2292</v>
      </c>
      <c r="C86" s="139">
        <v>7.8</v>
      </c>
      <c r="D86" s="21" t="s">
        <v>117</v>
      </c>
      <c r="E86" s="21" t="s">
        <v>720</v>
      </c>
      <c r="F86" s="22">
        <v>150</v>
      </c>
      <c r="G86" s="22">
        <v>1507.67</v>
      </c>
      <c r="H86" s="22">
        <v>0.46</v>
      </c>
    </row>
    <row r="87" spans="2:8" s="21" customFormat="1">
      <c r="B87" s="21" t="s">
        <v>1980</v>
      </c>
      <c r="C87" s="139">
        <v>7.53</v>
      </c>
      <c r="D87" s="21" t="s">
        <v>117</v>
      </c>
      <c r="E87" s="21" t="s">
        <v>721</v>
      </c>
      <c r="F87" s="22">
        <v>150</v>
      </c>
      <c r="G87" s="22">
        <v>1480.07</v>
      </c>
      <c r="H87" s="22">
        <v>0.45</v>
      </c>
    </row>
    <row r="88" spans="2:8" s="21" customFormat="1">
      <c r="B88" s="21" t="s">
        <v>1812</v>
      </c>
      <c r="C88" s="139">
        <v>7.96</v>
      </c>
      <c r="D88" s="21" t="s">
        <v>722</v>
      </c>
      <c r="E88" s="21" t="s">
        <v>723</v>
      </c>
      <c r="F88" s="22">
        <v>60</v>
      </c>
      <c r="G88" s="22">
        <v>596.13</v>
      </c>
      <c r="H88" s="22">
        <v>0.18</v>
      </c>
    </row>
    <row r="89" spans="2:8" s="21" customFormat="1">
      <c r="B89" s="21" t="s">
        <v>2293</v>
      </c>
      <c r="C89" s="139">
        <v>7.48</v>
      </c>
      <c r="D89" s="21" t="s">
        <v>117</v>
      </c>
      <c r="E89" s="21" t="s">
        <v>724</v>
      </c>
      <c r="F89" s="22">
        <v>50</v>
      </c>
      <c r="G89" s="22">
        <v>500.37</v>
      </c>
      <c r="H89" s="22">
        <v>0.15</v>
      </c>
    </row>
    <row r="90" spans="2:8" s="21" customFormat="1">
      <c r="B90" s="21" t="s">
        <v>2294</v>
      </c>
      <c r="C90" s="139">
        <v>7.67</v>
      </c>
      <c r="D90" s="21" t="s">
        <v>362</v>
      </c>
      <c r="E90" s="21" t="s">
        <v>364</v>
      </c>
      <c r="F90" s="22">
        <v>250</v>
      </c>
      <c r="G90" s="22">
        <v>486.68</v>
      </c>
      <c r="H90" s="22">
        <v>0.15</v>
      </c>
    </row>
    <row r="91" spans="2:8" s="21" customFormat="1">
      <c r="B91" s="21" t="s">
        <v>725</v>
      </c>
      <c r="C91" s="139">
        <v>7.42</v>
      </c>
      <c r="D91" s="21" t="s">
        <v>117</v>
      </c>
      <c r="E91" s="21" t="s">
        <v>726</v>
      </c>
      <c r="F91" s="22">
        <v>49</v>
      </c>
      <c r="G91" s="22">
        <v>486.47</v>
      </c>
      <c r="H91" s="22">
        <v>0.15</v>
      </c>
    </row>
    <row r="92" spans="2:8" s="21" customFormat="1">
      <c r="B92" s="21" t="s">
        <v>1822</v>
      </c>
      <c r="C92" s="139">
        <v>7.8</v>
      </c>
      <c r="D92" s="21" t="s">
        <v>117</v>
      </c>
      <c r="E92" s="21" t="s">
        <v>727</v>
      </c>
      <c r="F92" s="22">
        <v>40</v>
      </c>
      <c r="G92" s="22">
        <v>387.45</v>
      </c>
      <c r="H92" s="22">
        <v>0.12</v>
      </c>
    </row>
    <row r="93" spans="2:8" s="21" customFormat="1">
      <c r="B93" s="21" t="s">
        <v>1823</v>
      </c>
      <c r="C93" s="139">
        <v>7.66</v>
      </c>
      <c r="D93" s="21" t="s">
        <v>117</v>
      </c>
      <c r="E93" s="21" t="s">
        <v>728</v>
      </c>
      <c r="F93" s="22">
        <v>40</v>
      </c>
      <c r="G93" s="22">
        <v>381.5</v>
      </c>
      <c r="H93" s="22">
        <v>0.12</v>
      </c>
    </row>
    <row r="94" spans="2:8" s="21" customFormat="1">
      <c r="B94" s="231" t="s">
        <v>118</v>
      </c>
      <c r="C94" s="232"/>
      <c r="D94" s="231"/>
      <c r="E94" s="231"/>
      <c r="F94" s="128"/>
      <c r="G94" s="128">
        <f>SUM(G75:G93)</f>
        <v>33664.120000000003</v>
      </c>
      <c r="H94" s="128">
        <f>SUM(H75:H93)</f>
        <v>10.199999999999999</v>
      </c>
    </row>
    <row r="95" spans="2:8" s="21" customFormat="1">
      <c r="B95" s="231" t="s">
        <v>119</v>
      </c>
      <c r="C95" s="139"/>
      <c r="F95" s="22"/>
      <c r="G95" s="22"/>
      <c r="H95" s="22"/>
    </row>
    <row r="96" spans="2:8" s="21" customFormat="1">
      <c r="B96" s="21" t="s">
        <v>1347</v>
      </c>
      <c r="C96" s="139">
        <v>7.57</v>
      </c>
      <c r="D96" s="21" t="s">
        <v>120</v>
      </c>
      <c r="E96" s="21" t="s">
        <v>729</v>
      </c>
      <c r="F96" s="22">
        <v>500</v>
      </c>
      <c r="G96" s="22">
        <v>2348.98</v>
      </c>
      <c r="H96" s="22">
        <v>0.71</v>
      </c>
    </row>
    <row r="97" spans="2:8" s="21" customFormat="1">
      <c r="B97" s="231" t="s">
        <v>123</v>
      </c>
      <c r="C97" s="232"/>
      <c r="D97" s="231"/>
      <c r="E97" s="231"/>
      <c r="F97" s="128"/>
      <c r="G97" s="128">
        <f>SUM(G95:G96)</f>
        <v>2348.98</v>
      </c>
      <c r="H97" s="128">
        <f>SUM(H95:H96)</f>
        <v>0.71</v>
      </c>
    </row>
    <row r="98" spans="2:8" s="130" customFormat="1">
      <c r="B98" s="209" t="s">
        <v>1018</v>
      </c>
      <c r="C98" s="233"/>
      <c r="D98" s="209"/>
      <c r="E98" s="209"/>
      <c r="F98" s="129"/>
      <c r="G98" s="129"/>
      <c r="H98" s="129"/>
    </row>
    <row r="99" spans="2:8" s="21" customFormat="1">
      <c r="B99" s="21" t="s">
        <v>10</v>
      </c>
      <c r="C99" s="139" t="s">
        <v>139</v>
      </c>
      <c r="D99" s="21" t="s">
        <v>508</v>
      </c>
      <c r="E99" s="21" t="s">
        <v>685</v>
      </c>
      <c r="F99" s="22">
        <v>74996250.187000006</v>
      </c>
      <c r="G99" s="22">
        <v>7538.32</v>
      </c>
      <c r="H99" s="22">
        <v>2.2799999999999998</v>
      </c>
    </row>
    <row r="100" spans="2:8" s="130" customFormat="1">
      <c r="B100" s="209" t="s">
        <v>1019</v>
      </c>
      <c r="C100" s="233"/>
      <c r="D100" s="209"/>
      <c r="E100" s="209"/>
      <c r="F100" s="129"/>
      <c r="G100" s="129">
        <f>SUM(G99)</f>
        <v>7538.32</v>
      </c>
      <c r="H100" s="129">
        <f>SUM(H99)</f>
        <v>2.2799999999999998</v>
      </c>
    </row>
    <row r="101" spans="2:8" s="21" customFormat="1">
      <c r="B101" s="231" t="s">
        <v>124</v>
      </c>
      <c r="C101" s="234"/>
      <c r="D101" s="231"/>
      <c r="E101" s="231"/>
      <c r="F101" s="128"/>
      <c r="G101" s="128">
        <v>17528.25</v>
      </c>
      <c r="H101" s="128">
        <v>5.3</v>
      </c>
    </row>
    <row r="102" spans="2:8" s="21" customFormat="1">
      <c r="B102" s="231" t="s">
        <v>125</v>
      </c>
      <c r="C102" s="234"/>
      <c r="D102" s="231"/>
      <c r="E102" s="231"/>
      <c r="F102" s="128"/>
      <c r="G102" s="128">
        <f>+G53+G74+G94+G97+G100+G101</f>
        <v>330456.05999999994</v>
      </c>
      <c r="H102" s="128">
        <f>+H53+H74+H94+H97+H100+H101</f>
        <v>99.880000000000024</v>
      </c>
    </row>
    <row r="103" spans="2:8" s="21" customFormat="1">
      <c r="B103" s="231" t="s">
        <v>220</v>
      </c>
      <c r="C103" s="234"/>
      <c r="D103" s="231"/>
      <c r="E103" s="231"/>
      <c r="F103" s="128"/>
      <c r="G103" s="128">
        <f>+G104-G102</f>
        <v>398.94954604003578</v>
      </c>
      <c r="H103" s="128">
        <f>+H104-H102</f>
        <v>0.11999999999997613</v>
      </c>
    </row>
    <row r="104" spans="2:8" s="21" customFormat="1">
      <c r="B104" s="231" t="s">
        <v>127</v>
      </c>
      <c r="C104" s="234"/>
      <c r="D104" s="231"/>
      <c r="E104" s="231"/>
      <c r="F104" s="128"/>
      <c r="G104" s="128">
        <v>330855.00954603998</v>
      </c>
      <c r="H104" s="128">
        <v>100</v>
      </c>
    </row>
    <row r="105" spans="2:8" s="21" customFormat="1">
      <c r="B105" s="21" t="s">
        <v>128</v>
      </c>
      <c r="C105" s="210"/>
      <c r="F105" s="22"/>
      <c r="G105" s="22"/>
      <c r="H105" s="22"/>
    </row>
    <row r="106" spans="2:8" s="21" customFormat="1">
      <c r="B106" s="21" t="s">
        <v>129</v>
      </c>
      <c r="C106" s="210"/>
      <c r="F106" s="22"/>
      <c r="G106" s="22"/>
      <c r="H106" s="22"/>
    </row>
    <row r="107" spans="2:8" s="21" customFormat="1">
      <c r="B107" s="231" t="s">
        <v>2471</v>
      </c>
      <c r="C107" s="210"/>
      <c r="F107" s="22"/>
      <c r="G107" s="22"/>
      <c r="H107" s="22"/>
    </row>
    <row r="108" spans="2:8" s="21" customFormat="1">
      <c r="B108" s="21" t="s">
        <v>130</v>
      </c>
      <c r="C108" s="235">
        <v>44865</v>
      </c>
      <c r="F108" s="22"/>
      <c r="G108" s="22"/>
      <c r="H108" s="22"/>
    </row>
    <row r="109" spans="2:8" s="21" customFormat="1" ht="25.5">
      <c r="B109" s="236" t="s">
        <v>131</v>
      </c>
      <c r="C109" s="210" t="s">
        <v>132</v>
      </c>
      <c r="F109" s="22"/>
      <c r="G109" s="22"/>
      <c r="H109" s="22"/>
    </row>
    <row r="110" spans="2:8" s="21" customFormat="1">
      <c r="B110" s="231"/>
      <c r="C110" s="210"/>
      <c r="F110" s="22"/>
      <c r="G110" s="22"/>
      <c r="H110" s="22"/>
    </row>
    <row r="111" spans="2:8" s="21" customFormat="1">
      <c r="B111" s="231" t="s">
        <v>2546</v>
      </c>
      <c r="C111" s="21" t="s">
        <v>132</v>
      </c>
      <c r="F111" s="22"/>
      <c r="G111" s="22"/>
      <c r="H111" s="22"/>
    </row>
    <row r="112" spans="2:8" s="21" customFormat="1">
      <c r="B112" s="231" t="s">
        <v>2547</v>
      </c>
      <c r="C112" s="21" t="s">
        <v>132</v>
      </c>
      <c r="F112" s="22"/>
      <c r="G112" s="22"/>
      <c r="H112" s="22"/>
    </row>
    <row r="113" spans="2:8" s="21" customFormat="1">
      <c r="B113" s="231" t="s">
        <v>1107</v>
      </c>
      <c r="C113" s="21" t="s">
        <v>132</v>
      </c>
      <c r="F113" s="22"/>
      <c r="G113" s="22"/>
      <c r="H113" s="22"/>
    </row>
    <row r="114" spans="2:8" s="21" customFormat="1">
      <c r="B114" s="231" t="s">
        <v>730</v>
      </c>
      <c r="C114" s="234"/>
      <c r="F114" s="22"/>
      <c r="G114" s="22"/>
      <c r="H114" s="22"/>
    </row>
    <row r="115" spans="2:8" s="21" customFormat="1">
      <c r="B115" s="231" t="s">
        <v>731</v>
      </c>
      <c r="C115" s="234"/>
      <c r="F115" s="22"/>
      <c r="G115" s="22"/>
      <c r="H115" s="22"/>
    </row>
    <row r="116" spans="2:8" s="21" customFormat="1">
      <c r="B116" s="231" t="s">
        <v>732</v>
      </c>
      <c r="C116" s="234"/>
      <c r="F116" s="22"/>
      <c r="G116" s="22"/>
      <c r="H116" s="22"/>
    </row>
    <row r="117" spans="2:8" s="21" customFormat="1">
      <c r="B117" s="231" t="s">
        <v>733</v>
      </c>
      <c r="C117" s="234"/>
      <c r="F117" s="22"/>
      <c r="G117" s="22"/>
      <c r="H117" s="22"/>
    </row>
    <row r="118" spans="2:8" s="21" customFormat="1">
      <c r="B118" s="231" t="s">
        <v>734</v>
      </c>
      <c r="C118" s="234"/>
      <c r="F118" s="22"/>
      <c r="G118" s="22"/>
      <c r="H118" s="22"/>
    </row>
    <row r="119" spans="2:8" s="21" customFormat="1">
      <c r="B119" s="231" t="s">
        <v>735</v>
      </c>
      <c r="C119" s="234"/>
      <c r="F119" s="22"/>
      <c r="G119" s="22"/>
      <c r="H119" s="22"/>
    </row>
    <row r="120" spans="2:8" s="21" customFormat="1">
      <c r="B120" s="231" t="s">
        <v>736</v>
      </c>
      <c r="C120" s="234"/>
      <c r="F120" s="22"/>
      <c r="G120" s="22"/>
      <c r="H120" s="22"/>
    </row>
    <row r="121" spans="2:8" s="21" customFormat="1">
      <c r="B121" s="231" t="s">
        <v>737</v>
      </c>
      <c r="C121" s="234"/>
      <c r="F121" s="22"/>
      <c r="G121" s="22"/>
      <c r="H121" s="22"/>
    </row>
    <row r="122" spans="2:8" s="21" customFormat="1">
      <c r="B122" s="231" t="s">
        <v>738</v>
      </c>
      <c r="C122" s="234"/>
      <c r="F122" s="22"/>
      <c r="G122" s="22"/>
      <c r="H122" s="22"/>
    </row>
    <row r="123" spans="2:8" s="21" customFormat="1">
      <c r="B123" s="231" t="s">
        <v>739</v>
      </c>
      <c r="C123" s="234"/>
      <c r="F123" s="22"/>
      <c r="G123" s="22"/>
      <c r="H123" s="22"/>
    </row>
    <row r="124" spans="2:8" s="21" customFormat="1">
      <c r="B124" s="231" t="s">
        <v>740</v>
      </c>
      <c r="C124" s="234"/>
      <c r="F124" s="22"/>
      <c r="G124" s="22"/>
      <c r="H124" s="22"/>
    </row>
    <row r="125" spans="2:8" s="21" customFormat="1">
      <c r="B125" s="231" t="s">
        <v>741</v>
      </c>
      <c r="C125" s="234"/>
      <c r="F125" s="22"/>
      <c r="G125" s="22"/>
      <c r="H125" s="22"/>
    </row>
    <row r="126" spans="2:8" s="21" customFormat="1">
      <c r="B126" s="231" t="s">
        <v>2508</v>
      </c>
      <c r="C126" s="234"/>
      <c r="F126" s="22"/>
      <c r="G126" s="22"/>
      <c r="H126" s="22"/>
    </row>
    <row r="127" spans="2:8" s="21" customFormat="1">
      <c r="B127" s="231" t="s">
        <v>134</v>
      </c>
      <c r="C127" s="210"/>
      <c r="F127" s="22"/>
      <c r="G127" s="22"/>
      <c r="H127" s="22"/>
    </row>
    <row r="128" spans="2:8" s="21" customFormat="1">
      <c r="B128" s="231" t="s">
        <v>2502</v>
      </c>
      <c r="C128" s="210"/>
      <c r="F128" s="22"/>
      <c r="G128" s="22"/>
      <c r="H128" s="22"/>
    </row>
    <row r="129" spans="2:8" s="21" customFormat="1">
      <c r="B129" s="231" t="s">
        <v>135</v>
      </c>
      <c r="C129" s="210"/>
      <c r="F129" s="22"/>
      <c r="G129" s="22"/>
      <c r="H129" s="22"/>
    </row>
    <row r="130" spans="2:8" s="21" customFormat="1">
      <c r="B130" s="231"/>
      <c r="C130" s="210"/>
      <c r="F130" s="22"/>
      <c r="G130" s="22"/>
      <c r="H130" s="22"/>
    </row>
    <row r="131" spans="2:8" s="21" customFormat="1" ht="63" customHeight="1">
      <c r="B131" s="401" t="s">
        <v>1113</v>
      </c>
      <c r="C131" s="401"/>
      <c r="D131" s="401"/>
      <c r="E131" s="401"/>
      <c r="F131" s="401"/>
      <c r="G131" s="22"/>
      <c r="H131" s="22"/>
    </row>
    <row r="133" spans="2:8" s="21" customFormat="1" ht="14.25">
      <c r="B133" s="238" t="s">
        <v>2481</v>
      </c>
      <c r="C133" s="239"/>
      <c r="F133" s="22"/>
      <c r="G133" s="22"/>
      <c r="H133" s="22"/>
    </row>
    <row r="134" spans="2:8" s="21" customFormat="1" ht="25.5">
      <c r="B134" s="358" t="s">
        <v>2472</v>
      </c>
      <c r="C134" s="358" t="s">
        <v>2473</v>
      </c>
      <c r="F134" s="22"/>
      <c r="G134" s="22"/>
      <c r="H134" s="22"/>
    </row>
    <row r="135" spans="2:8" s="21" customFormat="1">
      <c r="B135" s="240" t="s">
        <v>2474</v>
      </c>
      <c r="C135" s="241">
        <v>0</v>
      </c>
      <c r="F135" s="22"/>
      <c r="G135" s="22"/>
      <c r="H135" s="22"/>
    </row>
    <row r="136" spans="2:8" s="21" customFormat="1">
      <c r="B136" s="240" t="s">
        <v>2475</v>
      </c>
      <c r="C136" s="241">
        <v>0</v>
      </c>
      <c r="F136" s="22"/>
      <c r="G136" s="22"/>
      <c r="H136" s="22"/>
    </row>
    <row r="137" spans="2:8" s="21" customFormat="1">
      <c r="B137" s="240" t="s">
        <v>2476</v>
      </c>
      <c r="C137" s="241">
        <v>4000</v>
      </c>
      <c r="F137" s="22"/>
      <c r="G137" s="22"/>
      <c r="H137" s="22"/>
    </row>
    <row r="138" spans="2:8" s="21" customFormat="1">
      <c r="B138" s="240" t="s">
        <v>2477</v>
      </c>
      <c r="C138" s="241">
        <v>0</v>
      </c>
      <c r="F138" s="22"/>
      <c r="G138" s="22"/>
      <c r="H138" s="22"/>
    </row>
    <row r="139" spans="2:8" s="21" customFormat="1">
      <c r="B139" s="240" t="s">
        <v>2478</v>
      </c>
      <c r="C139" s="241">
        <v>0</v>
      </c>
      <c r="F139" s="22"/>
      <c r="G139" s="22"/>
      <c r="H139" s="22"/>
    </row>
    <row r="140" spans="2:8" s="21" customFormat="1">
      <c r="B140" s="240" t="s">
        <v>2479</v>
      </c>
      <c r="C140" s="241">
        <v>0</v>
      </c>
      <c r="F140" s="22"/>
      <c r="G140" s="22"/>
      <c r="H140" s="22"/>
    </row>
    <row r="141" spans="2:8" s="21" customFormat="1">
      <c r="B141" s="242" t="s">
        <v>2480</v>
      </c>
      <c r="C141" s="243">
        <f>SUM(C135:C140)</f>
        <v>4000</v>
      </c>
      <c r="F141" s="22"/>
      <c r="G141" s="22"/>
      <c r="H141" s="22"/>
    </row>
  </sheetData>
  <mergeCells count="4">
    <mergeCell ref="B1:E1"/>
    <mergeCell ref="C3:C8"/>
    <mergeCell ref="D3:D8"/>
    <mergeCell ref="B131:F131"/>
  </mergeCells>
  <hyperlinks>
    <hyperlink ref="A1" location="Index!A1" display="Index" xr:uid="{1DB72FFE-2627-4438-A670-F247B0749782}"/>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86046-DC59-4DEA-8303-BF6037D66CE3}">
  <dimension ref="A1:I96"/>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4" t="s">
        <v>67</v>
      </c>
      <c r="C1" s="394"/>
      <c r="D1" s="394"/>
      <c r="E1" s="394"/>
    </row>
    <row r="2" spans="1:9" ht="13.5" thickBot="1"/>
    <row r="3" spans="1:9" s="12" customFormat="1" ht="18" customHeight="1">
      <c r="B3" s="93" t="s">
        <v>3021</v>
      </c>
      <c r="C3" s="406"/>
      <c r="D3" s="398"/>
      <c r="F3" s="18"/>
      <c r="G3" s="18"/>
      <c r="H3" s="18"/>
    </row>
    <row r="4" spans="1:9" s="12" customFormat="1" ht="18" customHeight="1">
      <c r="B4" s="96" t="s">
        <v>3022</v>
      </c>
      <c r="C4" s="407"/>
      <c r="D4" s="399"/>
      <c r="F4" s="18"/>
      <c r="G4" s="18"/>
      <c r="H4" s="18"/>
    </row>
    <row r="5" spans="1:9" s="12" customFormat="1" ht="18" customHeight="1">
      <c r="B5" s="172" t="s">
        <v>1046</v>
      </c>
      <c r="C5" s="407"/>
      <c r="D5" s="399"/>
      <c r="F5" s="18"/>
      <c r="G5" s="18"/>
      <c r="H5" s="18"/>
    </row>
    <row r="6" spans="1:9" s="12" customFormat="1" ht="18" customHeight="1">
      <c r="B6" s="172" t="s">
        <v>3016</v>
      </c>
      <c r="C6" s="407"/>
      <c r="D6" s="399"/>
      <c r="F6" s="18"/>
      <c r="G6" s="18"/>
      <c r="H6" s="18"/>
    </row>
    <row r="7" spans="1:9" s="12" customFormat="1" ht="18" customHeight="1" thickBot="1">
      <c r="B7" s="97" t="s">
        <v>3023</v>
      </c>
      <c r="C7" s="408"/>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138</v>
      </c>
      <c r="C14" s="15"/>
    </row>
    <row r="15" spans="1:9">
      <c r="B15" s="2" t="s">
        <v>110</v>
      </c>
      <c r="C15" s="15"/>
    </row>
    <row r="16" spans="1:9">
      <c r="B16" s="1" t="s">
        <v>1050</v>
      </c>
      <c r="C16" s="15" t="s">
        <v>139</v>
      </c>
      <c r="D16" s="1" t="s">
        <v>140</v>
      </c>
      <c r="E16" s="1" t="s">
        <v>141</v>
      </c>
      <c r="F16" s="4">
        <v>1280000</v>
      </c>
      <c r="G16" s="4">
        <v>11631.36</v>
      </c>
      <c r="H16" s="4">
        <v>8.42</v>
      </c>
    </row>
    <row r="17" spans="2:8">
      <c r="B17" s="1" t="s">
        <v>1052</v>
      </c>
      <c r="C17" s="15" t="s">
        <v>139</v>
      </c>
      <c r="D17" s="1" t="s">
        <v>142</v>
      </c>
      <c r="E17" s="1" t="s">
        <v>143</v>
      </c>
      <c r="F17" s="4">
        <v>325000</v>
      </c>
      <c r="G17" s="4">
        <v>8286.2000000000007</v>
      </c>
      <c r="H17" s="4">
        <v>6</v>
      </c>
    </row>
    <row r="18" spans="2:8">
      <c r="B18" s="1" t="s">
        <v>1087</v>
      </c>
      <c r="C18" s="15" t="s">
        <v>139</v>
      </c>
      <c r="D18" s="1" t="s">
        <v>145</v>
      </c>
      <c r="E18" s="1" t="s">
        <v>146</v>
      </c>
      <c r="F18" s="4">
        <v>530000</v>
      </c>
      <c r="G18" s="4">
        <v>8149.55</v>
      </c>
      <c r="H18" s="4">
        <v>5.9</v>
      </c>
    </row>
    <row r="19" spans="2:8">
      <c r="B19" s="1" t="s">
        <v>1051</v>
      </c>
      <c r="C19" s="15" t="s">
        <v>139</v>
      </c>
      <c r="D19" s="1" t="s">
        <v>140</v>
      </c>
      <c r="E19" s="1" t="s">
        <v>144</v>
      </c>
      <c r="F19" s="4">
        <v>540000</v>
      </c>
      <c r="G19" s="4">
        <v>8082.18</v>
      </c>
      <c r="H19" s="4">
        <v>5.85</v>
      </c>
    </row>
    <row r="20" spans="2:8">
      <c r="B20" s="1" t="s">
        <v>286</v>
      </c>
      <c r="C20" s="15" t="s">
        <v>139</v>
      </c>
      <c r="D20" s="1" t="s">
        <v>140</v>
      </c>
      <c r="E20" s="1" t="s">
        <v>287</v>
      </c>
      <c r="F20" s="4">
        <v>1200000</v>
      </c>
      <c r="G20" s="4">
        <v>6885.6</v>
      </c>
      <c r="H20" s="4">
        <v>4.99</v>
      </c>
    </row>
    <row r="21" spans="2:8">
      <c r="B21" s="1" t="s">
        <v>1056</v>
      </c>
      <c r="C21" s="15" t="s">
        <v>139</v>
      </c>
      <c r="D21" s="1" t="s">
        <v>140</v>
      </c>
      <c r="E21" s="1" t="s">
        <v>154</v>
      </c>
      <c r="F21" s="4">
        <v>685000</v>
      </c>
      <c r="G21" s="4">
        <v>6206.1</v>
      </c>
      <c r="H21" s="4">
        <v>4.49</v>
      </c>
    </row>
    <row r="22" spans="2:8">
      <c r="B22" s="1" t="s">
        <v>1065</v>
      </c>
      <c r="C22" s="15" t="s">
        <v>139</v>
      </c>
      <c r="D22" s="1" t="s">
        <v>145</v>
      </c>
      <c r="E22" s="1" t="s">
        <v>147</v>
      </c>
      <c r="F22" s="4">
        <v>147000</v>
      </c>
      <c r="G22" s="4">
        <v>4693.93</v>
      </c>
      <c r="H22" s="4">
        <v>3.4</v>
      </c>
    </row>
    <row r="23" spans="2:8">
      <c r="B23" s="1" t="s">
        <v>2025</v>
      </c>
      <c r="C23" s="15" t="s">
        <v>139</v>
      </c>
      <c r="D23" s="1" t="s">
        <v>155</v>
      </c>
      <c r="E23" s="1" t="s">
        <v>156</v>
      </c>
      <c r="F23" s="4">
        <v>180000</v>
      </c>
      <c r="G23" s="4">
        <v>4445.6400000000003</v>
      </c>
      <c r="H23" s="4">
        <v>3.22</v>
      </c>
    </row>
    <row r="24" spans="2:8">
      <c r="B24" s="1" t="s">
        <v>2067</v>
      </c>
      <c r="C24" s="15" t="s">
        <v>139</v>
      </c>
      <c r="D24" s="1" t="s">
        <v>160</v>
      </c>
      <c r="E24" s="1" t="s">
        <v>161</v>
      </c>
      <c r="F24" s="4">
        <v>216000</v>
      </c>
      <c r="G24" s="4">
        <v>4369.8999999999996</v>
      </c>
      <c r="H24" s="4">
        <v>3.16</v>
      </c>
    </row>
    <row r="25" spans="2:8">
      <c r="B25" s="1" t="s">
        <v>2244</v>
      </c>
      <c r="C25" s="15" t="s">
        <v>139</v>
      </c>
      <c r="D25" s="1" t="s">
        <v>288</v>
      </c>
      <c r="E25" s="1" t="s">
        <v>289</v>
      </c>
      <c r="F25" s="4">
        <v>490000</v>
      </c>
      <c r="G25" s="4">
        <v>4076.8</v>
      </c>
      <c r="H25" s="4">
        <v>2.95</v>
      </c>
    </row>
    <row r="26" spans="2:8">
      <c r="B26" s="1" t="s">
        <v>1077</v>
      </c>
      <c r="C26" s="15" t="s">
        <v>139</v>
      </c>
      <c r="D26" s="1" t="s">
        <v>140</v>
      </c>
      <c r="E26" s="1" t="s">
        <v>150</v>
      </c>
      <c r="F26" s="4">
        <v>140000</v>
      </c>
      <c r="G26" s="4">
        <v>2662.73</v>
      </c>
      <c r="H26" s="4">
        <v>1.93</v>
      </c>
    </row>
    <row r="27" spans="2:8">
      <c r="B27" s="1" t="s">
        <v>2103</v>
      </c>
      <c r="C27" s="15" t="s">
        <v>139</v>
      </c>
      <c r="D27" s="1" t="s">
        <v>174</v>
      </c>
      <c r="E27" s="1" t="s">
        <v>295</v>
      </c>
      <c r="F27" s="4">
        <v>250000</v>
      </c>
      <c r="G27" s="4">
        <v>2542.25</v>
      </c>
      <c r="H27" s="4">
        <v>1.84</v>
      </c>
    </row>
    <row r="28" spans="2:8">
      <c r="B28" s="1" t="s">
        <v>1053</v>
      </c>
      <c r="C28" s="15" t="s">
        <v>139</v>
      </c>
      <c r="D28" s="1" t="s">
        <v>148</v>
      </c>
      <c r="E28" s="1" t="s">
        <v>149</v>
      </c>
      <c r="F28" s="4">
        <v>700000</v>
      </c>
      <c r="G28" s="4">
        <v>2440.9</v>
      </c>
      <c r="H28" s="4">
        <v>1.77</v>
      </c>
    </row>
    <row r="29" spans="2:8">
      <c r="B29" s="1" t="s">
        <v>2245</v>
      </c>
      <c r="C29" s="15" t="s">
        <v>139</v>
      </c>
      <c r="D29" s="1" t="s">
        <v>174</v>
      </c>
      <c r="E29" s="1" t="s">
        <v>522</v>
      </c>
      <c r="F29" s="4">
        <v>203000</v>
      </c>
      <c r="G29" s="4">
        <v>2369.8200000000002</v>
      </c>
      <c r="H29" s="4">
        <v>1.72</v>
      </c>
    </row>
    <row r="30" spans="2:8">
      <c r="B30" s="1" t="s">
        <v>2098</v>
      </c>
      <c r="C30" s="15" t="s">
        <v>139</v>
      </c>
      <c r="D30" s="1" t="s">
        <v>181</v>
      </c>
      <c r="E30" s="1" t="s">
        <v>373</v>
      </c>
      <c r="F30" s="4">
        <v>126000</v>
      </c>
      <c r="G30" s="4">
        <v>2169.34</v>
      </c>
      <c r="H30" s="4">
        <v>1.57</v>
      </c>
    </row>
    <row r="31" spans="2:8">
      <c r="B31" s="1" t="s">
        <v>2006</v>
      </c>
      <c r="C31" s="15" t="s">
        <v>139</v>
      </c>
      <c r="D31" s="1" t="s">
        <v>202</v>
      </c>
      <c r="E31" s="1" t="s">
        <v>523</v>
      </c>
      <c r="F31" s="4">
        <v>250000</v>
      </c>
      <c r="G31" s="4">
        <v>2058.88</v>
      </c>
      <c r="H31" s="4">
        <v>1.49</v>
      </c>
    </row>
    <row r="32" spans="2:8">
      <c r="B32" s="1" t="s">
        <v>1062</v>
      </c>
      <c r="C32" s="15" t="s">
        <v>139</v>
      </c>
      <c r="D32" s="1" t="s">
        <v>181</v>
      </c>
      <c r="E32" s="1" t="s">
        <v>312</v>
      </c>
      <c r="F32" s="4">
        <v>380000</v>
      </c>
      <c r="G32" s="4">
        <v>2025.21</v>
      </c>
      <c r="H32" s="4">
        <v>1.47</v>
      </c>
    </row>
    <row r="33" spans="2:8">
      <c r="B33" s="1" t="s">
        <v>1089</v>
      </c>
      <c r="C33" s="15" t="s">
        <v>139</v>
      </c>
      <c r="D33" s="1" t="s">
        <v>274</v>
      </c>
      <c r="E33" s="1" t="s">
        <v>300</v>
      </c>
      <c r="F33" s="4">
        <v>850000</v>
      </c>
      <c r="G33" s="4">
        <v>1939.28</v>
      </c>
      <c r="H33" s="4">
        <v>1.4</v>
      </c>
    </row>
    <row r="34" spans="2:8">
      <c r="B34" s="1" t="s">
        <v>2034</v>
      </c>
      <c r="C34" s="15" t="s">
        <v>139</v>
      </c>
      <c r="D34" s="1" t="s">
        <v>274</v>
      </c>
      <c r="E34" s="1" t="s">
        <v>297</v>
      </c>
      <c r="F34" s="4">
        <v>1100000</v>
      </c>
      <c r="G34" s="4">
        <v>1904.1</v>
      </c>
      <c r="H34" s="4">
        <v>1.38</v>
      </c>
    </row>
    <row r="35" spans="2:8">
      <c r="B35" s="1" t="s">
        <v>2102</v>
      </c>
      <c r="C35" s="15" t="s">
        <v>139</v>
      </c>
      <c r="D35" s="1" t="s">
        <v>148</v>
      </c>
      <c r="E35" s="1" t="s">
        <v>159</v>
      </c>
      <c r="F35" s="4">
        <v>73000</v>
      </c>
      <c r="G35" s="4">
        <v>1862.01</v>
      </c>
      <c r="H35" s="4">
        <v>1.35</v>
      </c>
    </row>
    <row r="36" spans="2:8">
      <c r="B36" s="1" t="s">
        <v>2107</v>
      </c>
      <c r="C36" s="15" t="s">
        <v>139</v>
      </c>
      <c r="D36" s="1" t="s">
        <v>200</v>
      </c>
      <c r="E36" s="1" t="s">
        <v>520</v>
      </c>
      <c r="F36" s="4">
        <v>450000</v>
      </c>
      <c r="G36" s="4">
        <v>1857.38</v>
      </c>
      <c r="H36" s="4">
        <v>1.35</v>
      </c>
    </row>
    <row r="37" spans="2:8">
      <c r="B37" s="1" t="s">
        <v>2072</v>
      </c>
      <c r="C37" s="15" t="s">
        <v>139</v>
      </c>
      <c r="D37" s="1" t="s">
        <v>162</v>
      </c>
      <c r="E37" s="1" t="s">
        <v>414</v>
      </c>
      <c r="F37" s="4">
        <v>137000</v>
      </c>
      <c r="G37" s="4">
        <v>1846.62</v>
      </c>
      <c r="H37" s="4">
        <v>1.34</v>
      </c>
    </row>
    <row r="38" spans="2:8">
      <c r="B38" s="1" t="s">
        <v>1067</v>
      </c>
      <c r="C38" s="15" t="s">
        <v>139</v>
      </c>
      <c r="D38" s="1" t="s">
        <v>176</v>
      </c>
      <c r="E38" s="1" t="s">
        <v>177</v>
      </c>
      <c r="F38" s="4">
        <v>42500</v>
      </c>
      <c r="G38" s="4">
        <v>1836.38</v>
      </c>
      <c r="H38" s="4">
        <v>1.33</v>
      </c>
    </row>
    <row r="39" spans="2:8">
      <c r="B39" s="1" t="s">
        <v>1059</v>
      </c>
      <c r="C39" s="15" t="s">
        <v>139</v>
      </c>
      <c r="D39" s="1" t="s">
        <v>162</v>
      </c>
      <c r="E39" s="1" t="s">
        <v>314</v>
      </c>
      <c r="F39" s="4">
        <v>65000</v>
      </c>
      <c r="G39" s="4">
        <v>1805.34</v>
      </c>
      <c r="H39" s="4">
        <v>1.31</v>
      </c>
    </row>
    <row r="40" spans="2:8">
      <c r="B40" s="1" t="s">
        <v>2273</v>
      </c>
      <c r="C40" s="15" t="s">
        <v>139</v>
      </c>
      <c r="D40" s="1" t="s">
        <v>200</v>
      </c>
      <c r="E40" s="1" t="s">
        <v>426</v>
      </c>
      <c r="F40" s="4">
        <v>48500</v>
      </c>
      <c r="G40" s="4">
        <v>1780.85</v>
      </c>
      <c r="H40" s="4">
        <v>1.29</v>
      </c>
    </row>
    <row r="41" spans="2:8">
      <c r="B41" s="1" t="s">
        <v>2050</v>
      </c>
      <c r="C41" s="15" t="s">
        <v>139</v>
      </c>
      <c r="D41" s="1" t="s">
        <v>188</v>
      </c>
      <c r="E41" s="1" t="s">
        <v>595</v>
      </c>
      <c r="F41" s="4">
        <v>320000</v>
      </c>
      <c r="G41" s="4">
        <v>1775.04</v>
      </c>
      <c r="H41" s="4">
        <v>1.29</v>
      </c>
    </row>
    <row r="42" spans="2:8">
      <c r="B42" s="1" t="s">
        <v>411</v>
      </c>
      <c r="C42" s="15" t="s">
        <v>139</v>
      </c>
      <c r="D42" s="1" t="s">
        <v>140</v>
      </c>
      <c r="E42" s="1" t="s">
        <v>412</v>
      </c>
      <c r="F42" s="4">
        <v>1200000</v>
      </c>
      <c r="G42" s="4">
        <v>1772.4</v>
      </c>
      <c r="H42" s="4">
        <v>1.28</v>
      </c>
    </row>
    <row r="43" spans="2:8">
      <c r="B43" s="1" t="s">
        <v>2110</v>
      </c>
      <c r="C43" s="15" t="s">
        <v>139</v>
      </c>
      <c r="D43" s="1" t="s">
        <v>210</v>
      </c>
      <c r="E43" s="1" t="s">
        <v>489</v>
      </c>
      <c r="F43" s="4">
        <v>4500</v>
      </c>
      <c r="G43" s="4">
        <v>1769.98</v>
      </c>
      <c r="H43" s="4">
        <v>1.28</v>
      </c>
    </row>
    <row r="44" spans="2:8">
      <c r="B44" s="1" t="s">
        <v>2038</v>
      </c>
      <c r="C44" s="15" t="s">
        <v>139</v>
      </c>
      <c r="D44" s="1" t="s">
        <v>140</v>
      </c>
      <c r="E44" s="1" t="s">
        <v>324</v>
      </c>
      <c r="F44" s="4">
        <v>1300000</v>
      </c>
      <c r="G44" s="4">
        <v>1756.95</v>
      </c>
      <c r="H44" s="4">
        <v>1.27</v>
      </c>
    </row>
    <row r="45" spans="2:8">
      <c r="B45" s="1" t="s">
        <v>2009</v>
      </c>
      <c r="C45" s="15" t="s">
        <v>139</v>
      </c>
      <c r="D45" s="1" t="s">
        <v>274</v>
      </c>
      <c r="E45" s="1" t="s">
        <v>383</v>
      </c>
      <c r="F45" s="4">
        <v>770000</v>
      </c>
      <c r="G45" s="4">
        <v>1740.2</v>
      </c>
      <c r="H45" s="4">
        <v>1.26</v>
      </c>
    </row>
    <row r="46" spans="2:8">
      <c r="B46" s="1" t="s">
        <v>1061</v>
      </c>
      <c r="C46" s="15" t="s">
        <v>139</v>
      </c>
      <c r="D46" s="1" t="s">
        <v>200</v>
      </c>
      <c r="E46" s="1" t="s">
        <v>201</v>
      </c>
      <c r="F46" s="4">
        <v>44000</v>
      </c>
      <c r="G46" s="4">
        <v>1694.2</v>
      </c>
      <c r="H46" s="4">
        <v>1.23</v>
      </c>
    </row>
    <row r="47" spans="2:8">
      <c r="B47" s="1" t="s">
        <v>2016</v>
      </c>
      <c r="C47" s="15" t="s">
        <v>139</v>
      </c>
      <c r="D47" s="1" t="s">
        <v>327</v>
      </c>
      <c r="E47" s="1" t="s">
        <v>541</v>
      </c>
      <c r="F47" s="4">
        <v>430000</v>
      </c>
      <c r="G47" s="4">
        <v>1657.65</v>
      </c>
      <c r="H47" s="4">
        <v>1.2</v>
      </c>
    </row>
    <row r="48" spans="2:8">
      <c r="B48" s="1" t="s">
        <v>1078</v>
      </c>
      <c r="C48" s="15" t="s">
        <v>139</v>
      </c>
      <c r="D48" s="1" t="s">
        <v>198</v>
      </c>
      <c r="E48" s="1" t="s">
        <v>318</v>
      </c>
      <c r="F48" s="4">
        <v>126000</v>
      </c>
      <c r="G48" s="4">
        <v>1595.1</v>
      </c>
      <c r="H48" s="4">
        <v>1.1599999999999999</v>
      </c>
    </row>
    <row r="49" spans="2:9">
      <c r="B49" s="1" t="s">
        <v>2059</v>
      </c>
      <c r="C49" s="15" t="s">
        <v>139</v>
      </c>
      <c r="D49" s="1" t="s">
        <v>188</v>
      </c>
      <c r="E49" s="1" t="s">
        <v>582</v>
      </c>
      <c r="F49" s="4">
        <v>190000</v>
      </c>
      <c r="G49" s="4">
        <v>1575.67</v>
      </c>
      <c r="H49" s="4">
        <v>1.1399999999999999</v>
      </c>
    </row>
    <row r="50" spans="2:9">
      <c r="B50" s="1" t="s">
        <v>2295</v>
      </c>
      <c r="C50" s="15" t="s">
        <v>139</v>
      </c>
      <c r="D50" s="1" t="s">
        <v>145</v>
      </c>
      <c r="E50" s="1" t="s">
        <v>185</v>
      </c>
      <c r="F50" s="4">
        <v>400000</v>
      </c>
      <c r="G50" s="4">
        <v>1546.2</v>
      </c>
      <c r="H50" s="4">
        <v>1.1200000000000001</v>
      </c>
    </row>
    <row r="51" spans="2:9">
      <c r="B51" s="1" t="s">
        <v>2055</v>
      </c>
      <c r="C51" s="15" t="s">
        <v>139</v>
      </c>
      <c r="D51" s="1" t="s">
        <v>166</v>
      </c>
      <c r="E51" s="1" t="s">
        <v>596</v>
      </c>
      <c r="F51" s="4">
        <v>50081</v>
      </c>
      <c r="G51" s="4">
        <v>1465.17</v>
      </c>
      <c r="H51" s="4">
        <v>1.06</v>
      </c>
    </row>
    <row r="52" spans="2:9">
      <c r="B52" s="1" t="s">
        <v>2296</v>
      </c>
      <c r="C52" s="15" t="s">
        <v>139</v>
      </c>
      <c r="D52" s="1" t="s">
        <v>174</v>
      </c>
      <c r="E52" s="1" t="s">
        <v>597</v>
      </c>
      <c r="F52" s="4">
        <v>74000</v>
      </c>
      <c r="G52" s="4">
        <v>1460.39</v>
      </c>
      <c r="H52" s="4">
        <v>1.06</v>
      </c>
    </row>
    <row r="53" spans="2:9">
      <c r="B53" s="1" t="s">
        <v>2031</v>
      </c>
      <c r="C53" s="15" t="s">
        <v>139</v>
      </c>
      <c r="D53" s="1" t="s">
        <v>198</v>
      </c>
      <c r="E53" s="1" t="s">
        <v>199</v>
      </c>
      <c r="F53" s="4">
        <v>120000</v>
      </c>
      <c r="G53" s="4">
        <v>1403.94</v>
      </c>
      <c r="H53" s="4">
        <v>1.02</v>
      </c>
    </row>
    <row r="54" spans="2:9">
      <c r="B54" s="1" t="s">
        <v>1080</v>
      </c>
      <c r="C54" s="15" t="s">
        <v>139</v>
      </c>
      <c r="D54" s="1" t="s">
        <v>151</v>
      </c>
      <c r="E54" s="1" t="s">
        <v>319</v>
      </c>
      <c r="F54" s="4">
        <v>129765</v>
      </c>
      <c r="G54" s="4">
        <v>1403.08</v>
      </c>
      <c r="H54" s="4">
        <v>1.02</v>
      </c>
    </row>
    <row r="55" spans="2:9">
      <c r="B55" s="1" t="s">
        <v>2070</v>
      </c>
      <c r="C55" s="15" t="s">
        <v>139</v>
      </c>
      <c r="D55" s="1" t="s">
        <v>188</v>
      </c>
      <c r="E55" s="1" t="s">
        <v>413</v>
      </c>
      <c r="F55" s="4">
        <v>80000</v>
      </c>
      <c r="G55" s="4">
        <v>1305.4000000000001</v>
      </c>
      <c r="H55" s="4">
        <v>0.95</v>
      </c>
    </row>
    <row r="56" spans="2:9">
      <c r="B56" s="1" t="s">
        <v>2091</v>
      </c>
      <c r="C56" s="15" t="s">
        <v>139</v>
      </c>
      <c r="D56" s="1" t="s">
        <v>145</v>
      </c>
      <c r="E56" s="1" t="s">
        <v>304</v>
      </c>
      <c r="F56" s="4">
        <v>120000</v>
      </c>
      <c r="G56" s="4">
        <v>1276.08</v>
      </c>
      <c r="H56" s="4">
        <v>0.92</v>
      </c>
    </row>
    <row r="57" spans="2:9">
      <c r="B57" s="1" t="s">
        <v>1076</v>
      </c>
      <c r="C57" s="15" t="s">
        <v>139</v>
      </c>
      <c r="D57" s="1" t="s">
        <v>145</v>
      </c>
      <c r="E57" s="1" t="s">
        <v>294</v>
      </c>
      <c r="F57" s="4">
        <v>120000</v>
      </c>
      <c r="G57" s="4">
        <v>1249.3800000000001</v>
      </c>
      <c r="H57" s="4">
        <v>0.9</v>
      </c>
    </row>
    <row r="58" spans="2:9">
      <c r="B58" s="1" t="s">
        <v>1071</v>
      </c>
      <c r="C58" s="15" t="s">
        <v>139</v>
      </c>
      <c r="D58" s="1" t="s">
        <v>151</v>
      </c>
      <c r="E58" s="1" t="s">
        <v>291</v>
      </c>
      <c r="F58" s="4">
        <v>40000</v>
      </c>
      <c r="G58" s="4">
        <v>1243.08</v>
      </c>
      <c r="H58" s="4">
        <v>0.9</v>
      </c>
    </row>
    <row r="59" spans="2:9">
      <c r="B59" s="1" t="s">
        <v>2297</v>
      </c>
      <c r="C59" s="15" t="s">
        <v>139</v>
      </c>
      <c r="D59" s="1" t="s">
        <v>157</v>
      </c>
      <c r="E59" s="1" t="s">
        <v>581</v>
      </c>
      <c r="F59" s="4">
        <v>85000</v>
      </c>
      <c r="G59" s="4">
        <v>1151.1600000000001</v>
      </c>
      <c r="H59" s="4">
        <v>0.83</v>
      </c>
    </row>
    <row r="60" spans="2:9">
      <c r="B60" s="1" t="s">
        <v>2100</v>
      </c>
      <c r="C60" s="15" t="s">
        <v>139</v>
      </c>
      <c r="D60" s="1" t="s">
        <v>172</v>
      </c>
      <c r="E60" s="1" t="s">
        <v>387</v>
      </c>
      <c r="F60" s="4">
        <v>25000</v>
      </c>
      <c r="G60" s="4">
        <v>1137.94</v>
      </c>
      <c r="H60" s="4">
        <v>0.82</v>
      </c>
    </row>
    <row r="61" spans="2:9">
      <c r="B61" s="1" t="s">
        <v>1086</v>
      </c>
      <c r="C61" s="15" t="s">
        <v>139</v>
      </c>
      <c r="D61" s="1" t="s">
        <v>192</v>
      </c>
      <c r="E61" s="1" t="s">
        <v>329</v>
      </c>
      <c r="F61" s="4">
        <v>50000</v>
      </c>
      <c r="G61" s="4">
        <v>1037.3</v>
      </c>
      <c r="H61" s="4">
        <v>0.75</v>
      </c>
    </row>
    <row r="62" spans="2:9">
      <c r="B62" s="1" t="s">
        <v>2298</v>
      </c>
      <c r="C62" s="15" t="s">
        <v>139</v>
      </c>
      <c r="D62" s="1" t="s">
        <v>472</v>
      </c>
      <c r="E62" s="1" t="s">
        <v>500</v>
      </c>
      <c r="F62" s="4">
        <v>135000</v>
      </c>
      <c r="G62" s="4">
        <v>1011.56</v>
      </c>
      <c r="H62" s="4">
        <v>0.73</v>
      </c>
    </row>
    <row r="63" spans="2:9">
      <c r="B63" s="1" t="s">
        <v>2287</v>
      </c>
      <c r="C63" s="15" t="s">
        <v>139</v>
      </c>
      <c r="D63" s="1" t="s">
        <v>174</v>
      </c>
      <c r="E63" s="1" t="s">
        <v>598</v>
      </c>
      <c r="F63" s="4">
        <v>71533</v>
      </c>
      <c r="G63" s="4">
        <v>926.32</v>
      </c>
      <c r="H63" s="4">
        <v>0.67</v>
      </c>
    </row>
    <row r="64" spans="2:9">
      <c r="B64" s="1" t="s">
        <v>2299</v>
      </c>
      <c r="C64" s="15" t="s">
        <v>139</v>
      </c>
      <c r="D64" s="1" t="s">
        <v>174</v>
      </c>
      <c r="E64" s="1" t="s">
        <v>578</v>
      </c>
      <c r="F64" s="4">
        <v>96000</v>
      </c>
      <c r="G64" s="22">
        <v>868.9</v>
      </c>
      <c r="H64" s="22">
        <v>0.63</v>
      </c>
      <c r="I64" s="21"/>
    </row>
    <row r="65" spans="2:9">
      <c r="B65" s="1" t="s">
        <v>2007</v>
      </c>
      <c r="C65" s="15" t="s">
        <v>139</v>
      </c>
      <c r="D65" s="1" t="s">
        <v>251</v>
      </c>
      <c r="E65" s="1" t="s">
        <v>377</v>
      </c>
      <c r="F65" s="4">
        <v>110000</v>
      </c>
      <c r="G65" s="22">
        <v>803.22</v>
      </c>
      <c r="H65" s="22">
        <v>0.57999999999999996</v>
      </c>
      <c r="I65" s="21"/>
    </row>
    <row r="66" spans="2:9">
      <c r="B66" s="1" t="s">
        <v>599</v>
      </c>
      <c r="C66" s="15" t="s">
        <v>139</v>
      </c>
      <c r="D66" s="1" t="s">
        <v>198</v>
      </c>
      <c r="E66" s="1" t="s">
        <v>600</v>
      </c>
      <c r="F66" s="4">
        <v>52680</v>
      </c>
      <c r="G66" s="22">
        <v>318.16000000000003</v>
      </c>
      <c r="H66" s="22">
        <v>0.23</v>
      </c>
      <c r="I66" s="21"/>
    </row>
    <row r="67" spans="2:9">
      <c r="B67" s="1" t="s">
        <v>2300</v>
      </c>
      <c r="C67" s="15" t="s">
        <v>139</v>
      </c>
      <c r="D67" s="1" t="s">
        <v>140</v>
      </c>
      <c r="E67" s="1" t="s">
        <v>266</v>
      </c>
      <c r="F67" s="4">
        <v>150000</v>
      </c>
      <c r="G67" s="22">
        <v>304.64999999999998</v>
      </c>
      <c r="H67" s="22">
        <v>0.22</v>
      </c>
      <c r="I67" s="21"/>
    </row>
    <row r="68" spans="2:9">
      <c r="B68" s="2" t="s">
        <v>218</v>
      </c>
      <c r="C68" s="15"/>
      <c r="G68" s="128">
        <f>SUM(G16:G67)</f>
        <v>133177.47</v>
      </c>
      <c r="H68" s="128">
        <f>SUM(H16:H67)</f>
        <v>96.44000000000004</v>
      </c>
      <c r="I68" s="21"/>
    </row>
    <row r="69" spans="2:9" s="12" customFormat="1">
      <c r="B69" s="13" t="s">
        <v>1021</v>
      </c>
      <c r="C69" s="17"/>
      <c r="F69" s="18"/>
      <c r="G69" s="129"/>
      <c r="H69" s="129"/>
      <c r="I69" s="130"/>
    </row>
    <row r="70" spans="2:9" s="12" customFormat="1">
      <c r="B70" s="13" t="s">
        <v>1022</v>
      </c>
      <c r="C70" s="17"/>
      <c r="F70" s="18"/>
      <c r="G70" s="129"/>
      <c r="H70" s="129"/>
      <c r="I70" s="130"/>
    </row>
    <row r="71" spans="2:9">
      <c r="B71" s="1" t="s">
        <v>273</v>
      </c>
      <c r="C71" s="15" t="s">
        <v>139</v>
      </c>
      <c r="D71" s="1" t="s">
        <v>274</v>
      </c>
      <c r="E71" s="1" t="s">
        <v>275</v>
      </c>
      <c r="F71" s="4">
        <v>599500</v>
      </c>
      <c r="G71" s="22">
        <v>828.15</v>
      </c>
      <c r="H71" s="22">
        <v>0.6</v>
      </c>
      <c r="I71" s="21"/>
    </row>
    <row r="72" spans="2:9" s="12" customFormat="1">
      <c r="B72" s="13" t="s">
        <v>1023</v>
      </c>
      <c r="C72" s="17"/>
      <c r="F72" s="18"/>
      <c r="G72" s="129">
        <f>SUM(G71)</f>
        <v>828.15</v>
      </c>
      <c r="H72" s="129">
        <f>SUM(H71)</f>
        <v>0.6</v>
      </c>
      <c r="I72" s="130"/>
    </row>
    <row r="73" spans="2:9" s="12" customFormat="1">
      <c r="B73" s="13" t="s">
        <v>1024</v>
      </c>
      <c r="C73" s="17"/>
      <c r="F73" s="18"/>
      <c r="G73" s="129">
        <f>+G68+G72</f>
        <v>134005.62</v>
      </c>
      <c r="H73" s="129">
        <f>+H68+H72</f>
        <v>97.040000000000035</v>
      </c>
      <c r="I73" s="130"/>
    </row>
    <row r="74" spans="2:9">
      <c r="B74" s="2" t="s">
        <v>219</v>
      </c>
      <c r="C74" s="9"/>
      <c r="D74" s="2"/>
      <c r="E74" s="2"/>
      <c r="F74" s="10"/>
      <c r="G74" s="128">
        <v>4137.55</v>
      </c>
      <c r="H74" s="128">
        <v>3</v>
      </c>
      <c r="I74" s="21"/>
    </row>
    <row r="75" spans="2:9">
      <c r="B75" s="2" t="s">
        <v>125</v>
      </c>
      <c r="C75" s="9"/>
      <c r="D75" s="2"/>
      <c r="E75" s="2"/>
      <c r="F75" s="10"/>
      <c r="G75" s="128">
        <f>+G73+G74</f>
        <v>138143.16999999998</v>
      </c>
      <c r="H75" s="128">
        <f>+H73+H74</f>
        <v>100.04000000000003</v>
      </c>
      <c r="I75" s="21"/>
    </row>
    <row r="76" spans="2:9">
      <c r="B76" s="2" t="s">
        <v>126</v>
      </c>
      <c r="C76" s="9"/>
      <c r="D76" s="2"/>
      <c r="E76" s="2"/>
      <c r="F76" s="10"/>
      <c r="G76" s="128">
        <f>+G77-G75</f>
        <v>-70.315021489979699</v>
      </c>
      <c r="H76" s="128">
        <f>+H77-H75</f>
        <v>-4.0000000000034674E-2</v>
      </c>
      <c r="I76" s="21"/>
    </row>
    <row r="77" spans="2:9">
      <c r="B77" s="2" t="s">
        <v>127</v>
      </c>
      <c r="C77" s="9"/>
      <c r="D77" s="2"/>
      <c r="E77" s="2"/>
      <c r="F77" s="10"/>
      <c r="G77" s="128">
        <v>138072.85497851</v>
      </c>
      <c r="H77" s="128">
        <v>100</v>
      </c>
      <c r="I77" s="21"/>
    </row>
    <row r="78" spans="2:9">
      <c r="B78" s="1" t="s">
        <v>128</v>
      </c>
      <c r="G78" s="22"/>
      <c r="H78" s="22"/>
      <c r="I78" s="21"/>
    </row>
    <row r="79" spans="2:9">
      <c r="B79" s="1" t="s">
        <v>129</v>
      </c>
      <c r="G79" s="22"/>
      <c r="H79" s="22"/>
      <c r="I79" s="21"/>
    </row>
    <row r="80" spans="2:9">
      <c r="B80" s="1" t="s">
        <v>130</v>
      </c>
      <c r="C80" s="29">
        <v>44865</v>
      </c>
      <c r="G80" s="22"/>
      <c r="H80" s="22"/>
      <c r="I80" s="21"/>
    </row>
    <row r="81" spans="2:3" ht="25.5">
      <c r="B81" s="11" t="s">
        <v>131</v>
      </c>
      <c r="C81" s="5" t="s">
        <v>132</v>
      </c>
    </row>
    <row r="82" spans="2:3">
      <c r="B82" s="2"/>
    </row>
    <row r="83" spans="2:3">
      <c r="B83" s="2" t="s">
        <v>2546</v>
      </c>
      <c r="C83" s="1" t="s">
        <v>132</v>
      </c>
    </row>
    <row r="84" spans="2:3">
      <c r="B84" s="2" t="s">
        <v>2547</v>
      </c>
      <c r="C84" s="1" t="s">
        <v>132</v>
      </c>
    </row>
    <row r="85" spans="2:3">
      <c r="B85" s="2" t="s">
        <v>1107</v>
      </c>
      <c r="C85" s="1" t="s">
        <v>132</v>
      </c>
    </row>
    <row r="86" spans="2:3">
      <c r="B86" s="2" t="s">
        <v>601</v>
      </c>
      <c r="C86" s="9"/>
    </row>
    <row r="87" spans="2:3">
      <c r="B87" s="2" t="s">
        <v>602</v>
      </c>
      <c r="C87" s="9"/>
    </row>
    <row r="88" spans="2:3">
      <c r="B88" s="2" t="s">
        <v>603</v>
      </c>
      <c r="C88" s="9"/>
    </row>
    <row r="89" spans="2:3">
      <c r="B89" s="2" t="s">
        <v>604</v>
      </c>
      <c r="C89" s="9"/>
    </row>
    <row r="90" spans="2:3">
      <c r="B90" s="2" t="s">
        <v>605</v>
      </c>
      <c r="C90" s="9"/>
    </row>
    <row r="91" spans="2:3">
      <c r="B91" s="2" t="s">
        <v>606</v>
      </c>
      <c r="C91" s="9"/>
    </row>
    <row r="92" spans="2:3">
      <c r="B92" s="2" t="s">
        <v>607</v>
      </c>
      <c r="C92" s="9"/>
    </row>
    <row r="93" spans="2:3">
      <c r="B93" s="2" t="s">
        <v>608</v>
      </c>
      <c r="C93" s="9"/>
    </row>
    <row r="94" spans="2:3">
      <c r="B94" s="132" t="s">
        <v>2504</v>
      </c>
      <c r="C94" s="9"/>
    </row>
    <row r="95" spans="2:3">
      <c r="B95" s="132" t="s">
        <v>134</v>
      </c>
    </row>
    <row r="96" spans="2:3">
      <c r="B96" s="132" t="s">
        <v>135</v>
      </c>
    </row>
  </sheetData>
  <mergeCells count="3">
    <mergeCell ref="B1:E1"/>
    <mergeCell ref="C3:C7"/>
    <mergeCell ref="D3:D7"/>
  </mergeCells>
  <hyperlinks>
    <hyperlink ref="A1" location="Index!A1" display="Index" xr:uid="{2C62FB5C-FD84-42E6-BB64-04AF929BB1B1}"/>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ED92-2F8B-4DB9-9808-17DB654A26EF}">
  <dimension ref="A1:I81"/>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4" style="21" bestFit="1" customWidth="1"/>
    <col min="262" max="262" width="11.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4" style="21" bestFit="1" customWidth="1"/>
    <col min="518" max="518" width="11.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4" style="21" bestFit="1" customWidth="1"/>
    <col min="774" max="774" width="11.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4" style="21" bestFit="1" customWidth="1"/>
    <col min="1030" max="1030" width="11.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4" style="21" bestFit="1" customWidth="1"/>
    <col min="1286" max="1286" width="11.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4" style="21" bestFit="1" customWidth="1"/>
    <col min="1542" max="1542" width="11.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4" style="21" bestFit="1" customWidth="1"/>
    <col min="1798" max="1798" width="11.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4" style="21" bestFit="1" customWidth="1"/>
    <col min="2054" max="2054" width="11.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4" style="21" bestFit="1" customWidth="1"/>
    <col min="2310" max="2310" width="11.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4" style="21" bestFit="1" customWidth="1"/>
    <col min="2566" max="2566" width="11.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4" style="21" bestFit="1" customWidth="1"/>
    <col min="2822" max="2822" width="11.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4" style="21" bestFit="1" customWidth="1"/>
    <col min="3078" max="3078" width="11.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4" style="21" bestFit="1" customWidth="1"/>
    <col min="3334" max="3334" width="11.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4" style="21" bestFit="1" customWidth="1"/>
    <col min="3590" max="3590" width="11.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4" style="21" bestFit="1" customWidth="1"/>
    <col min="3846" max="3846" width="11.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4" style="21" bestFit="1" customWidth="1"/>
    <col min="4102" max="4102" width="11.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4" style="21" bestFit="1" customWidth="1"/>
    <col min="4358" max="4358" width="11.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4" style="21" bestFit="1" customWidth="1"/>
    <col min="4614" max="4614" width="11.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4" style="21" bestFit="1" customWidth="1"/>
    <col min="4870" max="4870" width="11.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4" style="21" bestFit="1" customWidth="1"/>
    <col min="5126" max="5126" width="11.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4" style="21" bestFit="1" customWidth="1"/>
    <col min="5382" max="5382" width="11.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4" style="21" bestFit="1" customWidth="1"/>
    <col min="5638" max="5638" width="11.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4" style="21" bestFit="1" customWidth="1"/>
    <col min="5894" max="5894" width="11.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4" style="21" bestFit="1" customWidth="1"/>
    <col min="6150" max="6150" width="11.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4" style="21" bestFit="1" customWidth="1"/>
    <col min="6406" max="6406" width="11.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4" style="21" bestFit="1" customWidth="1"/>
    <col min="6662" max="6662" width="11.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4" style="21" bestFit="1" customWidth="1"/>
    <col min="6918" max="6918" width="11.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4" style="21" bestFit="1" customWidth="1"/>
    <col min="7174" max="7174" width="11.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4" style="21" bestFit="1" customWidth="1"/>
    <col min="7430" max="7430" width="11.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4" style="21" bestFit="1" customWidth="1"/>
    <col min="7686" max="7686" width="11.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4" style="21" bestFit="1" customWidth="1"/>
    <col min="7942" max="7942" width="11.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4" style="21" bestFit="1" customWidth="1"/>
    <col min="8198" max="8198" width="11.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4" style="21" bestFit="1" customWidth="1"/>
    <col min="8454" max="8454" width="11.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4" style="21" bestFit="1" customWidth="1"/>
    <col min="8710" max="8710" width="11.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4" style="21" bestFit="1" customWidth="1"/>
    <col min="8966" max="8966" width="11.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4" style="21" bestFit="1" customWidth="1"/>
    <col min="9222" max="9222" width="11.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4" style="21" bestFit="1" customWidth="1"/>
    <col min="9478" max="9478" width="11.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4" style="21" bestFit="1" customWidth="1"/>
    <col min="9734" max="9734" width="11.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4" style="21" bestFit="1" customWidth="1"/>
    <col min="9990" max="9990" width="11.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4" style="21" bestFit="1" customWidth="1"/>
    <col min="10246" max="10246" width="11.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4" style="21" bestFit="1" customWidth="1"/>
    <col min="10502" max="10502" width="11.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4" style="21" bestFit="1" customWidth="1"/>
    <col min="10758" max="10758" width="11.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4" style="21" bestFit="1" customWidth="1"/>
    <col min="11014" max="11014" width="11.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4" style="21" bestFit="1" customWidth="1"/>
    <col min="11270" max="11270" width="11.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4" style="21" bestFit="1" customWidth="1"/>
    <col min="11526" max="11526" width="11.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4" style="21" bestFit="1" customWidth="1"/>
    <col min="11782" max="11782" width="11.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4" style="21" bestFit="1" customWidth="1"/>
    <col min="12038" max="12038" width="11.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4" style="21" bestFit="1" customWidth="1"/>
    <col min="12294" max="12294" width="11.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4" style="21" bestFit="1" customWidth="1"/>
    <col min="12550" max="12550" width="11.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4" style="21" bestFit="1" customWidth="1"/>
    <col min="12806" max="12806" width="11.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4" style="21" bestFit="1" customWidth="1"/>
    <col min="13062" max="13062" width="11.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4" style="21" bestFit="1" customWidth="1"/>
    <col min="13318" max="13318" width="11.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4" style="21" bestFit="1" customWidth="1"/>
    <col min="13574" max="13574" width="11.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4" style="21" bestFit="1" customWidth="1"/>
    <col min="13830" max="13830" width="11.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4" style="21" bestFit="1" customWidth="1"/>
    <col min="14086" max="14086" width="11.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4" style="21" bestFit="1" customWidth="1"/>
    <col min="14342" max="14342" width="11.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4" style="21" bestFit="1" customWidth="1"/>
    <col min="14598" max="14598" width="11.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4" style="21" bestFit="1" customWidth="1"/>
    <col min="14854" max="14854" width="11.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4" style="21" bestFit="1" customWidth="1"/>
    <col min="15110" max="15110" width="11.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4" style="21" bestFit="1" customWidth="1"/>
    <col min="15366" max="15366" width="11.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4" style="21" bestFit="1" customWidth="1"/>
    <col min="15622" max="15622" width="11.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4" style="21" bestFit="1" customWidth="1"/>
    <col min="15878" max="15878" width="11.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4" style="21" bestFit="1" customWidth="1"/>
    <col min="16134" max="16134" width="11.5703125" style="21" bestFit="1" customWidth="1"/>
    <col min="16135" max="16135" width="18.140625" style="21" bestFit="1" customWidth="1"/>
    <col min="16136" max="16136" width="9.140625" style="21" bestFit="1"/>
    <col min="16137" max="16384" width="9.140625" style="21"/>
  </cols>
  <sheetData>
    <row r="1" spans="1:9" s="1" customFormat="1">
      <c r="A1" s="3" t="s">
        <v>0</v>
      </c>
      <c r="B1" s="394" t="s">
        <v>65</v>
      </c>
      <c r="C1" s="394"/>
      <c r="D1" s="394"/>
      <c r="E1" s="394"/>
      <c r="F1" s="4"/>
      <c r="G1" s="4"/>
      <c r="H1" s="4"/>
    </row>
    <row r="2" spans="1:9" s="1" customFormat="1" ht="13.5" thickBot="1">
      <c r="C2" s="5"/>
      <c r="F2" s="4"/>
      <c r="G2" s="4"/>
      <c r="H2" s="4"/>
    </row>
    <row r="3" spans="1:9" s="12" customFormat="1" ht="15">
      <c r="B3" s="93" t="s">
        <v>3024</v>
      </c>
      <c r="C3" s="409"/>
      <c r="D3" s="398"/>
      <c r="F3" s="18"/>
      <c r="G3" s="18"/>
      <c r="H3" s="18"/>
    </row>
    <row r="4" spans="1:9" s="12" customFormat="1" ht="15">
      <c r="B4" s="96" t="s">
        <v>3025</v>
      </c>
      <c r="C4" s="410"/>
      <c r="D4" s="399"/>
      <c r="F4" s="18"/>
      <c r="G4" s="18"/>
      <c r="H4" s="18"/>
    </row>
    <row r="5" spans="1:9" s="12" customFormat="1" ht="15">
      <c r="B5" s="172" t="s">
        <v>1046</v>
      </c>
      <c r="C5" s="410"/>
      <c r="D5" s="399"/>
      <c r="F5" s="18"/>
      <c r="G5" s="18"/>
      <c r="H5" s="18"/>
    </row>
    <row r="6" spans="1:9" s="12" customFormat="1" ht="15">
      <c r="B6" s="96" t="s">
        <v>3016</v>
      </c>
      <c r="C6" s="410"/>
      <c r="D6" s="399"/>
      <c r="F6" s="18"/>
      <c r="G6" s="18"/>
      <c r="H6" s="18"/>
    </row>
    <row r="7" spans="1:9" s="12" customFormat="1" ht="30.75" thickBot="1">
      <c r="B7" s="97" t="s">
        <v>3026</v>
      </c>
      <c r="C7" s="411"/>
      <c r="D7" s="400"/>
      <c r="F7" s="18"/>
      <c r="G7" s="18"/>
      <c r="H7" s="18"/>
    </row>
    <row r="8" spans="1:9" s="12" customFormat="1">
      <c r="C8" s="14" t="s">
        <v>1048</v>
      </c>
      <c r="D8" s="14" t="s">
        <v>1049</v>
      </c>
      <c r="F8" s="18"/>
      <c r="G8" s="18"/>
      <c r="H8" s="18"/>
    </row>
    <row r="11" spans="1:9" s="21" customFormat="1">
      <c r="B11" s="21" t="s">
        <v>101</v>
      </c>
      <c r="C11" s="210"/>
      <c r="F11" s="22"/>
      <c r="G11" s="22"/>
      <c r="H11" s="22"/>
    </row>
    <row r="13" spans="1:9" s="21" customFormat="1">
      <c r="B13" s="229" t="s">
        <v>102</v>
      </c>
      <c r="C13" s="230" t="s">
        <v>103</v>
      </c>
      <c r="D13" s="229" t="s">
        <v>136</v>
      </c>
      <c r="E13" s="229" t="s">
        <v>105</v>
      </c>
      <c r="F13" s="131" t="s">
        <v>106</v>
      </c>
      <c r="G13" s="131" t="s">
        <v>107</v>
      </c>
      <c r="H13" s="131" t="s">
        <v>108</v>
      </c>
      <c r="I13" s="231" t="s">
        <v>137</v>
      </c>
    </row>
    <row r="14" spans="1:9" s="21" customFormat="1">
      <c r="B14" s="231" t="s">
        <v>138</v>
      </c>
      <c r="C14" s="139"/>
      <c r="F14" s="22"/>
      <c r="G14" s="22"/>
      <c r="H14" s="22"/>
    </row>
    <row r="15" spans="1:9" s="21" customFormat="1">
      <c r="B15" s="231" t="s">
        <v>110</v>
      </c>
      <c r="C15" s="139"/>
      <c r="F15" s="22"/>
      <c r="G15" s="22"/>
      <c r="H15" s="22"/>
    </row>
    <row r="16" spans="1:9" s="21" customFormat="1">
      <c r="B16" s="21" t="s">
        <v>1050</v>
      </c>
      <c r="C16" s="139" t="s">
        <v>139</v>
      </c>
      <c r="D16" s="21" t="s">
        <v>140</v>
      </c>
      <c r="E16" s="21" t="s">
        <v>141</v>
      </c>
      <c r="F16" s="22">
        <v>3100000</v>
      </c>
      <c r="G16" s="22">
        <v>28169.7</v>
      </c>
      <c r="H16" s="22">
        <v>8.0399999999999991</v>
      </c>
    </row>
    <row r="17" spans="2:8" s="21" customFormat="1">
      <c r="B17" s="21" t="s">
        <v>1052</v>
      </c>
      <c r="C17" s="139" t="s">
        <v>139</v>
      </c>
      <c r="D17" s="21" t="s">
        <v>142</v>
      </c>
      <c r="E17" s="21" t="s">
        <v>143</v>
      </c>
      <c r="F17" s="22">
        <v>750000</v>
      </c>
      <c r="G17" s="22">
        <v>19122</v>
      </c>
      <c r="H17" s="22">
        <v>5.46</v>
      </c>
    </row>
    <row r="18" spans="2:8" s="21" customFormat="1">
      <c r="B18" s="21" t="s">
        <v>286</v>
      </c>
      <c r="C18" s="139" t="s">
        <v>139</v>
      </c>
      <c r="D18" s="21" t="s">
        <v>140</v>
      </c>
      <c r="E18" s="21" t="s">
        <v>287</v>
      </c>
      <c r="F18" s="22">
        <v>3200000</v>
      </c>
      <c r="G18" s="22">
        <v>18361.599999999999</v>
      </c>
      <c r="H18" s="22">
        <v>5.24</v>
      </c>
    </row>
    <row r="19" spans="2:8" s="21" customFormat="1">
      <c r="B19" s="21" t="s">
        <v>1051</v>
      </c>
      <c r="C19" s="139" t="s">
        <v>139</v>
      </c>
      <c r="D19" s="21" t="s">
        <v>140</v>
      </c>
      <c r="E19" s="21" t="s">
        <v>144</v>
      </c>
      <c r="F19" s="22">
        <v>1100000</v>
      </c>
      <c r="G19" s="22">
        <v>16463.7</v>
      </c>
      <c r="H19" s="22">
        <v>4.7</v>
      </c>
    </row>
    <row r="20" spans="2:8" s="21" customFormat="1">
      <c r="B20" s="21" t="s">
        <v>2253</v>
      </c>
      <c r="C20" s="139" t="s">
        <v>139</v>
      </c>
      <c r="D20" s="21" t="s">
        <v>170</v>
      </c>
      <c r="E20" s="21" t="s">
        <v>580</v>
      </c>
      <c r="F20" s="22">
        <v>1543648</v>
      </c>
      <c r="G20" s="22">
        <v>16193.64</v>
      </c>
      <c r="H20" s="22">
        <v>4.62</v>
      </c>
    </row>
    <row r="21" spans="2:8" s="21" customFormat="1">
      <c r="B21" s="21" t="s">
        <v>2285</v>
      </c>
      <c r="C21" s="139" t="s">
        <v>139</v>
      </c>
      <c r="D21" s="21" t="s">
        <v>140</v>
      </c>
      <c r="E21" s="21" t="s">
        <v>441</v>
      </c>
      <c r="F21" s="22">
        <v>26000000</v>
      </c>
      <c r="G21" s="22">
        <v>14586</v>
      </c>
      <c r="H21" s="22">
        <v>4.16</v>
      </c>
    </row>
    <row r="22" spans="2:8" s="21" customFormat="1">
      <c r="B22" s="21" t="s">
        <v>2094</v>
      </c>
      <c r="C22" s="139" t="s">
        <v>139</v>
      </c>
      <c r="D22" s="21" t="s">
        <v>176</v>
      </c>
      <c r="E22" s="21" t="s">
        <v>463</v>
      </c>
      <c r="F22" s="22">
        <v>3950000</v>
      </c>
      <c r="G22" s="22">
        <v>13979.05</v>
      </c>
      <c r="H22" s="22">
        <v>3.99</v>
      </c>
    </row>
    <row r="23" spans="2:8" s="21" customFormat="1">
      <c r="B23" s="21" t="s">
        <v>2284</v>
      </c>
      <c r="C23" s="139" t="s">
        <v>139</v>
      </c>
      <c r="D23" s="21" t="s">
        <v>157</v>
      </c>
      <c r="E23" s="21" t="s">
        <v>481</v>
      </c>
      <c r="F23" s="22">
        <v>1440000</v>
      </c>
      <c r="G23" s="22">
        <v>13484.88</v>
      </c>
      <c r="H23" s="22">
        <v>3.85</v>
      </c>
    </row>
    <row r="24" spans="2:8" s="21" customFormat="1">
      <c r="B24" s="21" t="s">
        <v>2244</v>
      </c>
      <c r="C24" s="139" t="s">
        <v>139</v>
      </c>
      <c r="D24" s="21" t="s">
        <v>288</v>
      </c>
      <c r="E24" s="21" t="s">
        <v>289</v>
      </c>
      <c r="F24" s="22">
        <v>1450000</v>
      </c>
      <c r="G24" s="22">
        <v>12064</v>
      </c>
      <c r="H24" s="22">
        <v>3.44</v>
      </c>
    </row>
    <row r="25" spans="2:8" s="21" customFormat="1">
      <c r="B25" s="21" t="s">
        <v>1065</v>
      </c>
      <c r="C25" s="139" t="s">
        <v>139</v>
      </c>
      <c r="D25" s="21" t="s">
        <v>145</v>
      </c>
      <c r="E25" s="21" t="s">
        <v>147</v>
      </c>
      <c r="F25" s="22">
        <v>321885</v>
      </c>
      <c r="G25" s="22">
        <v>10278.27</v>
      </c>
      <c r="H25" s="22">
        <v>2.93</v>
      </c>
    </row>
    <row r="26" spans="2:8" s="21" customFormat="1">
      <c r="B26" s="21" t="s">
        <v>1069</v>
      </c>
      <c r="C26" s="139" t="s">
        <v>139</v>
      </c>
      <c r="D26" s="21" t="s">
        <v>270</v>
      </c>
      <c r="E26" s="21" t="s">
        <v>315</v>
      </c>
      <c r="F26" s="22">
        <v>3850000</v>
      </c>
      <c r="G26" s="22">
        <v>10104.33</v>
      </c>
      <c r="H26" s="22">
        <v>2.88</v>
      </c>
    </row>
    <row r="27" spans="2:8" s="21" customFormat="1">
      <c r="B27" s="21" t="s">
        <v>2286</v>
      </c>
      <c r="C27" s="139" t="s">
        <v>139</v>
      </c>
      <c r="D27" s="21" t="s">
        <v>157</v>
      </c>
      <c r="E27" s="21" t="s">
        <v>232</v>
      </c>
      <c r="F27" s="22">
        <v>325000</v>
      </c>
      <c r="G27" s="22">
        <v>8915.56</v>
      </c>
      <c r="H27" s="22">
        <v>2.54</v>
      </c>
    </row>
    <row r="28" spans="2:8" s="21" customFormat="1">
      <c r="B28" s="21" t="s">
        <v>2301</v>
      </c>
      <c r="C28" s="139" t="s">
        <v>139</v>
      </c>
      <c r="D28" s="21" t="s">
        <v>162</v>
      </c>
      <c r="E28" s="21" t="s">
        <v>575</v>
      </c>
      <c r="F28" s="22">
        <v>330000</v>
      </c>
      <c r="G28" s="22">
        <v>8849.7800000000007</v>
      </c>
      <c r="H28" s="22">
        <v>2.5299999999999998</v>
      </c>
    </row>
    <row r="29" spans="2:8" s="21" customFormat="1">
      <c r="B29" s="21" t="s">
        <v>2072</v>
      </c>
      <c r="C29" s="139" t="s">
        <v>139</v>
      </c>
      <c r="D29" s="21" t="s">
        <v>162</v>
      </c>
      <c r="E29" s="21" t="s">
        <v>414</v>
      </c>
      <c r="F29" s="22">
        <v>630000</v>
      </c>
      <c r="G29" s="22">
        <v>8491.77</v>
      </c>
      <c r="H29" s="22">
        <v>2.42</v>
      </c>
    </row>
    <row r="30" spans="2:8" s="21" customFormat="1">
      <c r="B30" s="21" t="s">
        <v>1053</v>
      </c>
      <c r="C30" s="139" t="s">
        <v>139</v>
      </c>
      <c r="D30" s="21" t="s">
        <v>148</v>
      </c>
      <c r="E30" s="21" t="s">
        <v>149</v>
      </c>
      <c r="F30" s="22">
        <v>2303000</v>
      </c>
      <c r="G30" s="22">
        <v>8030.56</v>
      </c>
      <c r="H30" s="22">
        <v>2.29</v>
      </c>
    </row>
    <row r="31" spans="2:8" s="21" customFormat="1">
      <c r="B31" s="21" t="s">
        <v>1087</v>
      </c>
      <c r="C31" s="139" t="s">
        <v>139</v>
      </c>
      <c r="D31" s="21" t="s">
        <v>145</v>
      </c>
      <c r="E31" s="21" t="s">
        <v>146</v>
      </c>
      <c r="F31" s="22">
        <v>500000</v>
      </c>
      <c r="G31" s="22">
        <v>7688.25</v>
      </c>
      <c r="H31" s="22">
        <v>2.19</v>
      </c>
    </row>
    <row r="32" spans="2:8" s="21" customFormat="1">
      <c r="B32" s="21" t="s">
        <v>2083</v>
      </c>
      <c r="C32" s="139" t="s">
        <v>139</v>
      </c>
      <c r="D32" s="21" t="s">
        <v>251</v>
      </c>
      <c r="E32" s="21" t="s">
        <v>376</v>
      </c>
      <c r="F32" s="22">
        <v>235000</v>
      </c>
      <c r="G32" s="22">
        <v>7618.58</v>
      </c>
      <c r="H32" s="22">
        <v>2.17</v>
      </c>
    </row>
    <row r="33" spans="2:8" s="21" customFormat="1">
      <c r="B33" s="21" t="s">
        <v>2302</v>
      </c>
      <c r="C33" s="139" t="s">
        <v>139</v>
      </c>
      <c r="D33" s="21" t="s">
        <v>236</v>
      </c>
      <c r="E33" s="21" t="s">
        <v>476</v>
      </c>
      <c r="F33" s="22">
        <v>2700000</v>
      </c>
      <c r="G33" s="22">
        <v>7491.15</v>
      </c>
      <c r="H33" s="22">
        <v>2.14</v>
      </c>
    </row>
    <row r="34" spans="2:8" s="21" customFormat="1">
      <c r="B34" s="21" t="s">
        <v>2079</v>
      </c>
      <c r="C34" s="139" t="s">
        <v>139</v>
      </c>
      <c r="D34" s="21" t="s">
        <v>155</v>
      </c>
      <c r="E34" s="21" t="s">
        <v>415</v>
      </c>
      <c r="F34" s="22">
        <v>1800000</v>
      </c>
      <c r="G34" s="22">
        <v>7295.4</v>
      </c>
      <c r="H34" s="22">
        <v>2.08</v>
      </c>
    </row>
    <row r="35" spans="2:8" s="21" customFormat="1">
      <c r="B35" s="21" t="s">
        <v>2281</v>
      </c>
      <c r="C35" s="139" t="s">
        <v>139</v>
      </c>
      <c r="D35" s="21" t="s">
        <v>172</v>
      </c>
      <c r="E35" s="21" t="s">
        <v>228</v>
      </c>
      <c r="F35" s="22">
        <v>243878</v>
      </c>
      <c r="G35" s="22">
        <v>6996.37</v>
      </c>
      <c r="H35" s="22">
        <v>2</v>
      </c>
    </row>
    <row r="36" spans="2:8" s="21" customFormat="1">
      <c r="B36" s="21" t="s">
        <v>2282</v>
      </c>
      <c r="C36" s="139" t="s">
        <v>139</v>
      </c>
      <c r="D36" s="21" t="s">
        <v>230</v>
      </c>
      <c r="E36" s="21" t="s">
        <v>231</v>
      </c>
      <c r="F36" s="22">
        <v>4500000</v>
      </c>
      <c r="G36" s="22">
        <v>6151.5</v>
      </c>
      <c r="H36" s="22">
        <v>1.76</v>
      </c>
    </row>
    <row r="37" spans="2:8" s="21" customFormat="1">
      <c r="B37" s="21" t="s">
        <v>1078</v>
      </c>
      <c r="C37" s="139" t="s">
        <v>139</v>
      </c>
      <c r="D37" s="21" t="s">
        <v>198</v>
      </c>
      <c r="E37" s="21" t="s">
        <v>318</v>
      </c>
      <c r="F37" s="22">
        <v>450000</v>
      </c>
      <c r="G37" s="22">
        <v>5696.78</v>
      </c>
      <c r="H37" s="22">
        <v>1.63</v>
      </c>
    </row>
    <row r="38" spans="2:8" s="21" customFormat="1">
      <c r="B38" s="21" t="s">
        <v>1077</v>
      </c>
      <c r="C38" s="139" t="s">
        <v>139</v>
      </c>
      <c r="D38" s="21" t="s">
        <v>140</v>
      </c>
      <c r="E38" s="21" t="s">
        <v>150</v>
      </c>
      <c r="F38" s="22">
        <v>290000</v>
      </c>
      <c r="G38" s="22">
        <v>5515.66</v>
      </c>
      <c r="H38" s="22">
        <v>1.57</v>
      </c>
    </row>
    <row r="39" spans="2:8" s="21" customFormat="1">
      <c r="B39" s="21" t="s">
        <v>2099</v>
      </c>
      <c r="C39" s="139" t="s">
        <v>139</v>
      </c>
      <c r="D39" s="21" t="s">
        <v>200</v>
      </c>
      <c r="E39" s="21" t="s">
        <v>292</v>
      </c>
      <c r="F39" s="22">
        <v>375000</v>
      </c>
      <c r="G39" s="22">
        <v>5057.25</v>
      </c>
      <c r="H39" s="22">
        <v>1.44</v>
      </c>
    </row>
    <row r="40" spans="2:8" s="21" customFormat="1">
      <c r="B40" s="21" t="s">
        <v>2061</v>
      </c>
      <c r="C40" s="139" t="s">
        <v>139</v>
      </c>
      <c r="D40" s="21" t="s">
        <v>259</v>
      </c>
      <c r="E40" s="21" t="s">
        <v>260</v>
      </c>
      <c r="F40" s="22">
        <v>2127001</v>
      </c>
      <c r="G40" s="22">
        <v>4810.21</v>
      </c>
      <c r="H40" s="22">
        <v>1.37</v>
      </c>
    </row>
    <row r="41" spans="2:8" s="21" customFormat="1">
      <c r="B41" s="21" t="s">
        <v>2067</v>
      </c>
      <c r="C41" s="139" t="s">
        <v>139</v>
      </c>
      <c r="D41" s="21" t="s">
        <v>160</v>
      </c>
      <c r="E41" s="21" t="s">
        <v>161</v>
      </c>
      <c r="F41" s="22">
        <v>235832</v>
      </c>
      <c r="G41" s="22">
        <v>4771.12</v>
      </c>
      <c r="H41" s="22">
        <v>1.36</v>
      </c>
    </row>
    <row r="42" spans="2:8" s="21" customFormat="1">
      <c r="B42" s="21" t="s">
        <v>2025</v>
      </c>
      <c r="C42" s="139" t="s">
        <v>139</v>
      </c>
      <c r="D42" s="21" t="s">
        <v>155</v>
      </c>
      <c r="E42" s="21" t="s">
        <v>156</v>
      </c>
      <c r="F42" s="22">
        <v>190300</v>
      </c>
      <c r="G42" s="22">
        <v>4700.03</v>
      </c>
      <c r="H42" s="22">
        <v>1.34</v>
      </c>
    </row>
    <row r="43" spans="2:8" s="21" customFormat="1">
      <c r="B43" s="21" t="s">
        <v>2247</v>
      </c>
      <c r="C43" s="139" t="s">
        <v>139</v>
      </c>
      <c r="D43" s="21" t="s">
        <v>174</v>
      </c>
      <c r="E43" s="21" t="s">
        <v>609</v>
      </c>
      <c r="F43" s="22">
        <v>650000</v>
      </c>
      <c r="G43" s="22">
        <v>4543.5</v>
      </c>
      <c r="H43" s="22">
        <v>1.3</v>
      </c>
    </row>
    <row r="44" spans="2:8" s="21" customFormat="1">
      <c r="B44" s="21" t="s">
        <v>2058</v>
      </c>
      <c r="C44" s="139" t="s">
        <v>139</v>
      </c>
      <c r="D44" s="21" t="s">
        <v>145</v>
      </c>
      <c r="E44" s="21" t="s">
        <v>499</v>
      </c>
      <c r="F44" s="22">
        <v>150000</v>
      </c>
      <c r="G44" s="22">
        <v>4369.28</v>
      </c>
      <c r="H44" s="22">
        <v>1.25</v>
      </c>
    </row>
    <row r="45" spans="2:8" s="21" customFormat="1">
      <c r="B45" s="21" t="s">
        <v>2287</v>
      </c>
      <c r="C45" s="139" t="s">
        <v>139</v>
      </c>
      <c r="D45" s="21" t="s">
        <v>174</v>
      </c>
      <c r="E45" s="21" t="s">
        <v>598</v>
      </c>
      <c r="F45" s="22">
        <v>334776</v>
      </c>
      <c r="G45" s="22">
        <v>4335.18</v>
      </c>
      <c r="H45" s="22">
        <v>1.24</v>
      </c>
    </row>
    <row r="46" spans="2:8" s="21" customFormat="1">
      <c r="B46" s="21" t="s">
        <v>2303</v>
      </c>
      <c r="C46" s="139" t="s">
        <v>139</v>
      </c>
      <c r="D46" s="21" t="s">
        <v>215</v>
      </c>
      <c r="E46" s="21" t="s">
        <v>249</v>
      </c>
      <c r="F46" s="22">
        <v>2220000</v>
      </c>
      <c r="G46" s="22">
        <v>4296.8100000000004</v>
      </c>
      <c r="H46" s="22">
        <v>1.23</v>
      </c>
    </row>
    <row r="47" spans="2:8" s="21" customFormat="1">
      <c r="B47" s="21" t="s">
        <v>2304</v>
      </c>
      <c r="C47" s="139" t="s">
        <v>139</v>
      </c>
      <c r="D47" s="21" t="s">
        <v>162</v>
      </c>
      <c r="E47" s="21" t="s">
        <v>234</v>
      </c>
      <c r="F47" s="22">
        <v>101000</v>
      </c>
      <c r="G47" s="22">
        <v>4239.78</v>
      </c>
      <c r="H47" s="22">
        <v>1.21</v>
      </c>
    </row>
    <row r="48" spans="2:8" s="21" customFormat="1">
      <c r="B48" s="21" t="s">
        <v>2275</v>
      </c>
      <c r="C48" s="139" t="s">
        <v>139</v>
      </c>
      <c r="D48" s="21" t="s">
        <v>166</v>
      </c>
      <c r="E48" s="21" t="s">
        <v>167</v>
      </c>
      <c r="F48" s="22">
        <v>180000</v>
      </c>
      <c r="G48" s="22">
        <v>3909.51</v>
      </c>
      <c r="H48" s="22">
        <v>1.1200000000000001</v>
      </c>
    </row>
    <row r="49" spans="2:8" s="21" customFormat="1">
      <c r="B49" s="21" t="s">
        <v>2290</v>
      </c>
      <c r="C49" s="139" t="s">
        <v>139</v>
      </c>
      <c r="D49" s="21" t="s">
        <v>151</v>
      </c>
      <c r="E49" s="21" t="s">
        <v>240</v>
      </c>
      <c r="F49" s="22">
        <v>181800</v>
      </c>
      <c r="G49" s="22">
        <v>3876.52</v>
      </c>
      <c r="H49" s="22">
        <v>1.1100000000000001</v>
      </c>
    </row>
    <row r="50" spans="2:8" s="21" customFormat="1">
      <c r="B50" s="21" t="s">
        <v>2077</v>
      </c>
      <c r="C50" s="139" t="s">
        <v>139</v>
      </c>
      <c r="D50" s="21" t="s">
        <v>181</v>
      </c>
      <c r="E50" s="21" t="s">
        <v>183</v>
      </c>
      <c r="F50" s="22">
        <v>56000</v>
      </c>
      <c r="G50" s="22">
        <v>3760.37</v>
      </c>
      <c r="H50" s="22">
        <v>1.07</v>
      </c>
    </row>
    <row r="51" spans="2:8" s="21" customFormat="1">
      <c r="B51" s="21" t="s">
        <v>1082</v>
      </c>
      <c r="C51" s="139" t="s">
        <v>139</v>
      </c>
      <c r="D51" s="21" t="s">
        <v>181</v>
      </c>
      <c r="E51" s="21" t="s">
        <v>182</v>
      </c>
      <c r="F51" s="22">
        <v>140000</v>
      </c>
      <c r="G51" s="22">
        <v>3346.42</v>
      </c>
      <c r="H51" s="22">
        <v>0.96</v>
      </c>
    </row>
    <row r="52" spans="2:8" s="21" customFormat="1">
      <c r="B52" s="21" t="s">
        <v>2305</v>
      </c>
      <c r="C52" s="139" t="s">
        <v>139</v>
      </c>
      <c r="D52" s="21" t="s">
        <v>236</v>
      </c>
      <c r="E52" s="21" t="s">
        <v>610</v>
      </c>
      <c r="F52" s="22">
        <v>502392</v>
      </c>
      <c r="G52" s="22">
        <v>3171.6</v>
      </c>
      <c r="H52" s="22">
        <v>0.91</v>
      </c>
    </row>
    <row r="53" spans="2:8" s="21" customFormat="1">
      <c r="B53" s="21" t="s">
        <v>2015</v>
      </c>
      <c r="C53" s="139" t="s">
        <v>139</v>
      </c>
      <c r="D53" s="21" t="s">
        <v>334</v>
      </c>
      <c r="E53" s="21" t="s">
        <v>410</v>
      </c>
      <c r="F53" s="22">
        <v>2000000</v>
      </c>
      <c r="G53" s="22">
        <v>3066</v>
      </c>
      <c r="H53" s="22">
        <v>0.88</v>
      </c>
    </row>
    <row r="54" spans="2:8" s="21" customFormat="1">
      <c r="B54" s="21" t="s">
        <v>2283</v>
      </c>
      <c r="C54" s="139" t="s">
        <v>139</v>
      </c>
      <c r="D54" s="21" t="s">
        <v>230</v>
      </c>
      <c r="E54" s="21" t="s">
        <v>238</v>
      </c>
      <c r="F54" s="22">
        <v>550000</v>
      </c>
      <c r="G54" s="22">
        <v>3040.4</v>
      </c>
      <c r="H54" s="22">
        <v>0.87</v>
      </c>
    </row>
    <row r="55" spans="2:8" s="21" customFormat="1">
      <c r="B55" s="21" t="s">
        <v>2102</v>
      </c>
      <c r="C55" s="139" t="s">
        <v>139</v>
      </c>
      <c r="D55" s="21" t="s">
        <v>148</v>
      </c>
      <c r="E55" s="21" t="s">
        <v>159</v>
      </c>
      <c r="F55" s="22">
        <v>115000</v>
      </c>
      <c r="G55" s="22">
        <v>2933.31</v>
      </c>
      <c r="H55" s="22">
        <v>0.84</v>
      </c>
    </row>
    <row r="56" spans="2:8" s="21" customFormat="1">
      <c r="B56" s="21" t="s">
        <v>2071</v>
      </c>
      <c r="C56" s="139" t="s">
        <v>139</v>
      </c>
      <c r="D56" s="21" t="s">
        <v>174</v>
      </c>
      <c r="E56" s="21" t="s">
        <v>197</v>
      </c>
      <c r="F56" s="22">
        <v>27375</v>
      </c>
      <c r="G56" s="22">
        <v>987.94</v>
      </c>
      <c r="H56" s="22">
        <v>0.28000000000000003</v>
      </c>
    </row>
    <row r="57" spans="2:8" s="21" customFormat="1">
      <c r="B57" s="21" t="s">
        <v>2257</v>
      </c>
      <c r="C57" s="139" t="s">
        <v>139</v>
      </c>
      <c r="D57" s="21" t="s">
        <v>288</v>
      </c>
      <c r="E57" s="21" t="s">
        <v>549</v>
      </c>
      <c r="F57" s="22">
        <v>103571</v>
      </c>
      <c r="G57" s="22">
        <v>455.61</v>
      </c>
      <c r="H57" s="22">
        <v>0.13</v>
      </c>
    </row>
    <row r="58" spans="2:8" s="21" customFormat="1">
      <c r="B58" s="231" t="s">
        <v>218</v>
      </c>
      <c r="C58" s="234"/>
      <c r="D58" s="231"/>
      <c r="E58" s="231"/>
      <c r="F58" s="128"/>
      <c r="G58" s="128">
        <f>SUM(G13:G57)</f>
        <v>331219.37</v>
      </c>
      <c r="H58" s="128">
        <f>SUM(H13:H57)</f>
        <v>94.539999999999978</v>
      </c>
    </row>
    <row r="59" spans="2:8" s="21" customFormat="1">
      <c r="B59" s="231" t="s">
        <v>219</v>
      </c>
      <c r="C59" s="234"/>
      <c r="D59" s="231"/>
      <c r="E59" s="231"/>
      <c r="F59" s="128"/>
      <c r="G59" s="128">
        <v>21000.91</v>
      </c>
      <c r="H59" s="128">
        <v>5.99</v>
      </c>
    </row>
    <row r="60" spans="2:8" s="21" customFormat="1">
      <c r="B60" s="231" t="s">
        <v>125</v>
      </c>
      <c r="C60" s="234"/>
      <c r="D60" s="231"/>
      <c r="E60" s="231"/>
      <c r="F60" s="128"/>
      <c r="G60" s="128">
        <v>352220.27999999997</v>
      </c>
      <c r="H60" s="128">
        <v>100.52</v>
      </c>
    </row>
    <row r="61" spans="2:8" s="21" customFormat="1">
      <c r="B61" s="231" t="s">
        <v>126</v>
      </c>
      <c r="C61" s="234"/>
      <c r="D61" s="231"/>
      <c r="E61" s="231"/>
      <c r="F61" s="128"/>
      <c r="G61" s="128">
        <v>-1846.2932739000207</v>
      </c>
      <c r="H61" s="128">
        <v>-0.51999999999999602</v>
      </c>
    </row>
    <row r="62" spans="2:8" s="21" customFormat="1">
      <c r="B62" s="231" t="s">
        <v>127</v>
      </c>
      <c r="C62" s="234"/>
      <c r="D62" s="231"/>
      <c r="E62" s="231"/>
      <c r="F62" s="128"/>
      <c r="G62" s="128">
        <v>350373.98672609997</v>
      </c>
      <c r="H62" s="128">
        <v>100</v>
      </c>
    </row>
    <row r="63" spans="2:8" s="21" customFormat="1">
      <c r="B63" s="21" t="s">
        <v>128</v>
      </c>
      <c r="C63" s="210"/>
      <c r="F63" s="22"/>
      <c r="G63" s="22"/>
      <c r="H63" s="22"/>
    </row>
    <row r="64" spans="2:8" s="21" customFormat="1">
      <c r="B64" s="21" t="s">
        <v>129</v>
      </c>
      <c r="C64" s="210"/>
      <c r="F64" s="22"/>
      <c r="G64" s="22"/>
      <c r="H64" s="22"/>
    </row>
    <row r="65" spans="2:8" s="21" customFormat="1">
      <c r="B65" s="21" t="s">
        <v>130</v>
      </c>
      <c r="C65" s="235">
        <v>44865</v>
      </c>
      <c r="F65" s="22"/>
      <c r="G65" s="22"/>
      <c r="H65" s="22"/>
    </row>
    <row r="66" spans="2:8" s="21" customFormat="1" ht="25.5">
      <c r="B66" s="236" t="s">
        <v>131</v>
      </c>
      <c r="C66" s="210" t="s">
        <v>132</v>
      </c>
      <c r="F66" s="22"/>
      <c r="G66" s="22"/>
      <c r="H66" s="22"/>
    </row>
    <row r="67" spans="2:8" s="21" customFormat="1">
      <c r="B67" s="231"/>
      <c r="C67" s="210"/>
      <c r="F67" s="22"/>
      <c r="G67" s="22"/>
      <c r="H67" s="22"/>
    </row>
    <row r="68" spans="2:8" s="21" customFormat="1">
      <c r="B68" s="231" t="s">
        <v>2546</v>
      </c>
      <c r="C68" s="21" t="s">
        <v>132</v>
      </c>
      <c r="F68" s="22"/>
      <c r="G68" s="22"/>
      <c r="H68" s="22"/>
    </row>
    <row r="69" spans="2:8" s="21" customFormat="1">
      <c r="B69" s="231" t="s">
        <v>2547</v>
      </c>
      <c r="C69" s="21" t="s">
        <v>132</v>
      </c>
      <c r="F69" s="22"/>
      <c r="G69" s="22"/>
      <c r="H69" s="22"/>
    </row>
    <row r="70" spans="2:8" s="21" customFormat="1">
      <c r="B70" s="231" t="s">
        <v>1107</v>
      </c>
      <c r="C70" s="21" t="s">
        <v>132</v>
      </c>
      <c r="F70" s="22"/>
      <c r="G70" s="22"/>
      <c r="H70" s="22"/>
    </row>
    <row r="71" spans="2:8" s="21" customFormat="1">
      <c r="B71" s="231" t="s">
        <v>611</v>
      </c>
      <c r="C71" s="234"/>
      <c r="F71" s="22"/>
      <c r="G71" s="22"/>
      <c r="H71" s="22"/>
    </row>
    <row r="72" spans="2:8" s="21" customFormat="1">
      <c r="B72" s="231" t="s">
        <v>612</v>
      </c>
      <c r="C72" s="234"/>
      <c r="F72" s="22"/>
      <c r="G72" s="22"/>
      <c r="H72" s="22"/>
    </row>
    <row r="73" spans="2:8" s="21" customFormat="1">
      <c r="B73" s="231" t="s">
        <v>613</v>
      </c>
      <c r="C73" s="234"/>
      <c r="F73" s="22"/>
      <c r="G73" s="22"/>
      <c r="H73" s="22"/>
    </row>
    <row r="74" spans="2:8" s="21" customFormat="1">
      <c r="B74" s="231" t="s">
        <v>614</v>
      </c>
      <c r="C74" s="234"/>
      <c r="F74" s="22"/>
      <c r="G74" s="22"/>
      <c r="H74" s="22"/>
    </row>
    <row r="75" spans="2:8" s="21" customFormat="1">
      <c r="B75" s="231" t="s">
        <v>615</v>
      </c>
      <c r="C75" s="234"/>
      <c r="F75" s="22"/>
      <c r="G75" s="22"/>
      <c r="H75" s="22"/>
    </row>
    <row r="76" spans="2:8" s="21" customFormat="1">
      <c r="B76" s="231" t="s">
        <v>616</v>
      </c>
      <c r="C76" s="234"/>
      <c r="F76" s="22"/>
      <c r="G76" s="22"/>
      <c r="H76" s="22"/>
    </row>
    <row r="77" spans="2:8" s="21" customFormat="1">
      <c r="B77" s="231" t="s">
        <v>617</v>
      </c>
      <c r="C77" s="234"/>
      <c r="F77" s="22"/>
      <c r="G77" s="22"/>
      <c r="H77" s="22"/>
    </row>
    <row r="78" spans="2:8" s="21" customFormat="1">
      <c r="B78" s="231" t="s">
        <v>618</v>
      </c>
      <c r="C78" s="234"/>
      <c r="F78" s="22"/>
      <c r="G78" s="22"/>
      <c r="H78" s="22"/>
    </row>
    <row r="79" spans="2:8" s="21" customFormat="1">
      <c r="B79" s="264" t="s">
        <v>2509</v>
      </c>
      <c r="C79" s="234"/>
      <c r="F79" s="22"/>
      <c r="G79" s="22"/>
      <c r="H79" s="22"/>
    </row>
    <row r="80" spans="2:8" s="21" customFormat="1">
      <c r="B80" s="264" t="s">
        <v>134</v>
      </c>
      <c r="C80" s="210"/>
      <c r="F80" s="22"/>
      <c r="G80" s="22"/>
      <c r="H80" s="22"/>
    </row>
    <row r="81" spans="2:8" s="21" customFormat="1">
      <c r="B81" s="264" t="s">
        <v>135</v>
      </c>
      <c r="C81" s="210"/>
      <c r="F81" s="22"/>
      <c r="G81" s="22"/>
      <c r="H81" s="22"/>
    </row>
  </sheetData>
  <mergeCells count="3">
    <mergeCell ref="B1:E1"/>
    <mergeCell ref="C3:C7"/>
    <mergeCell ref="D3:D7"/>
  </mergeCells>
  <hyperlinks>
    <hyperlink ref="A1" location="Index!A1" display="Index" xr:uid="{ED67DDD2-C1F6-4392-B5A2-D4DAFC73880F}"/>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ACC21-18A7-43E8-80AA-FCF1341EAE8A}">
  <dimension ref="A1:I107"/>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28515625"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4.28515625"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4.28515625"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4.28515625"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4.28515625"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4.28515625"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4.28515625"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4.28515625"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4.28515625"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4.28515625"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4.28515625"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4.28515625"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4.28515625"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4.28515625"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4.28515625"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4.28515625"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4.28515625"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4.28515625"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4.28515625"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4.28515625"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4.28515625"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4.28515625"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4.28515625"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4.28515625"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4.28515625"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4.28515625"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4.28515625"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4.28515625"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4.28515625"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4.28515625"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4.28515625"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4.28515625"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4.28515625"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4.28515625"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4.28515625"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4.28515625"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4.28515625"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4.28515625"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4.28515625"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4.28515625"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4.28515625"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4.28515625"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4.28515625"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4.28515625"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4.28515625"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4.28515625"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4.28515625"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4.28515625"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4.28515625"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4.28515625"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4.28515625"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4.28515625"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4.28515625"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4.28515625"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4.28515625"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4.28515625"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4.28515625"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4.28515625"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4.28515625"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4.28515625"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4.28515625"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4.28515625"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4.28515625"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4.28515625"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69</v>
      </c>
      <c r="C1" s="394"/>
      <c r="D1" s="394"/>
      <c r="E1" s="394"/>
      <c r="F1" s="4"/>
      <c r="G1" s="4"/>
      <c r="H1" s="4"/>
    </row>
    <row r="2" spans="1:9" s="1" customFormat="1" ht="13.5" thickBot="1">
      <c r="C2" s="5"/>
      <c r="F2" s="4"/>
      <c r="G2" s="4"/>
      <c r="H2" s="4"/>
    </row>
    <row r="3" spans="1:9" s="12" customFormat="1" ht="15">
      <c r="B3" s="93" t="s">
        <v>3027</v>
      </c>
      <c r="C3" s="409"/>
      <c r="D3" s="398"/>
      <c r="F3" s="18"/>
      <c r="G3" s="18"/>
      <c r="H3" s="18"/>
    </row>
    <row r="4" spans="1:9" s="12" customFormat="1" ht="15">
      <c r="B4" s="96" t="s">
        <v>3028</v>
      </c>
      <c r="C4" s="410"/>
      <c r="D4" s="399"/>
      <c r="F4" s="18"/>
      <c r="G4" s="18"/>
      <c r="H4" s="18"/>
    </row>
    <row r="5" spans="1:9" s="12" customFormat="1" ht="15">
      <c r="B5" s="172" t="s">
        <v>1046</v>
      </c>
      <c r="C5" s="410"/>
      <c r="D5" s="399"/>
      <c r="F5" s="18"/>
      <c r="G5" s="18"/>
      <c r="H5" s="18"/>
    </row>
    <row r="6" spans="1:9" s="12" customFormat="1" ht="15">
      <c r="B6" s="172" t="s">
        <v>3029</v>
      </c>
      <c r="C6" s="410"/>
      <c r="D6" s="399"/>
      <c r="F6" s="18"/>
      <c r="G6" s="18"/>
      <c r="H6" s="18"/>
    </row>
    <row r="7" spans="1:9" s="12" customFormat="1" ht="30.75" thickBot="1">
      <c r="B7" s="173" t="s">
        <v>3030</v>
      </c>
      <c r="C7" s="411"/>
      <c r="D7" s="400"/>
      <c r="F7" s="18"/>
      <c r="G7" s="18"/>
      <c r="H7" s="18"/>
    </row>
    <row r="8" spans="1:9" s="12" customFormat="1">
      <c r="C8" s="14" t="s">
        <v>1048</v>
      </c>
      <c r="D8" s="14" t="s">
        <v>1049</v>
      </c>
      <c r="F8" s="18"/>
      <c r="G8" s="18"/>
      <c r="H8" s="18"/>
    </row>
    <row r="11" spans="1:9" s="21" customFormat="1">
      <c r="B11" s="21" t="s">
        <v>101</v>
      </c>
      <c r="C11" s="210"/>
      <c r="F11" s="22"/>
      <c r="G11" s="22"/>
      <c r="H11" s="22"/>
    </row>
    <row r="13" spans="1:9" s="21" customFormat="1">
      <c r="B13" s="229" t="s">
        <v>102</v>
      </c>
      <c r="C13" s="230" t="s">
        <v>103</v>
      </c>
      <c r="D13" s="229" t="s">
        <v>136</v>
      </c>
      <c r="E13" s="229" t="s">
        <v>105</v>
      </c>
      <c r="F13" s="131" t="s">
        <v>106</v>
      </c>
      <c r="G13" s="131" t="s">
        <v>107</v>
      </c>
      <c r="H13" s="131" t="s">
        <v>108</v>
      </c>
      <c r="I13" s="231" t="s">
        <v>137</v>
      </c>
    </row>
    <row r="14" spans="1:9" s="21" customFormat="1">
      <c r="B14" s="231" t="s">
        <v>138</v>
      </c>
      <c r="C14" s="139"/>
      <c r="F14" s="22"/>
      <c r="G14" s="22"/>
      <c r="H14" s="22"/>
    </row>
    <row r="15" spans="1:9" s="21" customFormat="1">
      <c r="B15" s="231" t="s">
        <v>110</v>
      </c>
      <c r="C15" s="139"/>
      <c r="F15" s="22"/>
      <c r="G15" s="22"/>
      <c r="H15" s="22"/>
    </row>
    <row r="16" spans="1:9" s="21" customFormat="1">
      <c r="B16" s="21" t="s">
        <v>2072</v>
      </c>
      <c r="C16" s="139" t="s">
        <v>139</v>
      </c>
      <c r="D16" s="21" t="s">
        <v>162</v>
      </c>
      <c r="E16" s="21" t="s">
        <v>414</v>
      </c>
      <c r="F16" s="22">
        <v>450275</v>
      </c>
      <c r="G16" s="22">
        <v>6069.26</v>
      </c>
      <c r="H16" s="22">
        <v>3.46</v>
      </c>
    </row>
    <row r="17" spans="2:8" s="21" customFormat="1">
      <c r="B17" s="21" t="s">
        <v>2275</v>
      </c>
      <c r="C17" s="139" t="s">
        <v>139</v>
      </c>
      <c r="D17" s="21" t="s">
        <v>166</v>
      </c>
      <c r="E17" s="21" t="s">
        <v>167</v>
      </c>
      <c r="F17" s="22">
        <v>266575</v>
      </c>
      <c r="G17" s="22">
        <v>5789.88</v>
      </c>
      <c r="H17" s="22">
        <v>3.3</v>
      </c>
    </row>
    <row r="18" spans="2:8" s="21" customFormat="1">
      <c r="B18" s="21" t="s">
        <v>2083</v>
      </c>
      <c r="C18" s="139" t="s">
        <v>139</v>
      </c>
      <c r="D18" s="21" t="s">
        <v>251</v>
      </c>
      <c r="E18" s="21" t="s">
        <v>376</v>
      </c>
      <c r="F18" s="22">
        <v>172000</v>
      </c>
      <c r="G18" s="22">
        <v>5576.15</v>
      </c>
      <c r="H18" s="22">
        <v>3.18</v>
      </c>
    </row>
    <row r="19" spans="2:8" s="21" customFormat="1">
      <c r="B19" s="21" t="s">
        <v>2285</v>
      </c>
      <c r="C19" s="139" t="s">
        <v>139</v>
      </c>
      <c r="D19" s="21" t="s">
        <v>140</v>
      </c>
      <c r="E19" s="21" t="s">
        <v>441</v>
      </c>
      <c r="F19" s="22">
        <v>9592567</v>
      </c>
      <c r="G19" s="22">
        <v>5381.43</v>
      </c>
      <c r="H19" s="22">
        <v>3.07</v>
      </c>
    </row>
    <row r="20" spans="2:8" s="21" customFormat="1">
      <c r="B20" s="21" t="s">
        <v>1082</v>
      </c>
      <c r="C20" s="139" t="s">
        <v>139</v>
      </c>
      <c r="D20" s="21" t="s">
        <v>181</v>
      </c>
      <c r="E20" s="21" t="s">
        <v>182</v>
      </c>
      <c r="F20" s="22">
        <v>210000</v>
      </c>
      <c r="G20" s="22">
        <v>5019.63</v>
      </c>
      <c r="H20" s="22">
        <v>2.86</v>
      </c>
    </row>
    <row r="21" spans="2:8" s="21" customFormat="1">
      <c r="B21" s="21" t="s">
        <v>1061</v>
      </c>
      <c r="C21" s="139" t="s">
        <v>139</v>
      </c>
      <c r="D21" s="21" t="s">
        <v>200</v>
      </c>
      <c r="E21" s="21" t="s">
        <v>201</v>
      </c>
      <c r="F21" s="22">
        <v>127857</v>
      </c>
      <c r="G21" s="22">
        <v>4923.07</v>
      </c>
      <c r="H21" s="22">
        <v>2.81</v>
      </c>
    </row>
    <row r="22" spans="2:8" s="21" customFormat="1">
      <c r="B22" s="21" t="s">
        <v>2255</v>
      </c>
      <c r="C22" s="139" t="s">
        <v>139</v>
      </c>
      <c r="D22" s="21" t="s">
        <v>140</v>
      </c>
      <c r="E22" s="21" t="s">
        <v>408</v>
      </c>
      <c r="F22" s="22">
        <v>3700000</v>
      </c>
      <c r="G22" s="22">
        <v>4865.5</v>
      </c>
      <c r="H22" s="22">
        <v>2.78</v>
      </c>
    </row>
    <row r="23" spans="2:8" s="21" customFormat="1">
      <c r="B23" s="21" t="s">
        <v>164</v>
      </c>
      <c r="C23" s="139" t="s">
        <v>139</v>
      </c>
      <c r="D23" s="21" t="s">
        <v>140</v>
      </c>
      <c r="E23" s="21" t="s">
        <v>165</v>
      </c>
      <c r="F23" s="22">
        <v>1888856</v>
      </c>
      <c r="G23" s="22">
        <v>4795.8100000000004</v>
      </c>
      <c r="H23" s="22">
        <v>2.74</v>
      </c>
    </row>
    <row r="24" spans="2:8" s="21" customFormat="1">
      <c r="B24" s="21" t="s">
        <v>2100</v>
      </c>
      <c r="C24" s="139" t="s">
        <v>139</v>
      </c>
      <c r="D24" s="21" t="s">
        <v>172</v>
      </c>
      <c r="E24" s="21" t="s">
        <v>387</v>
      </c>
      <c r="F24" s="22">
        <v>100000</v>
      </c>
      <c r="G24" s="22">
        <v>4551.75</v>
      </c>
      <c r="H24" s="22">
        <v>2.6</v>
      </c>
    </row>
    <row r="25" spans="2:8" s="21" customFormat="1">
      <c r="B25" s="21" t="s">
        <v>2276</v>
      </c>
      <c r="C25" s="139" t="s">
        <v>139</v>
      </c>
      <c r="D25" s="21" t="s">
        <v>162</v>
      </c>
      <c r="E25" s="21" t="s">
        <v>544</v>
      </c>
      <c r="F25" s="22">
        <v>520000</v>
      </c>
      <c r="G25" s="22">
        <v>4337.84</v>
      </c>
      <c r="H25" s="22">
        <v>2.48</v>
      </c>
    </row>
    <row r="26" spans="2:8" s="21" customFormat="1">
      <c r="B26" s="21" t="s">
        <v>2306</v>
      </c>
      <c r="C26" s="139" t="s">
        <v>139</v>
      </c>
      <c r="D26" s="21" t="s">
        <v>327</v>
      </c>
      <c r="E26" s="21" t="s">
        <v>459</v>
      </c>
      <c r="F26" s="22">
        <v>271636</v>
      </c>
      <c r="G26" s="22">
        <v>3878.55</v>
      </c>
      <c r="H26" s="22">
        <v>2.21</v>
      </c>
    </row>
    <row r="27" spans="2:8" s="21" customFormat="1">
      <c r="B27" s="21" t="s">
        <v>2307</v>
      </c>
      <c r="C27" s="139" t="s">
        <v>139</v>
      </c>
      <c r="D27" s="21" t="s">
        <v>174</v>
      </c>
      <c r="E27" s="21" t="s">
        <v>195</v>
      </c>
      <c r="F27" s="22">
        <v>120000</v>
      </c>
      <c r="G27" s="22">
        <v>3786.24</v>
      </c>
      <c r="H27" s="22">
        <v>2.16</v>
      </c>
    </row>
    <row r="28" spans="2:8" s="21" customFormat="1">
      <c r="B28" s="21" t="s">
        <v>469</v>
      </c>
      <c r="C28" s="139" t="s">
        <v>139</v>
      </c>
      <c r="D28" s="21" t="s">
        <v>155</v>
      </c>
      <c r="E28" s="21" t="s">
        <v>470</v>
      </c>
      <c r="F28" s="22">
        <v>123901</v>
      </c>
      <c r="G28" s="22">
        <v>3714.3</v>
      </c>
      <c r="H28" s="22">
        <v>2.12</v>
      </c>
    </row>
    <row r="29" spans="2:8" s="21" customFormat="1">
      <c r="B29" s="21" t="s">
        <v>2006</v>
      </c>
      <c r="C29" s="139" t="s">
        <v>139</v>
      </c>
      <c r="D29" s="21" t="s">
        <v>202</v>
      </c>
      <c r="E29" s="21" t="s">
        <v>523</v>
      </c>
      <c r="F29" s="22">
        <v>450000</v>
      </c>
      <c r="G29" s="22">
        <v>3705.98</v>
      </c>
      <c r="H29" s="22">
        <v>2.12</v>
      </c>
    </row>
    <row r="30" spans="2:8" s="21" customFormat="1">
      <c r="B30" s="21" t="s">
        <v>2017</v>
      </c>
      <c r="C30" s="139" t="s">
        <v>139</v>
      </c>
      <c r="D30" s="21" t="s">
        <v>166</v>
      </c>
      <c r="E30" s="21" t="s">
        <v>574</v>
      </c>
      <c r="F30" s="22">
        <v>5000000</v>
      </c>
      <c r="G30" s="22">
        <v>3702.5</v>
      </c>
      <c r="H30" s="22">
        <v>2.11</v>
      </c>
    </row>
    <row r="31" spans="2:8" s="21" customFormat="1">
      <c r="B31" s="21" t="s">
        <v>1055</v>
      </c>
      <c r="C31" s="139" t="s">
        <v>139</v>
      </c>
      <c r="D31" s="21" t="s">
        <v>215</v>
      </c>
      <c r="E31" s="21" t="s">
        <v>310</v>
      </c>
      <c r="F31" s="22">
        <v>600000</v>
      </c>
      <c r="G31" s="22">
        <v>3659.7</v>
      </c>
      <c r="H31" s="22">
        <v>2.09</v>
      </c>
    </row>
    <row r="32" spans="2:8" s="21" customFormat="1">
      <c r="B32" s="21" t="s">
        <v>2079</v>
      </c>
      <c r="C32" s="139" t="s">
        <v>139</v>
      </c>
      <c r="D32" s="21" t="s">
        <v>155</v>
      </c>
      <c r="E32" s="21" t="s">
        <v>415</v>
      </c>
      <c r="F32" s="22">
        <v>901100</v>
      </c>
      <c r="G32" s="22">
        <v>3652.16</v>
      </c>
      <c r="H32" s="22">
        <v>2.08</v>
      </c>
    </row>
    <row r="33" spans="2:8" s="21" customFormat="1">
      <c r="B33" s="21" t="s">
        <v>2308</v>
      </c>
      <c r="C33" s="139" t="s">
        <v>139</v>
      </c>
      <c r="D33" s="21" t="s">
        <v>145</v>
      </c>
      <c r="E33" s="21" t="s">
        <v>196</v>
      </c>
      <c r="F33" s="22">
        <v>97660</v>
      </c>
      <c r="G33" s="22">
        <v>3606.63</v>
      </c>
      <c r="H33" s="22">
        <v>2.06</v>
      </c>
    </row>
    <row r="34" spans="2:8" s="21" customFormat="1">
      <c r="B34" s="21" t="s">
        <v>1060</v>
      </c>
      <c r="C34" s="139" t="s">
        <v>139</v>
      </c>
      <c r="D34" s="21" t="s">
        <v>179</v>
      </c>
      <c r="E34" s="21" t="s">
        <v>311</v>
      </c>
      <c r="F34" s="22">
        <v>3300000</v>
      </c>
      <c r="G34" s="22">
        <v>3526.05</v>
      </c>
      <c r="H34" s="22">
        <v>2.0099999999999998</v>
      </c>
    </row>
    <row r="35" spans="2:8" s="21" customFormat="1">
      <c r="B35" s="21" t="s">
        <v>2309</v>
      </c>
      <c r="C35" s="139" t="s">
        <v>139</v>
      </c>
      <c r="D35" s="21" t="s">
        <v>245</v>
      </c>
      <c r="E35" s="21" t="s">
        <v>417</v>
      </c>
      <c r="F35" s="22">
        <v>7000</v>
      </c>
      <c r="G35" s="22">
        <v>3483.81</v>
      </c>
      <c r="H35" s="22">
        <v>1.99</v>
      </c>
    </row>
    <row r="36" spans="2:8" s="21" customFormat="1">
      <c r="B36" s="21" t="s">
        <v>2301</v>
      </c>
      <c r="C36" s="139" t="s">
        <v>139</v>
      </c>
      <c r="D36" s="21" t="s">
        <v>162</v>
      </c>
      <c r="E36" s="21" t="s">
        <v>575</v>
      </c>
      <c r="F36" s="22">
        <v>128000</v>
      </c>
      <c r="G36" s="22">
        <v>3432.64</v>
      </c>
      <c r="H36" s="22">
        <v>1.96</v>
      </c>
    </row>
    <row r="37" spans="2:8" s="21" customFormat="1">
      <c r="B37" s="21" t="s">
        <v>2249</v>
      </c>
      <c r="C37" s="139" t="s">
        <v>139</v>
      </c>
      <c r="D37" s="21" t="s">
        <v>162</v>
      </c>
      <c r="E37" s="21" t="s">
        <v>576</v>
      </c>
      <c r="F37" s="22">
        <v>156098</v>
      </c>
      <c r="G37" s="22">
        <v>3387.79</v>
      </c>
      <c r="H37" s="22">
        <v>1.93</v>
      </c>
    </row>
    <row r="38" spans="2:8" s="21" customFormat="1">
      <c r="B38" s="21" t="s">
        <v>2310</v>
      </c>
      <c r="C38" s="139" t="s">
        <v>139</v>
      </c>
      <c r="D38" s="21" t="s">
        <v>157</v>
      </c>
      <c r="E38" s="21" t="s">
        <v>465</v>
      </c>
      <c r="F38" s="22">
        <v>620004</v>
      </c>
      <c r="G38" s="22">
        <v>3327.56</v>
      </c>
      <c r="H38" s="22">
        <v>1.9</v>
      </c>
    </row>
    <row r="39" spans="2:8" s="21" customFormat="1">
      <c r="B39" s="21" t="s">
        <v>2274</v>
      </c>
      <c r="C39" s="139" t="s">
        <v>139</v>
      </c>
      <c r="D39" s="21" t="s">
        <v>327</v>
      </c>
      <c r="E39" s="21" t="s">
        <v>542</v>
      </c>
      <c r="F39" s="22">
        <v>665854</v>
      </c>
      <c r="G39" s="22">
        <v>3326.27</v>
      </c>
      <c r="H39" s="22">
        <v>1.9</v>
      </c>
    </row>
    <row r="40" spans="2:8" s="21" customFormat="1">
      <c r="B40" s="21" t="s">
        <v>1090</v>
      </c>
      <c r="C40" s="139" t="s">
        <v>139</v>
      </c>
      <c r="D40" s="21" t="s">
        <v>151</v>
      </c>
      <c r="E40" s="21" t="s">
        <v>325</v>
      </c>
      <c r="F40" s="22">
        <v>70000</v>
      </c>
      <c r="G40" s="22">
        <v>3161.62</v>
      </c>
      <c r="H40" s="22">
        <v>1.8</v>
      </c>
    </row>
    <row r="41" spans="2:8" s="21" customFormat="1">
      <c r="B41" s="21" t="s">
        <v>1092</v>
      </c>
      <c r="C41" s="139" t="s">
        <v>139</v>
      </c>
      <c r="D41" s="21" t="s">
        <v>151</v>
      </c>
      <c r="E41" s="21" t="s">
        <v>333</v>
      </c>
      <c r="F41" s="22">
        <v>359000</v>
      </c>
      <c r="G41" s="22">
        <v>3145.56</v>
      </c>
      <c r="H41" s="22">
        <v>1.8</v>
      </c>
    </row>
    <row r="42" spans="2:8" s="21" customFormat="1">
      <c r="B42" s="21" t="s">
        <v>2032</v>
      </c>
      <c r="C42" s="139" t="s">
        <v>139</v>
      </c>
      <c r="D42" s="21" t="s">
        <v>176</v>
      </c>
      <c r="E42" s="21" t="s">
        <v>450</v>
      </c>
      <c r="F42" s="22">
        <v>200000</v>
      </c>
      <c r="G42" s="22">
        <v>3055.8</v>
      </c>
      <c r="H42" s="22">
        <v>1.74</v>
      </c>
    </row>
    <row r="43" spans="2:8" s="21" customFormat="1">
      <c r="B43" s="21" t="s">
        <v>2030</v>
      </c>
      <c r="C43" s="139" t="s">
        <v>139</v>
      </c>
      <c r="D43" s="21" t="s">
        <v>157</v>
      </c>
      <c r="E43" s="21" t="s">
        <v>577</v>
      </c>
      <c r="F43" s="22">
        <v>18000</v>
      </c>
      <c r="G43" s="22">
        <v>2967.95</v>
      </c>
      <c r="H43" s="22">
        <v>1.69</v>
      </c>
    </row>
    <row r="44" spans="2:8" s="21" customFormat="1">
      <c r="B44" s="21" t="s">
        <v>2009</v>
      </c>
      <c r="C44" s="139" t="s">
        <v>139</v>
      </c>
      <c r="D44" s="21" t="s">
        <v>274</v>
      </c>
      <c r="E44" s="21" t="s">
        <v>383</v>
      </c>
      <c r="F44" s="22">
        <v>1280000</v>
      </c>
      <c r="G44" s="22">
        <v>2892.8</v>
      </c>
      <c r="H44" s="22">
        <v>1.65</v>
      </c>
    </row>
    <row r="45" spans="2:8" s="21" customFormat="1">
      <c r="B45" s="21" t="s">
        <v>1069</v>
      </c>
      <c r="C45" s="139" t="s">
        <v>139</v>
      </c>
      <c r="D45" s="21" t="s">
        <v>270</v>
      </c>
      <c r="E45" s="21" t="s">
        <v>315</v>
      </c>
      <c r="F45" s="22">
        <v>1052000</v>
      </c>
      <c r="G45" s="22">
        <v>2760.97</v>
      </c>
      <c r="H45" s="22">
        <v>1.58</v>
      </c>
    </row>
    <row r="46" spans="2:8" s="21" customFormat="1">
      <c r="B46" s="21" t="s">
        <v>2311</v>
      </c>
      <c r="C46" s="139" t="s">
        <v>139</v>
      </c>
      <c r="D46" s="21" t="s">
        <v>162</v>
      </c>
      <c r="E46" s="21" t="s">
        <v>340</v>
      </c>
      <c r="F46" s="22">
        <v>321249</v>
      </c>
      <c r="G46" s="22">
        <v>2717.28</v>
      </c>
      <c r="H46" s="22">
        <v>1.55</v>
      </c>
    </row>
    <row r="47" spans="2:8" s="21" customFormat="1">
      <c r="B47" s="21" t="s">
        <v>1081</v>
      </c>
      <c r="C47" s="139" t="s">
        <v>139</v>
      </c>
      <c r="D47" s="21" t="s">
        <v>198</v>
      </c>
      <c r="E47" s="21" t="s">
        <v>204</v>
      </c>
      <c r="F47" s="22">
        <v>500000</v>
      </c>
      <c r="G47" s="22">
        <v>2702.25</v>
      </c>
      <c r="H47" s="22">
        <v>1.54</v>
      </c>
    </row>
    <row r="48" spans="2:8" s="21" customFormat="1">
      <c r="B48" s="21" t="s">
        <v>2312</v>
      </c>
      <c r="C48" s="139" t="s">
        <v>139</v>
      </c>
      <c r="D48" s="21" t="s">
        <v>162</v>
      </c>
      <c r="E48" s="21" t="s">
        <v>462</v>
      </c>
      <c r="F48" s="22">
        <v>60930</v>
      </c>
      <c r="G48" s="22">
        <v>2679.95</v>
      </c>
      <c r="H48" s="22">
        <v>1.53</v>
      </c>
    </row>
    <row r="49" spans="2:8" s="21" customFormat="1">
      <c r="B49" s="21" t="s">
        <v>2299</v>
      </c>
      <c r="C49" s="139" t="s">
        <v>139</v>
      </c>
      <c r="D49" s="21" t="s">
        <v>174</v>
      </c>
      <c r="E49" s="21" t="s">
        <v>578</v>
      </c>
      <c r="F49" s="22">
        <v>290000</v>
      </c>
      <c r="G49" s="22">
        <v>2624.79</v>
      </c>
      <c r="H49" s="22">
        <v>1.5</v>
      </c>
    </row>
    <row r="50" spans="2:8" s="21" customFormat="1">
      <c r="B50" s="21" t="s">
        <v>2313</v>
      </c>
      <c r="C50" s="139" t="s">
        <v>139</v>
      </c>
      <c r="D50" s="21" t="s">
        <v>145</v>
      </c>
      <c r="E50" s="21" t="s">
        <v>496</v>
      </c>
      <c r="F50" s="22">
        <v>52280</v>
      </c>
      <c r="G50" s="22">
        <v>2477.9899999999998</v>
      </c>
      <c r="H50" s="22">
        <v>1.41</v>
      </c>
    </row>
    <row r="51" spans="2:8" s="21" customFormat="1">
      <c r="B51" s="21" t="s">
        <v>2110</v>
      </c>
      <c r="C51" s="139" t="s">
        <v>139</v>
      </c>
      <c r="D51" s="21" t="s">
        <v>210</v>
      </c>
      <c r="E51" s="21" t="s">
        <v>489</v>
      </c>
      <c r="F51" s="22">
        <v>5907</v>
      </c>
      <c r="G51" s="22">
        <v>2323.39</v>
      </c>
      <c r="H51" s="22">
        <v>1.33</v>
      </c>
    </row>
    <row r="52" spans="2:8" s="21" customFormat="1">
      <c r="B52" s="21" t="s">
        <v>2015</v>
      </c>
      <c r="C52" s="139" t="s">
        <v>139</v>
      </c>
      <c r="D52" s="21" t="s">
        <v>334</v>
      </c>
      <c r="E52" s="21" t="s">
        <v>410</v>
      </c>
      <c r="F52" s="22">
        <v>1500000</v>
      </c>
      <c r="G52" s="22">
        <v>2299.5</v>
      </c>
      <c r="H52" s="22">
        <v>1.31</v>
      </c>
    </row>
    <row r="53" spans="2:8" s="21" customFormat="1">
      <c r="B53" s="21" t="s">
        <v>1074</v>
      </c>
      <c r="C53" s="139" t="s">
        <v>139</v>
      </c>
      <c r="D53" s="21" t="s">
        <v>162</v>
      </c>
      <c r="E53" s="21" t="s">
        <v>322</v>
      </c>
      <c r="F53" s="22">
        <v>111999</v>
      </c>
      <c r="G53" s="22">
        <v>2274.87</v>
      </c>
      <c r="H53" s="22">
        <v>1.3</v>
      </c>
    </row>
    <row r="54" spans="2:8" s="21" customFormat="1">
      <c r="B54" s="21" t="s">
        <v>2314</v>
      </c>
      <c r="C54" s="139" t="s">
        <v>139</v>
      </c>
      <c r="D54" s="21" t="s">
        <v>162</v>
      </c>
      <c r="E54" s="21" t="s">
        <v>253</v>
      </c>
      <c r="F54" s="22">
        <v>146670</v>
      </c>
      <c r="G54" s="22">
        <v>2201.59</v>
      </c>
      <c r="H54" s="22">
        <v>1.26</v>
      </c>
    </row>
    <row r="55" spans="2:8" s="21" customFormat="1">
      <c r="B55" s="21" t="s">
        <v>2315</v>
      </c>
      <c r="C55" s="139" t="s">
        <v>139</v>
      </c>
      <c r="D55" s="21" t="s">
        <v>181</v>
      </c>
      <c r="E55" s="21" t="s">
        <v>396</v>
      </c>
      <c r="F55" s="22">
        <v>302735</v>
      </c>
      <c r="G55" s="22">
        <v>2185.14</v>
      </c>
      <c r="H55" s="22">
        <v>1.25</v>
      </c>
    </row>
    <row r="56" spans="2:8" s="21" customFormat="1">
      <c r="B56" s="21" t="s">
        <v>2252</v>
      </c>
      <c r="C56" s="139" t="s">
        <v>139</v>
      </c>
      <c r="D56" s="21" t="s">
        <v>151</v>
      </c>
      <c r="E56" s="21" t="s">
        <v>543</v>
      </c>
      <c r="F56" s="22">
        <v>600000</v>
      </c>
      <c r="G56" s="22">
        <v>2173.8000000000002</v>
      </c>
      <c r="H56" s="22">
        <v>1.24</v>
      </c>
    </row>
    <row r="57" spans="2:8" s="21" customFormat="1">
      <c r="B57" s="21" t="s">
        <v>2085</v>
      </c>
      <c r="C57" s="139" t="s">
        <v>139</v>
      </c>
      <c r="D57" s="21" t="s">
        <v>200</v>
      </c>
      <c r="E57" s="21" t="s">
        <v>293</v>
      </c>
      <c r="F57" s="22">
        <v>20000</v>
      </c>
      <c r="G57" s="22">
        <v>1905.52</v>
      </c>
      <c r="H57" s="22">
        <v>1.0900000000000001</v>
      </c>
    </row>
    <row r="58" spans="2:8" s="21" customFormat="1">
      <c r="B58" s="21" t="s">
        <v>1073</v>
      </c>
      <c r="C58" s="139" t="s">
        <v>139</v>
      </c>
      <c r="D58" s="21" t="s">
        <v>205</v>
      </c>
      <c r="E58" s="21" t="s">
        <v>206</v>
      </c>
      <c r="F58" s="22">
        <v>8118</v>
      </c>
      <c r="G58" s="22">
        <v>1890.54</v>
      </c>
      <c r="H58" s="22">
        <v>1.08</v>
      </c>
    </row>
    <row r="59" spans="2:8" s="21" customFormat="1">
      <c r="B59" s="21" t="s">
        <v>2316</v>
      </c>
      <c r="C59" s="139" t="s">
        <v>139</v>
      </c>
      <c r="D59" s="21" t="s">
        <v>160</v>
      </c>
      <c r="E59" s="21" t="s">
        <v>579</v>
      </c>
      <c r="F59" s="22">
        <v>834352</v>
      </c>
      <c r="G59" s="22">
        <v>1857.27</v>
      </c>
      <c r="H59" s="22">
        <v>1.06</v>
      </c>
    </row>
    <row r="60" spans="2:8" s="21" customFormat="1">
      <c r="B60" s="21" t="s">
        <v>1080</v>
      </c>
      <c r="C60" s="139" t="s">
        <v>139</v>
      </c>
      <c r="D60" s="21" t="s">
        <v>151</v>
      </c>
      <c r="E60" s="21" t="s">
        <v>319</v>
      </c>
      <c r="F60" s="22">
        <v>171200</v>
      </c>
      <c r="G60" s="22">
        <v>1851.1</v>
      </c>
      <c r="H60" s="22">
        <v>1.06</v>
      </c>
    </row>
    <row r="61" spans="2:8" s="21" customFormat="1">
      <c r="B61" s="21" t="s">
        <v>1095</v>
      </c>
      <c r="C61" s="139" t="s">
        <v>139</v>
      </c>
      <c r="D61" s="21" t="s">
        <v>192</v>
      </c>
      <c r="E61" s="21" t="s">
        <v>193</v>
      </c>
      <c r="F61" s="22">
        <v>255230</v>
      </c>
      <c r="G61" s="22">
        <v>1790.82</v>
      </c>
      <c r="H61" s="22">
        <v>1.02</v>
      </c>
    </row>
    <row r="62" spans="2:8" s="21" customFormat="1">
      <c r="B62" s="21" t="s">
        <v>2253</v>
      </c>
      <c r="C62" s="139" t="s">
        <v>139</v>
      </c>
      <c r="D62" s="21" t="s">
        <v>170</v>
      </c>
      <c r="E62" s="21" t="s">
        <v>580</v>
      </c>
      <c r="F62" s="22">
        <v>170000</v>
      </c>
      <c r="G62" s="22">
        <v>1783.39</v>
      </c>
      <c r="H62" s="22">
        <v>1.02</v>
      </c>
    </row>
    <row r="63" spans="2:8" s="21" customFormat="1">
      <c r="B63" s="21" t="s">
        <v>2297</v>
      </c>
      <c r="C63" s="139" t="s">
        <v>139</v>
      </c>
      <c r="D63" s="21" t="s">
        <v>157</v>
      </c>
      <c r="E63" s="21" t="s">
        <v>581</v>
      </c>
      <c r="F63" s="22">
        <v>131000</v>
      </c>
      <c r="G63" s="22">
        <v>1774.13</v>
      </c>
      <c r="H63" s="22">
        <v>1.01</v>
      </c>
    </row>
    <row r="64" spans="2:8" s="21" customFormat="1">
      <c r="B64" s="21" t="s">
        <v>2019</v>
      </c>
      <c r="C64" s="139" t="s">
        <v>139</v>
      </c>
      <c r="D64" s="21" t="s">
        <v>172</v>
      </c>
      <c r="E64" s="21" t="s">
        <v>458</v>
      </c>
      <c r="F64" s="22">
        <v>150000</v>
      </c>
      <c r="G64" s="22">
        <v>1699.2</v>
      </c>
      <c r="H64" s="22">
        <v>0.97</v>
      </c>
    </row>
    <row r="65" spans="2:8" s="21" customFormat="1">
      <c r="B65" s="21" t="s">
        <v>2059</v>
      </c>
      <c r="C65" s="139" t="s">
        <v>139</v>
      </c>
      <c r="D65" s="21" t="s">
        <v>188</v>
      </c>
      <c r="E65" s="21" t="s">
        <v>582</v>
      </c>
      <c r="F65" s="22">
        <v>200000</v>
      </c>
      <c r="G65" s="22">
        <v>1658.6</v>
      </c>
      <c r="H65" s="22">
        <v>0.95</v>
      </c>
    </row>
    <row r="66" spans="2:8" s="21" customFormat="1">
      <c r="B66" s="21" t="s">
        <v>2317</v>
      </c>
      <c r="C66" s="139" t="s">
        <v>139</v>
      </c>
      <c r="D66" s="21" t="s">
        <v>176</v>
      </c>
      <c r="E66" s="21" t="s">
        <v>244</v>
      </c>
      <c r="F66" s="22">
        <v>219673</v>
      </c>
      <c r="G66" s="22">
        <v>1646.56</v>
      </c>
      <c r="H66" s="22">
        <v>0.94</v>
      </c>
    </row>
    <row r="67" spans="2:8" s="21" customFormat="1">
      <c r="B67" s="21" t="s">
        <v>2318</v>
      </c>
      <c r="C67" s="139" t="s">
        <v>139</v>
      </c>
      <c r="D67" s="21" t="s">
        <v>172</v>
      </c>
      <c r="E67" s="21" t="s">
        <v>583</v>
      </c>
      <c r="F67" s="22">
        <v>163530</v>
      </c>
      <c r="G67" s="22">
        <v>1580.11</v>
      </c>
      <c r="H67" s="22">
        <v>0.9</v>
      </c>
    </row>
    <row r="68" spans="2:8" s="21" customFormat="1">
      <c r="B68" s="21" t="s">
        <v>2065</v>
      </c>
      <c r="C68" s="139" t="s">
        <v>139</v>
      </c>
      <c r="D68" s="21" t="s">
        <v>274</v>
      </c>
      <c r="E68" s="21" t="s">
        <v>391</v>
      </c>
      <c r="F68" s="22">
        <v>290000</v>
      </c>
      <c r="G68" s="22">
        <v>1462.62</v>
      </c>
      <c r="H68" s="22">
        <v>0.83</v>
      </c>
    </row>
    <row r="69" spans="2:8" s="21" customFormat="1">
      <c r="B69" s="21" t="s">
        <v>2319</v>
      </c>
      <c r="C69" s="139" t="s">
        <v>139</v>
      </c>
      <c r="D69" s="21" t="s">
        <v>157</v>
      </c>
      <c r="E69" s="21" t="s">
        <v>584</v>
      </c>
      <c r="F69" s="22">
        <v>49077</v>
      </c>
      <c r="G69" s="22">
        <v>1351.88</v>
      </c>
      <c r="H69" s="22">
        <v>0.77</v>
      </c>
    </row>
    <row r="70" spans="2:8" s="21" customFormat="1">
      <c r="B70" s="21" t="s">
        <v>2251</v>
      </c>
      <c r="C70" s="139" t="s">
        <v>139</v>
      </c>
      <c r="D70" s="21" t="s">
        <v>172</v>
      </c>
      <c r="E70" s="21" t="s">
        <v>208</v>
      </c>
      <c r="F70" s="22">
        <v>37500</v>
      </c>
      <c r="G70" s="22">
        <v>1151.8900000000001</v>
      </c>
      <c r="H70" s="22">
        <v>0.66</v>
      </c>
    </row>
    <row r="71" spans="2:8" s="21" customFormat="1">
      <c r="B71" s="21" t="s">
        <v>2248</v>
      </c>
      <c r="C71" s="139" t="s">
        <v>139</v>
      </c>
      <c r="D71" s="21" t="s">
        <v>166</v>
      </c>
      <c r="E71" s="21" t="s">
        <v>545</v>
      </c>
      <c r="F71" s="22">
        <v>211950</v>
      </c>
      <c r="G71" s="22">
        <v>932.58</v>
      </c>
      <c r="H71" s="22">
        <v>0.53</v>
      </c>
    </row>
    <row r="72" spans="2:8" s="21" customFormat="1">
      <c r="B72" s="21" t="s">
        <v>585</v>
      </c>
      <c r="C72" s="139" t="s">
        <v>139</v>
      </c>
      <c r="D72" s="21" t="s">
        <v>174</v>
      </c>
      <c r="E72" s="21" t="s">
        <v>586</v>
      </c>
      <c r="F72" s="22">
        <v>400000</v>
      </c>
      <c r="G72" s="22">
        <v>659.6</v>
      </c>
      <c r="H72" s="22">
        <v>0.38</v>
      </c>
    </row>
    <row r="73" spans="2:8" s="21" customFormat="1">
      <c r="B73" s="231" t="s">
        <v>218</v>
      </c>
      <c r="C73" s="234"/>
      <c r="D73" s="231"/>
      <c r="E73" s="231"/>
      <c r="F73" s="128"/>
      <c r="G73" s="128">
        <f>SUM(G13:G72)</f>
        <v>171141.56000000003</v>
      </c>
      <c r="H73" s="128">
        <f>SUM(H13:H72)</f>
        <v>97.67</v>
      </c>
    </row>
    <row r="74" spans="2:8" s="21" customFormat="1">
      <c r="B74" s="231" t="s">
        <v>219</v>
      </c>
      <c r="C74" s="234"/>
      <c r="D74" s="231"/>
      <c r="E74" s="231"/>
      <c r="F74" s="128"/>
      <c r="G74" s="128">
        <v>3388.93</v>
      </c>
      <c r="H74" s="128">
        <v>1.93</v>
      </c>
    </row>
    <row r="75" spans="2:8" s="21" customFormat="1">
      <c r="B75" s="231" t="s">
        <v>125</v>
      </c>
      <c r="C75" s="234"/>
      <c r="D75" s="231"/>
      <c r="E75" s="231"/>
      <c r="F75" s="128"/>
      <c r="G75" s="128">
        <v>174530.49</v>
      </c>
      <c r="H75" s="128">
        <v>99.6</v>
      </c>
    </row>
    <row r="76" spans="2:8" s="21" customFormat="1">
      <c r="B76" s="231" t="s">
        <v>220</v>
      </c>
      <c r="C76" s="234"/>
      <c r="D76" s="231"/>
      <c r="E76" s="231"/>
      <c r="F76" s="128"/>
      <c r="G76" s="128">
        <v>689.33597450999559</v>
      </c>
      <c r="H76" s="128">
        <v>0.40000000000000568</v>
      </c>
    </row>
    <row r="77" spans="2:8" s="21" customFormat="1">
      <c r="B77" s="231" t="s">
        <v>127</v>
      </c>
      <c r="C77" s="234"/>
      <c r="D77" s="231"/>
      <c r="E77" s="231"/>
      <c r="F77" s="128"/>
      <c r="G77" s="128">
        <v>175219.82597450999</v>
      </c>
      <c r="H77" s="128">
        <v>100</v>
      </c>
    </row>
    <row r="78" spans="2:8" s="21" customFormat="1">
      <c r="B78" s="21" t="s">
        <v>128</v>
      </c>
      <c r="C78" s="210"/>
      <c r="F78" s="22"/>
      <c r="G78" s="22"/>
      <c r="H78" s="22"/>
    </row>
    <row r="79" spans="2:8" s="21" customFormat="1">
      <c r="B79" s="21" t="s">
        <v>129</v>
      </c>
      <c r="C79" s="210"/>
      <c r="F79" s="22"/>
      <c r="G79" s="22"/>
      <c r="H79" s="22"/>
    </row>
    <row r="80" spans="2:8" s="21" customFormat="1">
      <c r="B80" s="21" t="s">
        <v>130</v>
      </c>
      <c r="C80" s="235">
        <v>44865</v>
      </c>
      <c r="F80" s="22"/>
      <c r="G80" s="22"/>
      <c r="H80" s="22"/>
    </row>
    <row r="81" spans="2:8" s="21" customFormat="1" ht="25.5">
      <c r="B81" s="236" t="s">
        <v>131</v>
      </c>
      <c r="C81" s="210" t="s">
        <v>132</v>
      </c>
      <c r="F81" s="22"/>
      <c r="G81" s="22"/>
      <c r="H81" s="22"/>
    </row>
    <row r="82" spans="2:8" s="21" customFormat="1">
      <c r="B82" s="231"/>
      <c r="C82" s="210"/>
      <c r="F82" s="22"/>
      <c r="G82" s="22"/>
      <c r="H82" s="22"/>
    </row>
    <row r="83" spans="2:8" s="21" customFormat="1">
      <c r="B83" s="231" t="s">
        <v>2546</v>
      </c>
      <c r="C83" s="21" t="s">
        <v>132</v>
      </c>
      <c r="F83" s="22"/>
      <c r="G83" s="22"/>
      <c r="H83" s="22"/>
    </row>
    <row r="84" spans="2:8" s="21" customFormat="1">
      <c r="B84" s="231" t="s">
        <v>2547</v>
      </c>
      <c r="C84" s="21" t="s">
        <v>132</v>
      </c>
      <c r="F84" s="22"/>
      <c r="G84" s="22"/>
      <c r="H84" s="22"/>
    </row>
    <row r="85" spans="2:8" s="21" customFormat="1">
      <c r="B85" s="231" t="s">
        <v>1107</v>
      </c>
      <c r="C85" s="21" t="s">
        <v>132</v>
      </c>
      <c r="F85" s="22"/>
      <c r="G85" s="22"/>
      <c r="H85" s="22"/>
    </row>
    <row r="86" spans="2:8" s="21" customFormat="1">
      <c r="B86" s="231" t="s">
        <v>587</v>
      </c>
      <c r="C86" s="234"/>
      <c r="F86" s="22"/>
      <c r="G86" s="22"/>
      <c r="H86" s="22"/>
    </row>
    <row r="87" spans="2:8" s="21" customFormat="1">
      <c r="B87" s="231" t="s">
        <v>588</v>
      </c>
      <c r="C87" s="234"/>
      <c r="F87" s="22"/>
      <c r="G87" s="22"/>
      <c r="H87" s="22"/>
    </row>
    <row r="88" spans="2:8" s="21" customFormat="1">
      <c r="B88" s="231" t="s">
        <v>589</v>
      </c>
      <c r="C88" s="234"/>
      <c r="F88" s="22"/>
      <c r="G88" s="22"/>
      <c r="H88" s="22"/>
    </row>
    <row r="89" spans="2:8" s="21" customFormat="1">
      <c r="B89" s="231" t="s">
        <v>590</v>
      </c>
      <c r="C89" s="234"/>
      <c r="F89" s="22"/>
      <c r="G89" s="22"/>
      <c r="H89" s="22"/>
    </row>
    <row r="90" spans="2:8" s="21" customFormat="1">
      <c r="B90" s="231" t="s">
        <v>591</v>
      </c>
      <c r="C90" s="234"/>
      <c r="F90" s="22"/>
      <c r="G90" s="22"/>
      <c r="H90" s="22"/>
    </row>
    <row r="91" spans="2:8" s="21" customFormat="1">
      <c r="B91" s="231" t="s">
        <v>592</v>
      </c>
      <c r="C91" s="234"/>
      <c r="F91" s="22"/>
      <c r="G91" s="22"/>
      <c r="H91" s="22"/>
    </row>
    <row r="92" spans="2:8" s="21" customFormat="1">
      <c r="B92" s="231" t="s">
        <v>593</v>
      </c>
      <c r="C92" s="234"/>
      <c r="F92" s="22"/>
      <c r="G92" s="22"/>
      <c r="H92" s="22"/>
    </row>
    <row r="93" spans="2:8" s="21" customFormat="1">
      <c r="B93" s="231" t="s">
        <v>594</v>
      </c>
      <c r="C93" s="234"/>
      <c r="F93" s="22"/>
      <c r="G93" s="22"/>
      <c r="H93" s="22"/>
    </row>
    <row r="94" spans="2:8" s="21" customFormat="1">
      <c r="B94" s="264" t="s">
        <v>2510</v>
      </c>
      <c r="C94" s="234"/>
      <c r="F94" s="22"/>
      <c r="G94" s="22"/>
      <c r="H94" s="22"/>
    </row>
    <row r="95" spans="2:8" s="21" customFormat="1">
      <c r="B95" s="264" t="s">
        <v>134</v>
      </c>
      <c r="C95" s="234"/>
      <c r="F95" s="22"/>
      <c r="G95" s="22"/>
      <c r="H95" s="22"/>
    </row>
    <row r="96" spans="2:8" s="21" customFormat="1">
      <c r="B96" s="264" t="s">
        <v>135</v>
      </c>
      <c r="C96" s="234"/>
      <c r="F96" s="22"/>
      <c r="G96" s="22"/>
      <c r="H96" s="22"/>
    </row>
    <row r="97" spans="2:8" s="21" customFormat="1">
      <c r="B97" s="231"/>
      <c r="C97" s="234"/>
      <c r="F97" s="22"/>
      <c r="G97" s="22"/>
      <c r="H97" s="22"/>
    </row>
    <row r="99" spans="2:8" s="21" customFormat="1" ht="14.25">
      <c r="B99" s="238" t="s">
        <v>2481</v>
      </c>
      <c r="C99" s="239"/>
      <c r="F99" s="22"/>
      <c r="G99" s="22"/>
      <c r="H99" s="22"/>
    </row>
    <row r="100" spans="2:8" s="21" customFormat="1" ht="25.5">
      <c r="B100" s="358" t="s">
        <v>2472</v>
      </c>
      <c r="C100" s="358" t="s">
        <v>2473</v>
      </c>
      <c r="F100" s="22"/>
      <c r="G100" s="22"/>
      <c r="H100" s="22"/>
    </row>
    <row r="101" spans="2:8" s="21" customFormat="1">
      <c r="B101" s="240" t="s">
        <v>2474</v>
      </c>
      <c r="C101" s="241">
        <v>800</v>
      </c>
      <c r="F101" s="22"/>
      <c r="G101" s="22"/>
      <c r="H101" s="22"/>
    </row>
    <row r="102" spans="2:8" s="21" customFormat="1">
      <c r="B102" s="240" t="s">
        <v>2475</v>
      </c>
      <c r="C102" s="241">
        <v>0</v>
      </c>
      <c r="F102" s="22"/>
      <c r="G102" s="22"/>
      <c r="H102" s="22"/>
    </row>
    <row r="103" spans="2:8" s="21" customFormat="1">
      <c r="B103" s="240" t="s">
        <v>2476</v>
      </c>
      <c r="C103" s="241">
        <v>0</v>
      </c>
      <c r="F103" s="22"/>
      <c r="G103" s="22"/>
      <c r="H103" s="22"/>
    </row>
    <row r="104" spans="2:8" s="21" customFormat="1">
      <c r="B104" s="240" t="s">
        <v>2477</v>
      </c>
      <c r="C104" s="241">
        <v>0</v>
      </c>
      <c r="F104" s="22"/>
      <c r="G104" s="22"/>
      <c r="H104" s="22"/>
    </row>
    <row r="105" spans="2:8" s="21" customFormat="1">
      <c r="B105" s="240" t="s">
        <v>2478</v>
      </c>
      <c r="C105" s="241">
        <v>0</v>
      </c>
      <c r="F105" s="22"/>
      <c r="G105" s="22"/>
      <c r="H105" s="22"/>
    </row>
    <row r="106" spans="2:8" s="21" customFormat="1">
      <c r="B106" s="240" t="s">
        <v>2479</v>
      </c>
      <c r="C106" s="241">
        <v>0</v>
      </c>
      <c r="F106" s="22"/>
      <c r="G106" s="22"/>
      <c r="H106" s="22"/>
    </row>
    <row r="107" spans="2:8" s="21" customFormat="1">
      <c r="B107" s="242" t="s">
        <v>2480</v>
      </c>
      <c r="C107" s="243">
        <f>SUM(C101:C106)</f>
        <v>800</v>
      </c>
      <c r="F107" s="22"/>
      <c r="G107" s="22"/>
      <c r="H107" s="22"/>
    </row>
  </sheetData>
  <mergeCells count="3">
    <mergeCell ref="B1:E1"/>
    <mergeCell ref="C3:C7"/>
    <mergeCell ref="D3:D7"/>
  </mergeCells>
  <hyperlinks>
    <hyperlink ref="A1" location="Index!A1" display="Index" xr:uid="{FC6232B3-CAFB-42F8-9D17-750889FF967D}"/>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92DC-4666-42E7-805B-9A92B000D4A8}">
  <dimension ref="A1:I88"/>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30.28515625" style="21" bestFit="1" customWidth="1"/>
    <col min="261" max="261" width="14" style="21" bestFit="1" customWidth="1"/>
    <col min="262" max="262" width="11.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30.28515625" style="21" bestFit="1" customWidth="1"/>
    <col min="517" max="517" width="14" style="21" bestFit="1" customWidth="1"/>
    <col min="518" max="518" width="11.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30.28515625" style="21" bestFit="1" customWidth="1"/>
    <col min="773" max="773" width="14" style="21" bestFit="1" customWidth="1"/>
    <col min="774" max="774" width="11.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30.28515625" style="21" bestFit="1" customWidth="1"/>
    <col min="1029" max="1029" width="14" style="21" bestFit="1" customWidth="1"/>
    <col min="1030" max="1030" width="11.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30.28515625" style="21" bestFit="1" customWidth="1"/>
    <col min="1285" max="1285" width="14" style="21" bestFit="1" customWidth="1"/>
    <col min="1286" max="1286" width="11.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30.28515625" style="21" bestFit="1" customWidth="1"/>
    <col min="1541" max="1541" width="14" style="21" bestFit="1" customWidth="1"/>
    <col min="1542" max="1542" width="11.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30.28515625" style="21" bestFit="1" customWidth="1"/>
    <col min="1797" max="1797" width="14" style="21" bestFit="1" customWidth="1"/>
    <col min="1798" max="1798" width="11.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30.28515625" style="21" bestFit="1" customWidth="1"/>
    <col min="2053" max="2053" width="14" style="21" bestFit="1" customWidth="1"/>
    <col min="2054" max="2054" width="11.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30.28515625" style="21" bestFit="1" customWidth="1"/>
    <col min="2309" max="2309" width="14" style="21" bestFit="1" customWidth="1"/>
    <col min="2310" max="2310" width="11.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30.28515625" style="21" bestFit="1" customWidth="1"/>
    <col min="2565" max="2565" width="14" style="21" bestFit="1" customWidth="1"/>
    <col min="2566" max="2566" width="11.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30.28515625" style="21" bestFit="1" customWidth="1"/>
    <col min="2821" max="2821" width="14" style="21" bestFit="1" customWidth="1"/>
    <col min="2822" max="2822" width="11.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30.28515625" style="21" bestFit="1" customWidth="1"/>
    <col min="3077" max="3077" width="14" style="21" bestFit="1" customWidth="1"/>
    <col min="3078" max="3078" width="11.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30.28515625" style="21" bestFit="1" customWidth="1"/>
    <col min="3333" max="3333" width="14" style="21" bestFit="1" customWidth="1"/>
    <col min="3334" max="3334" width="11.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30.28515625" style="21" bestFit="1" customWidth="1"/>
    <col min="3589" max="3589" width="14" style="21" bestFit="1" customWidth="1"/>
    <col min="3590" max="3590" width="11.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30.28515625" style="21" bestFit="1" customWidth="1"/>
    <col min="3845" max="3845" width="14" style="21" bestFit="1" customWidth="1"/>
    <col min="3846" max="3846" width="11.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30.28515625" style="21" bestFit="1" customWidth="1"/>
    <col min="4101" max="4101" width="14" style="21" bestFit="1" customWidth="1"/>
    <col min="4102" max="4102" width="11.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30.28515625" style="21" bestFit="1" customWidth="1"/>
    <col min="4357" max="4357" width="14" style="21" bestFit="1" customWidth="1"/>
    <col min="4358" max="4358" width="11.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30.28515625" style="21" bestFit="1" customWidth="1"/>
    <col min="4613" max="4613" width="14" style="21" bestFit="1" customWidth="1"/>
    <col min="4614" max="4614" width="11.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30.28515625" style="21" bestFit="1" customWidth="1"/>
    <col min="4869" max="4869" width="14" style="21" bestFit="1" customWidth="1"/>
    <col min="4870" max="4870" width="11.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30.28515625" style="21" bestFit="1" customWidth="1"/>
    <col min="5125" max="5125" width="14" style="21" bestFit="1" customWidth="1"/>
    <col min="5126" max="5126" width="11.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30.28515625" style="21" bestFit="1" customWidth="1"/>
    <col min="5381" max="5381" width="14" style="21" bestFit="1" customWidth="1"/>
    <col min="5382" max="5382" width="11.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30.28515625" style="21" bestFit="1" customWidth="1"/>
    <col min="5637" max="5637" width="14" style="21" bestFit="1" customWidth="1"/>
    <col min="5638" max="5638" width="11.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30.28515625" style="21" bestFit="1" customWidth="1"/>
    <col min="5893" max="5893" width="14" style="21" bestFit="1" customWidth="1"/>
    <col min="5894" max="5894" width="11.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30.28515625" style="21" bestFit="1" customWidth="1"/>
    <col min="6149" max="6149" width="14" style="21" bestFit="1" customWidth="1"/>
    <col min="6150" max="6150" width="11.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30.28515625" style="21" bestFit="1" customWidth="1"/>
    <col min="6405" max="6405" width="14" style="21" bestFit="1" customWidth="1"/>
    <col min="6406" max="6406" width="11.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30.28515625" style="21" bestFit="1" customWidth="1"/>
    <col min="6661" max="6661" width="14" style="21" bestFit="1" customWidth="1"/>
    <col min="6662" max="6662" width="11.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30.28515625" style="21" bestFit="1" customWidth="1"/>
    <col min="6917" max="6917" width="14" style="21" bestFit="1" customWidth="1"/>
    <col min="6918" max="6918" width="11.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30.28515625" style="21" bestFit="1" customWidth="1"/>
    <col min="7173" max="7173" width="14" style="21" bestFit="1" customWidth="1"/>
    <col min="7174" max="7174" width="11.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30.28515625" style="21" bestFit="1" customWidth="1"/>
    <col min="7429" max="7429" width="14" style="21" bestFit="1" customWidth="1"/>
    <col min="7430" max="7430" width="11.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30.28515625" style="21" bestFit="1" customWidth="1"/>
    <col min="7685" max="7685" width="14" style="21" bestFit="1" customWidth="1"/>
    <col min="7686" max="7686" width="11.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30.28515625" style="21" bestFit="1" customWidth="1"/>
    <col min="7941" max="7941" width="14" style="21" bestFit="1" customWidth="1"/>
    <col min="7942" max="7942" width="11.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30.28515625" style="21" bestFit="1" customWidth="1"/>
    <col min="8197" max="8197" width="14" style="21" bestFit="1" customWidth="1"/>
    <col min="8198" max="8198" width="11.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30.28515625" style="21" bestFit="1" customWidth="1"/>
    <col min="8453" max="8453" width="14" style="21" bestFit="1" customWidth="1"/>
    <col min="8454" max="8454" width="11.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30.28515625" style="21" bestFit="1" customWidth="1"/>
    <col min="8709" max="8709" width="14" style="21" bestFit="1" customWidth="1"/>
    <col min="8710" max="8710" width="11.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30.28515625" style="21" bestFit="1" customWidth="1"/>
    <col min="8965" max="8965" width="14" style="21" bestFit="1" customWidth="1"/>
    <col min="8966" max="8966" width="11.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30.28515625" style="21" bestFit="1" customWidth="1"/>
    <col min="9221" max="9221" width="14" style="21" bestFit="1" customWidth="1"/>
    <col min="9222" max="9222" width="11.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30.28515625" style="21" bestFit="1" customWidth="1"/>
    <col min="9477" max="9477" width="14" style="21" bestFit="1" customWidth="1"/>
    <col min="9478" max="9478" width="11.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30.28515625" style="21" bestFit="1" customWidth="1"/>
    <col min="9733" max="9733" width="14" style="21" bestFit="1" customWidth="1"/>
    <col min="9734" max="9734" width="11.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30.28515625" style="21" bestFit="1" customWidth="1"/>
    <col min="9989" max="9989" width="14" style="21" bestFit="1" customWidth="1"/>
    <col min="9990" max="9990" width="11.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30.28515625" style="21" bestFit="1" customWidth="1"/>
    <col min="10245" max="10245" width="14" style="21" bestFit="1" customWidth="1"/>
    <col min="10246" max="10246" width="11.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30.28515625" style="21" bestFit="1" customWidth="1"/>
    <col min="10501" max="10501" width="14" style="21" bestFit="1" customWidth="1"/>
    <col min="10502" max="10502" width="11.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30.28515625" style="21" bestFit="1" customWidth="1"/>
    <col min="10757" max="10757" width="14" style="21" bestFit="1" customWidth="1"/>
    <col min="10758" max="10758" width="11.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30.28515625" style="21" bestFit="1" customWidth="1"/>
    <col min="11013" max="11013" width="14" style="21" bestFit="1" customWidth="1"/>
    <col min="11014" max="11014" width="11.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30.28515625" style="21" bestFit="1" customWidth="1"/>
    <col min="11269" max="11269" width="14" style="21" bestFit="1" customWidth="1"/>
    <col min="11270" max="11270" width="11.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30.28515625" style="21" bestFit="1" customWidth="1"/>
    <col min="11525" max="11525" width="14" style="21" bestFit="1" customWidth="1"/>
    <col min="11526" max="11526" width="11.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30.28515625" style="21" bestFit="1" customWidth="1"/>
    <col min="11781" max="11781" width="14" style="21" bestFit="1" customWidth="1"/>
    <col min="11782" max="11782" width="11.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30.28515625" style="21" bestFit="1" customWidth="1"/>
    <col min="12037" max="12037" width="14" style="21" bestFit="1" customWidth="1"/>
    <col min="12038" max="12038" width="11.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30.28515625" style="21" bestFit="1" customWidth="1"/>
    <col min="12293" max="12293" width="14" style="21" bestFit="1" customWidth="1"/>
    <col min="12294" max="12294" width="11.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30.28515625" style="21" bestFit="1" customWidth="1"/>
    <col min="12549" max="12549" width="14" style="21" bestFit="1" customWidth="1"/>
    <col min="12550" max="12550" width="11.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30.28515625" style="21" bestFit="1" customWidth="1"/>
    <col min="12805" max="12805" width="14" style="21" bestFit="1" customWidth="1"/>
    <col min="12806" max="12806" width="11.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30.28515625" style="21" bestFit="1" customWidth="1"/>
    <col min="13061" max="13061" width="14" style="21" bestFit="1" customWidth="1"/>
    <col min="13062" max="13062" width="11.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30.28515625" style="21" bestFit="1" customWidth="1"/>
    <col min="13317" max="13317" width="14" style="21" bestFit="1" customWidth="1"/>
    <col min="13318" max="13318" width="11.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30.28515625" style="21" bestFit="1" customWidth="1"/>
    <col min="13573" max="13573" width="14" style="21" bestFit="1" customWidth="1"/>
    <col min="13574" max="13574" width="11.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30.28515625" style="21" bestFit="1" customWidth="1"/>
    <col min="13829" max="13829" width="14" style="21" bestFit="1" customWidth="1"/>
    <col min="13830" max="13830" width="11.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30.28515625" style="21" bestFit="1" customWidth="1"/>
    <col min="14085" max="14085" width="14" style="21" bestFit="1" customWidth="1"/>
    <col min="14086" max="14086" width="11.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30.28515625" style="21" bestFit="1" customWidth="1"/>
    <col min="14341" max="14341" width="14" style="21" bestFit="1" customWidth="1"/>
    <col min="14342" max="14342" width="11.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30.28515625" style="21" bestFit="1" customWidth="1"/>
    <col min="14597" max="14597" width="14" style="21" bestFit="1" customWidth="1"/>
    <col min="14598" max="14598" width="11.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30.28515625" style="21" bestFit="1" customWidth="1"/>
    <col min="14853" max="14853" width="14" style="21" bestFit="1" customWidth="1"/>
    <col min="14854" max="14854" width="11.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30.28515625" style="21" bestFit="1" customWidth="1"/>
    <col min="15109" max="15109" width="14" style="21" bestFit="1" customWidth="1"/>
    <col min="15110" max="15110" width="11.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30.28515625" style="21" bestFit="1" customWidth="1"/>
    <col min="15365" max="15365" width="14" style="21" bestFit="1" customWidth="1"/>
    <col min="15366" max="15366" width="11.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30.28515625" style="21" bestFit="1" customWidth="1"/>
    <col min="15621" max="15621" width="14" style="21" bestFit="1" customWidth="1"/>
    <col min="15622" max="15622" width="11.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30.28515625" style="21" bestFit="1" customWidth="1"/>
    <col min="15877" max="15877" width="14" style="21" bestFit="1" customWidth="1"/>
    <col min="15878" max="15878" width="11.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30.28515625" style="21" bestFit="1" customWidth="1"/>
    <col min="16133" max="16133" width="14" style="21" bestFit="1" customWidth="1"/>
    <col min="16134" max="16134" width="11.5703125" style="21" bestFit="1" customWidth="1"/>
    <col min="16135" max="16135" width="18.140625" style="21" bestFit="1" customWidth="1"/>
    <col min="16136" max="16136" width="9.140625" style="21" bestFit="1"/>
    <col min="16137" max="16384" width="9.140625" style="21"/>
  </cols>
  <sheetData>
    <row r="1" spans="1:9" s="1" customFormat="1">
      <c r="A1" s="3" t="s">
        <v>0</v>
      </c>
      <c r="B1" s="394" t="s">
        <v>95</v>
      </c>
      <c r="C1" s="394"/>
      <c r="D1" s="394"/>
      <c r="E1" s="394"/>
      <c r="F1" s="4"/>
      <c r="G1" s="4"/>
      <c r="H1" s="4"/>
    </row>
    <row r="2" spans="1:9" s="1" customFormat="1" ht="13.5" thickBot="1">
      <c r="C2" s="5"/>
      <c r="F2" s="4"/>
      <c r="G2" s="4"/>
      <c r="H2" s="4"/>
    </row>
    <row r="3" spans="1:9" s="12" customFormat="1" ht="18" customHeight="1">
      <c r="B3" s="30" t="s">
        <v>3031</v>
      </c>
      <c r="C3" s="395"/>
      <c r="D3" s="398"/>
      <c r="F3" s="18"/>
      <c r="G3" s="18"/>
      <c r="H3" s="18"/>
    </row>
    <row r="4" spans="1:9" s="12" customFormat="1" ht="18" customHeight="1">
      <c r="B4" s="31" t="s">
        <v>3032</v>
      </c>
      <c r="C4" s="396"/>
      <c r="D4" s="399"/>
      <c r="F4" s="18"/>
      <c r="G4" s="18"/>
      <c r="H4" s="18"/>
    </row>
    <row r="5" spans="1:9" s="12" customFormat="1" ht="18" customHeight="1">
      <c r="B5" s="31" t="s">
        <v>1046</v>
      </c>
      <c r="C5" s="396"/>
      <c r="D5" s="399"/>
      <c r="F5" s="18"/>
      <c r="G5" s="18"/>
      <c r="H5" s="18"/>
    </row>
    <row r="6" spans="1:9" s="12" customFormat="1" ht="18" customHeight="1">
      <c r="B6" s="31" t="s">
        <v>3016</v>
      </c>
      <c r="C6" s="396"/>
      <c r="D6" s="399"/>
      <c r="F6" s="18"/>
      <c r="G6" s="18"/>
      <c r="H6" s="18"/>
    </row>
    <row r="7" spans="1:9" s="12" customFormat="1" ht="18" customHeight="1" thickBot="1">
      <c r="B7" s="32" t="s">
        <v>3033</v>
      </c>
      <c r="C7" s="397"/>
      <c r="D7" s="400"/>
      <c r="F7" s="18"/>
      <c r="G7" s="18"/>
      <c r="H7" s="18"/>
    </row>
    <row r="8" spans="1:9" s="12" customFormat="1">
      <c r="C8" s="14" t="s">
        <v>1048</v>
      </c>
      <c r="D8" s="14" t="s">
        <v>1049</v>
      </c>
      <c r="F8" s="18"/>
      <c r="G8" s="18"/>
      <c r="H8" s="18"/>
    </row>
    <row r="9" spans="1:9" s="1" customFormat="1">
      <c r="C9" s="5"/>
      <c r="F9" s="4"/>
      <c r="G9" s="4"/>
      <c r="H9" s="4"/>
    </row>
    <row r="11" spans="1:9" s="21" customFormat="1">
      <c r="B11" s="21" t="s">
        <v>101</v>
      </c>
      <c r="C11" s="210"/>
      <c r="F11" s="22"/>
      <c r="G11" s="22"/>
      <c r="H11" s="22"/>
    </row>
    <row r="13" spans="1:9" s="21" customFormat="1">
      <c r="B13" s="229" t="s">
        <v>102</v>
      </c>
      <c r="C13" s="230" t="s">
        <v>103</v>
      </c>
      <c r="D13" s="229" t="s">
        <v>136</v>
      </c>
      <c r="E13" s="229" t="s">
        <v>105</v>
      </c>
      <c r="F13" s="131" t="s">
        <v>106</v>
      </c>
      <c r="G13" s="131" t="s">
        <v>107</v>
      </c>
      <c r="H13" s="131" t="s">
        <v>108</v>
      </c>
      <c r="I13" s="231" t="s">
        <v>137</v>
      </c>
    </row>
    <row r="14" spans="1:9" s="21" customFormat="1">
      <c r="B14" s="231" t="s">
        <v>138</v>
      </c>
      <c r="C14" s="139"/>
      <c r="F14" s="22"/>
      <c r="G14" s="22"/>
      <c r="H14" s="22"/>
    </row>
    <row r="15" spans="1:9" s="21" customFormat="1">
      <c r="B15" s="231" t="s">
        <v>110</v>
      </c>
      <c r="C15" s="139"/>
      <c r="F15" s="22"/>
      <c r="G15" s="22"/>
      <c r="H15" s="22"/>
    </row>
    <row r="16" spans="1:9" s="21" customFormat="1">
      <c r="B16" s="21" t="s">
        <v>2320</v>
      </c>
      <c r="C16" s="139" t="s">
        <v>139</v>
      </c>
      <c r="D16" s="21" t="s">
        <v>225</v>
      </c>
      <c r="E16" s="21" t="s">
        <v>226</v>
      </c>
      <c r="F16" s="22">
        <v>3088000</v>
      </c>
      <c r="G16" s="22">
        <v>13363.32</v>
      </c>
      <c r="H16" s="22">
        <v>5.0199999999999996</v>
      </c>
    </row>
    <row r="17" spans="2:8" s="21" customFormat="1">
      <c r="B17" s="21" t="s">
        <v>2021</v>
      </c>
      <c r="C17" s="139" t="s">
        <v>139</v>
      </c>
      <c r="D17" s="21" t="s">
        <v>155</v>
      </c>
      <c r="E17" s="21" t="s">
        <v>227</v>
      </c>
      <c r="F17" s="22">
        <v>15500000</v>
      </c>
      <c r="G17" s="22">
        <v>12004.75</v>
      </c>
      <c r="H17" s="22">
        <v>4.51</v>
      </c>
    </row>
    <row r="18" spans="2:8" s="21" customFormat="1">
      <c r="B18" s="21" t="s">
        <v>2321</v>
      </c>
      <c r="C18" s="139" t="s">
        <v>139</v>
      </c>
      <c r="D18" s="21" t="s">
        <v>140</v>
      </c>
      <c r="E18" s="21" t="s">
        <v>190</v>
      </c>
      <c r="F18" s="22">
        <v>10200000</v>
      </c>
      <c r="G18" s="22">
        <v>11005.8</v>
      </c>
      <c r="H18" s="22">
        <v>4.13</v>
      </c>
    </row>
    <row r="19" spans="2:8" s="21" customFormat="1">
      <c r="B19" s="21" t="s">
        <v>2281</v>
      </c>
      <c r="C19" s="139" t="s">
        <v>139</v>
      </c>
      <c r="D19" s="21" t="s">
        <v>172</v>
      </c>
      <c r="E19" s="21" t="s">
        <v>228</v>
      </c>
      <c r="F19" s="22">
        <v>360000</v>
      </c>
      <c r="G19" s="22">
        <v>10327.68</v>
      </c>
      <c r="H19" s="22">
        <v>3.88</v>
      </c>
    </row>
    <row r="20" spans="2:8" s="21" customFormat="1">
      <c r="B20" s="21" t="s">
        <v>1096</v>
      </c>
      <c r="C20" s="139" t="s">
        <v>139</v>
      </c>
      <c r="D20" s="21" t="s">
        <v>162</v>
      </c>
      <c r="E20" s="21" t="s">
        <v>229</v>
      </c>
      <c r="F20" s="22">
        <v>1736990</v>
      </c>
      <c r="G20" s="22">
        <v>9933.85</v>
      </c>
      <c r="H20" s="22">
        <v>3.73</v>
      </c>
    </row>
    <row r="21" spans="2:8" s="21" customFormat="1">
      <c r="B21" s="21" t="s">
        <v>2282</v>
      </c>
      <c r="C21" s="139" t="s">
        <v>139</v>
      </c>
      <c r="D21" s="21" t="s">
        <v>230</v>
      </c>
      <c r="E21" s="21" t="s">
        <v>231</v>
      </c>
      <c r="F21" s="22">
        <v>7000000</v>
      </c>
      <c r="G21" s="22">
        <v>9569</v>
      </c>
      <c r="H21" s="22">
        <v>3.59</v>
      </c>
    </row>
    <row r="22" spans="2:8" s="21" customFormat="1">
      <c r="B22" s="21" t="s">
        <v>2286</v>
      </c>
      <c r="C22" s="139" t="s">
        <v>139</v>
      </c>
      <c r="D22" s="21" t="s">
        <v>157</v>
      </c>
      <c r="E22" s="21" t="s">
        <v>232</v>
      </c>
      <c r="F22" s="22">
        <v>320000</v>
      </c>
      <c r="G22" s="22">
        <v>8778.4</v>
      </c>
      <c r="H22" s="22">
        <v>3.29</v>
      </c>
    </row>
    <row r="23" spans="2:8" s="21" customFormat="1">
      <c r="B23" s="21" t="s">
        <v>2322</v>
      </c>
      <c r="C23" s="139" t="s">
        <v>139</v>
      </c>
      <c r="D23" s="21" t="s">
        <v>151</v>
      </c>
      <c r="E23" s="21" t="s">
        <v>184</v>
      </c>
      <c r="F23" s="22">
        <v>4776000</v>
      </c>
      <c r="G23" s="22">
        <v>8257.7000000000007</v>
      </c>
      <c r="H23" s="22">
        <v>3.1</v>
      </c>
    </row>
    <row r="24" spans="2:8" s="21" customFormat="1">
      <c r="B24" s="21" t="s">
        <v>2288</v>
      </c>
      <c r="C24" s="139" t="s">
        <v>139</v>
      </c>
      <c r="D24" s="21" t="s">
        <v>186</v>
      </c>
      <c r="E24" s="21" t="s">
        <v>233</v>
      </c>
      <c r="F24" s="22">
        <v>1032006</v>
      </c>
      <c r="G24" s="22">
        <v>8047.58</v>
      </c>
      <c r="H24" s="22">
        <v>3.02</v>
      </c>
    </row>
    <row r="25" spans="2:8" s="21" customFormat="1">
      <c r="B25" s="21" t="s">
        <v>2289</v>
      </c>
      <c r="C25" s="139" t="s">
        <v>139</v>
      </c>
      <c r="D25" s="21" t="s">
        <v>202</v>
      </c>
      <c r="E25" s="21" t="s">
        <v>203</v>
      </c>
      <c r="F25" s="22">
        <v>9000000</v>
      </c>
      <c r="G25" s="22">
        <v>7740</v>
      </c>
      <c r="H25" s="22">
        <v>2.91</v>
      </c>
    </row>
    <row r="26" spans="2:8" s="21" customFormat="1">
      <c r="B26" s="21" t="s">
        <v>2304</v>
      </c>
      <c r="C26" s="139" t="s">
        <v>139</v>
      </c>
      <c r="D26" s="21" t="s">
        <v>162</v>
      </c>
      <c r="E26" s="21" t="s">
        <v>234</v>
      </c>
      <c r="F26" s="22">
        <v>182210</v>
      </c>
      <c r="G26" s="22">
        <v>7648.81</v>
      </c>
      <c r="H26" s="22">
        <v>2.87</v>
      </c>
    </row>
    <row r="27" spans="2:8" s="21" customFormat="1">
      <c r="B27" s="21" t="s">
        <v>2323</v>
      </c>
      <c r="C27" s="139" t="s">
        <v>139</v>
      </c>
      <c r="D27" s="21" t="s">
        <v>210</v>
      </c>
      <c r="E27" s="21" t="s">
        <v>235</v>
      </c>
      <c r="F27" s="22">
        <v>445130</v>
      </c>
      <c r="G27" s="22">
        <v>7607.27</v>
      </c>
      <c r="H27" s="22">
        <v>2.86</v>
      </c>
    </row>
    <row r="28" spans="2:8" s="21" customFormat="1">
      <c r="B28" s="21" t="s">
        <v>2324</v>
      </c>
      <c r="C28" s="139" t="s">
        <v>139</v>
      </c>
      <c r="D28" s="21" t="s">
        <v>236</v>
      </c>
      <c r="E28" s="21" t="s">
        <v>237</v>
      </c>
      <c r="F28" s="22">
        <v>1504441</v>
      </c>
      <c r="G28" s="22">
        <v>7118.26</v>
      </c>
      <c r="H28" s="22">
        <v>2.67</v>
      </c>
    </row>
    <row r="29" spans="2:8" s="21" customFormat="1">
      <c r="B29" s="21" t="s">
        <v>2283</v>
      </c>
      <c r="C29" s="139" t="s">
        <v>139</v>
      </c>
      <c r="D29" s="21" t="s">
        <v>230</v>
      </c>
      <c r="E29" s="21" t="s">
        <v>238</v>
      </c>
      <c r="F29" s="22">
        <v>1250000</v>
      </c>
      <c r="G29" s="22">
        <v>6910</v>
      </c>
      <c r="H29" s="22">
        <v>2.59</v>
      </c>
    </row>
    <row r="30" spans="2:8" s="21" customFormat="1">
      <c r="B30" s="21" t="s">
        <v>1057</v>
      </c>
      <c r="C30" s="139" t="s">
        <v>139</v>
      </c>
      <c r="D30" s="21" t="s">
        <v>170</v>
      </c>
      <c r="E30" s="21" t="s">
        <v>239</v>
      </c>
      <c r="F30" s="22">
        <v>600000</v>
      </c>
      <c r="G30" s="22">
        <v>6251.1</v>
      </c>
      <c r="H30" s="22">
        <v>2.35</v>
      </c>
    </row>
    <row r="31" spans="2:8" s="21" customFormat="1">
      <c r="B31" s="21" t="s">
        <v>1095</v>
      </c>
      <c r="C31" s="139" t="s">
        <v>139</v>
      </c>
      <c r="D31" s="21" t="s">
        <v>192</v>
      </c>
      <c r="E31" s="21" t="s">
        <v>193</v>
      </c>
      <c r="F31" s="22">
        <v>884274</v>
      </c>
      <c r="G31" s="22">
        <v>6204.51</v>
      </c>
      <c r="H31" s="22">
        <v>2.33</v>
      </c>
    </row>
    <row r="32" spans="2:8" s="21" customFormat="1">
      <c r="B32" s="21" t="s">
        <v>2290</v>
      </c>
      <c r="C32" s="139" t="s">
        <v>139</v>
      </c>
      <c r="D32" s="21" t="s">
        <v>151</v>
      </c>
      <c r="E32" s="21" t="s">
        <v>240</v>
      </c>
      <c r="F32" s="22">
        <v>287484</v>
      </c>
      <c r="G32" s="22">
        <v>6130.02</v>
      </c>
      <c r="H32" s="22">
        <v>2.2999999999999998</v>
      </c>
    </row>
    <row r="33" spans="2:8" s="21" customFormat="1">
      <c r="B33" s="21" t="s">
        <v>2325</v>
      </c>
      <c r="C33" s="139" t="s">
        <v>139</v>
      </c>
      <c r="D33" s="21" t="s">
        <v>236</v>
      </c>
      <c r="E33" s="21" t="s">
        <v>241</v>
      </c>
      <c r="F33" s="22">
        <v>1938800</v>
      </c>
      <c r="G33" s="22">
        <v>5588.59</v>
      </c>
      <c r="H33" s="22">
        <v>2.1</v>
      </c>
    </row>
    <row r="34" spans="2:8" s="21" customFormat="1">
      <c r="B34" s="21" t="s">
        <v>2326</v>
      </c>
      <c r="C34" s="139" t="s">
        <v>139</v>
      </c>
      <c r="D34" s="21" t="s">
        <v>162</v>
      </c>
      <c r="E34" s="21" t="s">
        <v>242</v>
      </c>
      <c r="F34" s="22">
        <v>265809</v>
      </c>
      <c r="G34" s="22">
        <v>5532.42</v>
      </c>
      <c r="H34" s="22">
        <v>2.08</v>
      </c>
    </row>
    <row r="35" spans="2:8" s="21" customFormat="1">
      <c r="B35" s="21" t="s">
        <v>2327</v>
      </c>
      <c r="C35" s="139" t="s">
        <v>139</v>
      </c>
      <c r="D35" s="21" t="s">
        <v>157</v>
      </c>
      <c r="E35" s="21" t="s">
        <v>243</v>
      </c>
      <c r="F35" s="22">
        <v>1800000</v>
      </c>
      <c r="G35" s="22">
        <v>5406.3</v>
      </c>
      <c r="H35" s="22">
        <v>2.0299999999999998</v>
      </c>
    </row>
    <row r="36" spans="2:8" s="21" customFormat="1">
      <c r="B36" s="21" t="s">
        <v>2317</v>
      </c>
      <c r="C36" s="139" t="s">
        <v>139</v>
      </c>
      <c r="D36" s="21" t="s">
        <v>176</v>
      </c>
      <c r="E36" s="21" t="s">
        <v>244</v>
      </c>
      <c r="F36" s="22">
        <v>672000</v>
      </c>
      <c r="G36" s="22">
        <v>5036.9799999999996</v>
      </c>
      <c r="H36" s="22">
        <v>1.89</v>
      </c>
    </row>
    <row r="37" spans="2:8" s="21" customFormat="1">
      <c r="B37" s="21" t="s">
        <v>2328</v>
      </c>
      <c r="C37" s="139" t="s">
        <v>139</v>
      </c>
      <c r="D37" s="21" t="s">
        <v>245</v>
      </c>
      <c r="E37" s="21" t="s">
        <v>246</v>
      </c>
      <c r="F37" s="22">
        <v>1350000</v>
      </c>
      <c r="G37" s="22">
        <v>4954.5</v>
      </c>
      <c r="H37" s="22">
        <v>1.86</v>
      </c>
    </row>
    <row r="38" spans="2:8" s="21" customFormat="1">
      <c r="B38" s="21" t="s">
        <v>2329</v>
      </c>
      <c r="C38" s="139" t="s">
        <v>139</v>
      </c>
      <c r="D38" s="21" t="s">
        <v>174</v>
      </c>
      <c r="E38" s="21" t="s">
        <v>247</v>
      </c>
      <c r="F38" s="22">
        <v>1456007</v>
      </c>
      <c r="G38" s="22">
        <v>4810.6499999999996</v>
      </c>
      <c r="H38" s="22">
        <v>1.81</v>
      </c>
    </row>
    <row r="39" spans="2:8" s="21" customFormat="1">
      <c r="B39" s="21" t="s">
        <v>2330</v>
      </c>
      <c r="C39" s="139" t="s">
        <v>139</v>
      </c>
      <c r="D39" s="21" t="s">
        <v>162</v>
      </c>
      <c r="E39" s="21" t="s">
        <v>248</v>
      </c>
      <c r="F39" s="22">
        <v>889900</v>
      </c>
      <c r="G39" s="22">
        <v>4640.83</v>
      </c>
      <c r="H39" s="22">
        <v>1.74</v>
      </c>
    </row>
    <row r="40" spans="2:8" s="21" customFormat="1">
      <c r="B40" s="21" t="s">
        <v>2303</v>
      </c>
      <c r="C40" s="139" t="s">
        <v>139</v>
      </c>
      <c r="D40" s="21" t="s">
        <v>215</v>
      </c>
      <c r="E40" s="21" t="s">
        <v>249</v>
      </c>
      <c r="F40" s="22">
        <v>2380950</v>
      </c>
      <c r="G40" s="22">
        <v>4608.33</v>
      </c>
      <c r="H40" s="22">
        <v>1.73</v>
      </c>
    </row>
    <row r="41" spans="2:8" s="21" customFormat="1">
      <c r="B41" s="21" t="s">
        <v>2331</v>
      </c>
      <c r="C41" s="139" t="s">
        <v>139</v>
      </c>
      <c r="D41" s="21" t="s">
        <v>166</v>
      </c>
      <c r="E41" s="21" t="s">
        <v>250</v>
      </c>
      <c r="F41" s="22">
        <v>3596295</v>
      </c>
      <c r="G41" s="22">
        <v>4463</v>
      </c>
      <c r="H41" s="22">
        <v>1.68</v>
      </c>
    </row>
    <row r="42" spans="2:8" s="21" customFormat="1">
      <c r="B42" s="21" t="s">
        <v>2332</v>
      </c>
      <c r="C42" s="139" t="s">
        <v>139</v>
      </c>
      <c r="D42" s="21" t="s">
        <v>251</v>
      </c>
      <c r="E42" s="21" t="s">
        <v>252</v>
      </c>
      <c r="F42" s="22">
        <v>1871423</v>
      </c>
      <c r="G42" s="22">
        <v>4240.6400000000003</v>
      </c>
      <c r="H42" s="22">
        <v>1.59</v>
      </c>
    </row>
    <row r="43" spans="2:8" s="21" customFormat="1">
      <c r="B43" s="21" t="s">
        <v>2314</v>
      </c>
      <c r="C43" s="139" t="s">
        <v>139</v>
      </c>
      <c r="D43" s="21" t="s">
        <v>162</v>
      </c>
      <c r="E43" s="21" t="s">
        <v>253</v>
      </c>
      <c r="F43" s="22">
        <v>268000</v>
      </c>
      <c r="G43" s="22">
        <v>4022.81</v>
      </c>
      <c r="H43" s="22">
        <v>1.51</v>
      </c>
    </row>
    <row r="44" spans="2:8" s="21" customFormat="1">
      <c r="B44" s="21" t="s">
        <v>2333</v>
      </c>
      <c r="C44" s="139" t="s">
        <v>139</v>
      </c>
      <c r="D44" s="21" t="s">
        <v>225</v>
      </c>
      <c r="E44" s="21" t="s">
        <v>254</v>
      </c>
      <c r="F44" s="22">
        <v>539300</v>
      </c>
      <c r="G44" s="22">
        <v>3854.38</v>
      </c>
      <c r="H44" s="22">
        <v>1.45</v>
      </c>
    </row>
    <row r="45" spans="2:8" s="21" customFormat="1">
      <c r="B45" s="21" t="s">
        <v>2277</v>
      </c>
      <c r="C45" s="139" t="s">
        <v>139</v>
      </c>
      <c r="D45" s="21" t="s">
        <v>245</v>
      </c>
      <c r="E45" s="21" t="s">
        <v>255</v>
      </c>
      <c r="F45" s="22">
        <v>400000</v>
      </c>
      <c r="G45" s="22">
        <v>3275.2</v>
      </c>
      <c r="H45" s="22">
        <v>1.23</v>
      </c>
    </row>
    <row r="46" spans="2:8" s="21" customFormat="1">
      <c r="B46" s="21" t="s">
        <v>2334</v>
      </c>
      <c r="C46" s="139" t="s">
        <v>139</v>
      </c>
      <c r="D46" s="21" t="s">
        <v>172</v>
      </c>
      <c r="E46" s="21" t="s">
        <v>256</v>
      </c>
      <c r="F46" s="22">
        <v>55000</v>
      </c>
      <c r="G46" s="22">
        <v>3157.66</v>
      </c>
      <c r="H46" s="22">
        <v>1.19</v>
      </c>
    </row>
    <row r="47" spans="2:8" s="21" customFormat="1">
      <c r="B47" s="21" t="s">
        <v>2335</v>
      </c>
      <c r="C47" s="139" t="s">
        <v>139</v>
      </c>
      <c r="D47" s="21" t="s">
        <v>160</v>
      </c>
      <c r="E47" s="21" t="s">
        <v>257</v>
      </c>
      <c r="F47" s="22">
        <v>4200000</v>
      </c>
      <c r="G47" s="22">
        <v>3135.3</v>
      </c>
      <c r="H47" s="22">
        <v>1.18</v>
      </c>
    </row>
    <row r="48" spans="2:8" s="21" customFormat="1">
      <c r="B48" s="21" t="s">
        <v>2336</v>
      </c>
      <c r="C48" s="139" t="s">
        <v>139</v>
      </c>
      <c r="D48" s="21" t="s">
        <v>181</v>
      </c>
      <c r="E48" s="21" t="s">
        <v>258</v>
      </c>
      <c r="F48" s="22">
        <v>1640000</v>
      </c>
      <c r="G48" s="22">
        <v>3018.42</v>
      </c>
      <c r="H48" s="22">
        <v>1.1299999999999999</v>
      </c>
    </row>
    <row r="49" spans="2:8" s="21" customFormat="1">
      <c r="B49" s="21" t="s">
        <v>2061</v>
      </c>
      <c r="C49" s="139" t="s">
        <v>139</v>
      </c>
      <c r="D49" s="21" t="s">
        <v>259</v>
      </c>
      <c r="E49" s="21" t="s">
        <v>260</v>
      </c>
      <c r="F49" s="22">
        <v>1200000</v>
      </c>
      <c r="G49" s="22">
        <v>2713.8</v>
      </c>
      <c r="H49" s="22">
        <v>1.02</v>
      </c>
    </row>
    <row r="50" spans="2:8" s="21" customFormat="1">
      <c r="B50" s="21" t="s">
        <v>1085</v>
      </c>
      <c r="C50" s="139" t="s">
        <v>139</v>
      </c>
      <c r="D50" s="21" t="s">
        <v>157</v>
      </c>
      <c r="E50" s="21" t="s">
        <v>261</v>
      </c>
      <c r="F50" s="22">
        <v>76000</v>
      </c>
      <c r="G50" s="22">
        <v>2388.34</v>
      </c>
      <c r="H50" s="22">
        <v>0.9</v>
      </c>
    </row>
    <row r="51" spans="2:8" s="21" customFormat="1">
      <c r="B51" s="21" t="s">
        <v>2337</v>
      </c>
      <c r="C51" s="139" t="s">
        <v>139</v>
      </c>
      <c r="D51" s="21" t="s">
        <v>262</v>
      </c>
      <c r="E51" s="21" t="s">
        <v>263</v>
      </c>
      <c r="F51" s="22">
        <v>812167</v>
      </c>
      <c r="G51" s="22">
        <v>2381.27</v>
      </c>
      <c r="H51" s="22">
        <v>0.89</v>
      </c>
    </row>
    <row r="52" spans="2:8" s="21" customFormat="1">
      <c r="B52" s="21" t="s">
        <v>2338</v>
      </c>
      <c r="C52" s="139" t="s">
        <v>139</v>
      </c>
      <c r="D52" s="21" t="s">
        <v>188</v>
      </c>
      <c r="E52" s="21" t="s">
        <v>264</v>
      </c>
      <c r="F52" s="22">
        <v>1663248</v>
      </c>
      <c r="G52" s="22">
        <v>2276.9899999999998</v>
      </c>
      <c r="H52" s="22">
        <v>0.85</v>
      </c>
    </row>
    <row r="53" spans="2:8" s="21" customFormat="1">
      <c r="B53" s="21" t="s">
        <v>2339</v>
      </c>
      <c r="C53" s="139" t="s">
        <v>139</v>
      </c>
      <c r="D53" s="21" t="s">
        <v>162</v>
      </c>
      <c r="E53" s="21" t="s">
        <v>265</v>
      </c>
      <c r="F53" s="22">
        <v>1432500</v>
      </c>
      <c r="G53" s="22">
        <v>1918.83</v>
      </c>
      <c r="H53" s="22">
        <v>0.72</v>
      </c>
    </row>
    <row r="54" spans="2:8" s="21" customFormat="1">
      <c r="B54" s="21" t="s">
        <v>2300</v>
      </c>
      <c r="C54" s="139" t="s">
        <v>139</v>
      </c>
      <c r="D54" s="21" t="s">
        <v>140</v>
      </c>
      <c r="E54" s="21" t="s">
        <v>266</v>
      </c>
      <c r="F54" s="22">
        <v>803000</v>
      </c>
      <c r="G54" s="22">
        <v>1630.89</v>
      </c>
      <c r="H54" s="22">
        <v>0.61</v>
      </c>
    </row>
    <row r="55" spans="2:8" s="21" customFormat="1">
      <c r="B55" s="21" t="s">
        <v>2340</v>
      </c>
      <c r="C55" s="139" t="s">
        <v>139</v>
      </c>
      <c r="D55" s="21" t="s">
        <v>267</v>
      </c>
      <c r="E55" s="21" t="s">
        <v>268</v>
      </c>
      <c r="F55" s="22">
        <v>33500</v>
      </c>
      <c r="G55" s="22">
        <v>1173.02</v>
      </c>
      <c r="H55" s="22">
        <v>0.44</v>
      </c>
    </row>
    <row r="56" spans="2:8" s="21" customFormat="1">
      <c r="B56" s="21" t="s">
        <v>2341</v>
      </c>
      <c r="C56" s="139" t="s">
        <v>139</v>
      </c>
      <c r="D56" s="21" t="s">
        <v>162</v>
      </c>
      <c r="E56" s="21" t="s">
        <v>269</v>
      </c>
      <c r="F56" s="22">
        <v>108420</v>
      </c>
      <c r="G56" s="22">
        <v>860.31</v>
      </c>
      <c r="H56" s="22">
        <v>0.32</v>
      </c>
    </row>
    <row r="57" spans="2:8" s="21" customFormat="1">
      <c r="B57" s="21" t="s">
        <v>2342</v>
      </c>
      <c r="C57" s="139" t="s">
        <v>139</v>
      </c>
      <c r="D57" s="21" t="s">
        <v>270</v>
      </c>
      <c r="E57" s="21" t="s">
        <v>271</v>
      </c>
      <c r="F57" s="22">
        <v>431650</v>
      </c>
      <c r="G57" s="22">
        <v>694.31</v>
      </c>
      <c r="H57" s="22">
        <v>0.26</v>
      </c>
    </row>
    <row r="58" spans="2:8" s="21" customFormat="1">
      <c r="B58" s="21" t="s">
        <v>2343</v>
      </c>
      <c r="C58" s="139" t="s">
        <v>139</v>
      </c>
      <c r="D58" s="21" t="s">
        <v>145</v>
      </c>
      <c r="E58" s="21" t="s">
        <v>272</v>
      </c>
      <c r="F58" s="22">
        <v>38626</v>
      </c>
      <c r="G58" s="22">
        <v>505.32</v>
      </c>
      <c r="H58" s="22">
        <v>0.19</v>
      </c>
    </row>
    <row r="59" spans="2:8" s="21" customFormat="1">
      <c r="B59" s="231" t="s">
        <v>218</v>
      </c>
      <c r="C59" s="139"/>
      <c r="F59" s="22"/>
      <c r="G59" s="128">
        <f>SUM(G16:G58)</f>
        <v>233187.13999999996</v>
      </c>
      <c r="H59" s="128">
        <f>SUM(H16:H58)</f>
        <v>87.550000000000011</v>
      </c>
    </row>
    <row r="60" spans="2:8" s="130" customFormat="1">
      <c r="B60" s="209" t="s">
        <v>1021</v>
      </c>
      <c r="C60" s="219"/>
      <c r="F60" s="194"/>
      <c r="G60" s="129"/>
      <c r="H60" s="129"/>
    </row>
    <row r="61" spans="2:8" s="130" customFormat="1">
      <c r="B61" s="209" t="s">
        <v>1022</v>
      </c>
      <c r="C61" s="219"/>
      <c r="F61" s="194"/>
      <c r="G61" s="129"/>
      <c r="H61" s="129"/>
    </row>
    <row r="62" spans="2:8" s="21" customFormat="1">
      <c r="B62" s="21" t="s">
        <v>273</v>
      </c>
      <c r="C62" s="139" t="s">
        <v>139</v>
      </c>
      <c r="D62" s="21" t="s">
        <v>274</v>
      </c>
      <c r="E62" s="21" t="s">
        <v>275</v>
      </c>
      <c r="F62" s="22">
        <v>1043500</v>
      </c>
      <c r="G62" s="22">
        <v>1441.49</v>
      </c>
      <c r="H62" s="22">
        <v>0.54</v>
      </c>
    </row>
    <row r="63" spans="2:8" s="130" customFormat="1">
      <c r="B63" s="209" t="s">
        <v>1023</v>
      </c>
      <c r="C63" s="219"/>
      <c r="F63" s="194"/>
      <c r="G63" s="129">
        <f>SUM(G62)</f>
        <v>1441.49</v>
      </c>
      <c r="H63" s="128">
        <f>SUM(H62)</f>
        <v>0.54</v>
      </c>
    </row>
    <row r="64" spans="2:8" s="130" customFormat="1">
      <c r="B64" s="209" t="s">
        <v>1024</v>
      </c>
      <c r="C64" s="219"/>
      <c r="F64" s="194"/>
      <c r="G64" s="129">
        <f>+G59+G63</f>
        <v>234628.62999999995</v>
      </c>
      <c r="H64" s="129">
        <f>+H59+H63</f>
        <v>88.090000000000018</v>
      </c>
    </row>
    <row r="65" spans="2:8" s="21" customFormat="1">
      <c r="B65" s="231" t="s">
        <v>276</v>
      </c>
      <c r="C65" s="234"/>
      <c r="D65" s="231"/>
      <c r="E65" s="231"/>
      <c r="F65" s="128"/>
      <c r="G65" s="128">
        <v>27500</v>
      </c>
      <c r="H65" s="128">
        <v>10.32</v>
      </c>
    </row>
    <row r="66" spans="2:8" s="21" customFormat="1">
      <c r="B66" s="231" t="s">
        <v>277</v>
      </c>
      <c r="C66" s="234"/>
      <c r="D66" s="231"/>
      <c r="E66" s="231"/>
      <c r="F66" s="128"/>
      <c r="G66" s="128">
        <v>7420.36</v>
      </c>
      <c r="H66" s="128">
        <v>2.79</v>
      </c>
    </row>
    <row r="67" spans="2:8" s="21" customFormat="1">
      <c r="B67" s="231" t="s">
        <v>125</v>
      </c>
      <c r="C67" s="234"/>
      <c r="D67" s="231"/>
      <c r="E67" s="231"/>
      <c r="F67" s="128"/>
      <c r="G67" s="128">
        <f>+G64+G65+G66</f>
        <v>269548.98999999993</v>
      </c>
      <c r="H67" s="128">
        <f>+H64+H65+H66</f>
        <v>101.20000000000003</v>
      </c>
    </row>
    <row r="68" spans="2:8" s="21" customFormat="1">
      <c r="B68" s="231" t="s">
        <v>126</v>
      </c>
      <c r="C68" s="234"/>
      <c r="D68" s="231"/>
      <c r="E68" s="231"/>
      <c r="F68" s="128"/>
      <c r="G68" s="128">
        <f>+G69-G67</f>
        <v>-3124.8644498799113</v>
      </c>
      <c r="H68" s="128">
        <f>+H69-H67</f>
        <v>-1.2000000000000313</v>
      </c>
    </row>
    <row r="69" spans="2:8" s="21" customFormat="1">
      <c r="B69" s="231" t="s">
        <v>127</v>
      </c>
      <c r="C69" s="234"/>
      <c r="D69" s="231"/>
      <c r="E69" s="231"/>
      <c r="F69" s="128"/>
      <c r="G69" s="128">
        <v>266424.12555012002</v>
      </c>
      <c r="H69" s="128">
        <v>100</v>
      </c>
    </row>
    <row r="70" spans="2:8" s="21" customFormat="1">
      <c r="B70" s="21" t="s">
        <v>128</v>
      </c>
      <c r="C70" s="210"/>
      <c r="F70" s="22"/>
      <c r="G70" s="22"/>
      <c r="H70" s="22"/>
    </row>
    <row r="71" spans="2:8" s="21" customFormat="1">
      <c r="B71" s="21" t="s">
        <v>129</v>
      </c>
      <c r="C71" s="210"/>
      <c r="F71" s="22"/>
      <c r="G71" s="22"/>
      <c r="H71" s="22"/>
    </row>
    <row r="72" spans="2:8" s="21" customFormat="1">
      <c r="B72" s="21" t="s">
        <v>130</v>
      </c>
      <c r="C72" s="235">
        <v>44865</v>
      </c>
      <c r="F72" s="22"/>
      <c r="G72" s="22"/>
      <c r="H72" s="22"/>
    </row>
    <row r="73" spans="2:8" s="21" customFormat="1" ht="25.5">
      <c r="B73" s="236" t="s">
        <v>131</v>
      </c>
      <c r="C73" s="210" t="s">
        <v>132</v>
      </c>
      <c r="F73" s="22"/>
      <c r="G73" s="22"/>
      <c r="H73" s="22"/>
    </row>
    <row r="74" spans="2:8" s="21" customFormat="1">
      <c r="B74" s="231"/>
      <c r="C74" s="210"/>
      <c r="F74" s="22"/>
      <c r="G74" s="22"/>
      <c r="H74" s="22"/>
    </row>
    <row r="75" spans="2:8" s="21" customFormat="1">
      <c r="B75" s="231" t="s">
        <v>2546</v>
      </c>
      <c r="C75" s="21" t="s">
        <v>132</v>
      </c>
      <c r="F75" s="22"/>
      <c r="G75" s="22"/>
      <c r="H75" s="22"/>
    </row>
    <row r="76" spans="2:8" s="21" customFormat="1">
      <c r="B76" s="231" t="s">
        <v>2547</v>
      </c>
      <c r="C76" s="21" t="s">
        <v>132</v>
      </c>
      <c r="F76" s="22"/>
      <c r="G76" s="22"/>
      <c r="H76" s="22"/>
    </row>
    <row r="77" spans="2:8" s="21" customFormat="1">
      <c r="B77" s="231" t="s">
        <v>1107</v>
      </c>
      <c r="C77" s="21" t="s">
        <v>132</v>
      </c>
      <c r="F77" s="22"/>
      <c r="G77" s="22"/>
      <c r="H77" s="22"/>
    </row>
    <row r="78" spans="2:8" s="21" customFormat="1">
      <c r="B78" s="231" t="s">
        <v>278</v>
      </c>
      <c r="C78" s="234"/>
      <c r="F78" s="22"/>
      <c r="G78" s="22"/>
      <c r="H78" s="22"/>
    </row>
    <row r="79" spans="2:8" s="21" customFormat="1">
      <c r="B79" s="231" t="s">
        <v>279</v>
      </c>
      <c r="C79" s="234"/>
      <c r="F79" s="22"/>
      <c r="G79" s="22"/>
      <c r="H79" s="22"/>
    </row>
    <row r="80" spans="2:8" s="21" customFormat="1">
      <c r="B80" s="231" t="s">
        <v>280</v>
      </c>
      <c r="C80" s="234"/>
      <c r="F80" s="22"/>
      <c r="G80" s="22"/>
      <c r="H80" s="22"/>
    </row>
    <row r="81" spans="2:8" s="21" customFormat="1">
      <c r="B81" s="231" t="s">
        <v>281</v>
      </c>
      <c r="C81" s="234"/>
      <c r="F81" s="22"/>
      <c r="G81" s="22"/>
      <c r="H81" s="22"/>
    </row>
    <row r="82" spans="2:8" s="21" customFormat="1">
      <c r="B82" s="231" t="s">
        <v>282</v>
      </c>
      <c r="C82" s="234"/>
      <c r="F82" s="22"/>
      <c r="G82" s="22"/>
      <c r="H82" s="22"/>
    </row>
    <row r="83" spans="2:8" s="21" customFormat="1">
      <c r="B83" s="231" t="s">
        <v>283</v>
      </c>
      <c r="C83" s="234"/>
      <c r="F83" s="22"/>
      <c r="G83" s="22"/>
      <c r="H83" s="22"/>
    </row>
    <row r="84" spans="2:8" s="21" customFormat="1">
      <c r="B84" s="231" t="s">
        <v>284</v>
      </c>
      <c r="C84" s="234"/>
      <c r="F84" s="22"/>
      <c r="G84" s="22"/>
      <c r="H84" s="22"/>
    </row>
    <row r="85" spans="2:8" s="21" customFormat="1">
      <c r="B85" s="231" t="s">
        <v>285</v>
      </c>
      <c r="C85" s="234"/>
      <c r="F85" s="22"/>
      <c r="G85" s="22"/>
      <c r="H85" s="22"/>
    </row>
    <row r="86" spans="2:8" s="21" customFormat="1">
      <c r="B86" s="264" t="s">
        <v>2511</v>
      </c>
      <c r="C86" s="234"/>
      <c r="F86" s="22"/>
      <c r="G86" s="22"/>
      <c r="H86" s="22"/>
    </row>
    <row r="87" spans="2:8" s="21" customFormat="1">
      <c r="B87" s="264" t="s">
        <v>134</v>
      </c>
      <c r="C87" s="210"/>
      <c r="F87" s="22"/>
      <c r="G87" s="22"/>
      <c r="H87" s="22"/>
    </row>
    <row r="88" spans="2:8" s="21" customFormat="1">
      <c r="B88" s="264" t="s">
        <v>135</v>
      </c>
      <c r="C88" s="210"/>
      <c r="F88" s="22"/>
      <c r="G88" s="22"/>
      <c r="H88" s="22"/>
    </row>
  </sheetData>
  <mergeCells count="3">
    <mergeCell ref="B1:E1"/>
    <mergeCell ref="C3:C7"/>
    <mergeCell ref="D3:D7"/>
  </mergeCells>
  <hyperlinks>
    <hyperlink ref="A1" location="Index!A1" display="Index" xr:uid="{67362F03-2EC9-45E5-A4A6-B9A1A3360B55}"/>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CAB4-221F-4A3D-95B7-F7E97A051DCD}">
  <dimension ref="A1:I78"/>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3.7109375"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3.7109375" style="21" bestFit="1" customWidth="1"/>
    <col min="262" max="262" width="11.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3.7109375" style="21" bestFit="1" customWidth="1"/>
    <col min="518" max="518" width="11.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3.7109375" style="21" bestFit="1" customWidth="1"/>
    <col min="774" max="774" width="11.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3.7109375" style="21" bestFit="1" customWidth="1"/>
    <col min="1030" max="1030" width="11.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3.7109375" style="21" bestFit="1" customWidth="1"/>
    <col min="1286" max="1286" width="11.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3.7109375" style="21" bestFit="1" customWidth="1"/>
    <col min="1542" max="1542" width="11.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3.7109375" style="21" bestFit="1" customWidth="1"/>
    <col min="1798" max="1798" width="11.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3.7109375" style="21" bestFit="1" customWidth="1"/>
    <col min="2054" max="2054" width="11.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3.7109375" style="21" bestFit="1" customWidth="1"/>
    <col min="2310" max="2310" width="11.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3.7109375" style="21" bestFit="1" customWidth="1"/>
    <col min="2566" max="2566" width="11.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3.7109375" style="21" bestFit="1" customWidth="1"/>
    <col min="2822" max="2822" width="11.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3.7109375" style="21" bestFit="1" customWidth="1"/>
    <col min="3078" max="3078" width="11.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3.7109375" style="21" bestFit="1" customWidth="1"/>
    <col min="3334" max="3334" width="11.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3.7109375" style="21" bestFit="1" customWidth="1"/>
    <col min="3590" max="3590" width="11.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3.7109375" style="21" bestFit="1" customWidth="1"/>
    <col min="3846" max="3846" width="11.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3.7109375" style="21" bestFit="1" customWidth="1"/>
    <col min="4102" max="4102" width="11.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3.7109375" style="21" bestFit="1" customWidth="1"/>
    <col min="4358" max="4358" width="11.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3.7109375" style="21" bestFit="1" customWidth="1"/>
    <col min="4614" max="4614" width="11.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3.7109375" style="21" bestFit="1" customWidth="1"/>
    <col min="4870" max="4870" width="11.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3.7109375" style="21" bestFit="1" customWidth="1"/>
    <col min="5126" max="5126" width="11.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3.7109375" style="21" bestFit="1" customWidth="1"/>
    <col min="5382" max="5382" width="11.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3.7109375" style="21" bestFit="1" customWidth="1"/>
    <col min="5638" max="5638" width="11.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3.7109375" style="21" bestFit="1" customWidth="1"/>
    <col min="5894" max="5894" width="11.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3.7109375" style="21" bestFit="1" customWidth="1"/>
    <col min="6150" max="6150" width="11.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3.7109375" style="21" bestFit="1" customWidth="1"/>
    <col min="6406" max="6406" width="11.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3.7109375" style="21" bestFit="1" customWidth="1"/>
    <col min="6662" max="6662" width="11.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3.7109375" style="21" bestFit="1" customWidth="1"/>
    <col min="6918" max="6918" width="11.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3.7109375" style="21" bestFit="1" customWidth="1"/>
    <col min="7174" max="7174" width="11.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3.7109375" style="21" bestFit="1" customWidth="1"/>
    <col min="7430" max="7430" width="11.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3.7109375" style="21" bestFit="1" customWidth="1"/>
    <col min="7686" max="7686" width="11.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3.7109375" style="21" bestFit="1" customWidth="1"/>
    <col min="7942" max="7942" width="11.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3.7109375" style="21" bestFit="1" customWidth="1"/>
    <col min="8198" max="8198" width="11.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3.7109375" style="21" bestFit="1" customWidth="1"/>
    <col min="8454" max="8454" width="11.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3.7109375" style="21" bestFit="1" customWidth="1"/>
    <col min="8710" max="8710" width="11.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3.7109375" style="21" bestFit="1" customWidth="1"/>
    <col min="8966" max="8966" width="11.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3.7109375" style="21" bestFit="1" customWidth="1"/>
    <col min="9222" max="9222" width="11.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3.7109375" style="21" bestFit="1" customWidth="1"/>
    <col min="9478" max="9478" width="11.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3.7109375" style="21" bestFit="1" customWidth="1"/>
    <col min="9734" max="9734" width="11.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3.7109375" style="21" bestFit="1" customWidth="1"/>
    <col min="9990" max="9990" width="11.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3.7109375" style="21" bestFit="1" customWidth="1"/>
    <col min="10246" max="10246" width="11.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3.7109375" style="21" bestFit="1" customWidth="1"/>
    <col min="10502" max="10502" width="11.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3.7109375" style="21" bestFit="1" customWidth="1"/>
    <col min="10758" max="10758" width="11.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3.7109375" style="21" bestFit="1" customWidth="1"/>
    <col min="11014" max="11014" width="11.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3.7109375" style="21" bestFit="1" customWidth="1"/>
    <col min="11270" max="11270" width="11.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3.7109375" style="21" bestFit="1" customWidth="1"/>
    <col min="11526" max="11526" width="11.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3.7109375" style="21" bestFit="1" customWidth="1"/>
    <col min="11782" max="11782" width="11.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3.7109375" style="21" bestFit="1" customWidth="1"/>
    <col min="12038" max="12038" width="11.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3.7109375" style="21" bestFit="1" customWidth="1"/>
    <col min="12294" max="12294" width="11.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3.7109375" style="21" bestFit="1" customWidth="1"/>
    <col min="12550" max="12550" width="11.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3.7109375" style="21" bestFit="1" customWidth="1"/>
    <col min="12806" max="12806" width="11.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3.7109375" style="21" bestFit="1" customWidth="1"/>
    <col min="13062" max="13062" width="11.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3.7109375" style="21" bestFit="1" customWidth="1"/>
    <col min="13318" max="13318" width="11.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3.7109375" style="21" bestFit="1" customWidth="1"/>
    <col min="13574" max="13574" width="11.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3.7109375" style="21" bestFit="1" customWidth="1"/>
    <col min="13830" max="13830" width="11.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3.7109375" style="21" bestFit="1" customWidth="1"/>
    <col min="14086" max="14086" width="11.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3.7109375" style="21" bestFit="1" customWidth="1"/>
    <col min="14342" max="14342" width="11.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3.7109375" style="21" bestFit="1" customWidth="1"/>
    <col min="14598" max="14598" width="11.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3.7109375" style="21" bestFit="1" customWidth="1"/>
    <col min="14854" max="14854" width="11.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3.7109375" style="21" bestFit="1" customWidth="1"/>
    <col min="15110" max="15110" width="11.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3.7109375" style="21" bestFit="1" customWidth="1"/>
    <col min="15366" max="15366" width="11.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3.7109375" style="21" bestFit="1" customWidth="1"/>
    <col min="15622" max="15622" width="11.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3.7109375" style="21" bestFit="1" customWidth="1"/>
    <col min="15878" max="15878" width="11.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3.7109375" style="21" bestFit="1" customWidth="1"/>
    <col min="16134" max="16134" width="11.5703125" style="21" bestFit="1" customWidth="1"/>
    <col min="16135" max="16135" width="18.140625" style="21" bestFit="1" customWidth="1"/>
    <col min="16136" max="16136" width="9.140625" style="21" bestFit="1"/>
    <col min="16137" max="16384" width="9.140625" style="21"/>
  </cols>
  <sheetData>
    <row r="1" spans="1:9" s="1" customFormat="1">
      <c r="A1" s="3" t="s">
        <v>0</v>
      </c>
      <c r="B1" s="394" t="s">
        <v>43</v>
      </c>
      <c r="C1" s="394"/>
      <c r="D1" s="394"/>
      <c r="E1" s="394"/>
      <c r="F1" s="4"/>
      <c r="G1" s="4"/>
      <c r="H1" s="4"/>
    </row>
    <row r="2" spans="1:9" s="1" customFormat="1" ht="13.5" thickBot="1">
      <c r="C2" s="5"/>
      <c r="F2" s="4"/>
      <c r="G2" s="4"/>
      <c r="H2" s="4"/>
    </row>
    <row r="3" spans="1:9" s="12" customFormat="1" ht="15">
      <c r="B3" s="30" t="s">
        <v>3034</v>
      </c>
      <c r="C3" s="395"/>
      <c r="D3" s="398"/>
      <c r="F3" s="18"/>
      <c r="G3" s="18"/>
      <c r="H3" s="18"/>
    </row>
    <row r="4" spans="1:9" s="12" customFormat="1" ht="15">
      <c r="B4" s="31" t="s">
        <v>3035</v>
      </c>
      <c r="C4" s="396"/>
      <c r="D4" s="399"/>
      <c r="F4" s="18"/>
      <c r="G4" s="18"/>
      <c r="H4" s="18"/>
    </row>
    <row r="5" spans="1:9" s="12" customFormat="1" ht="15">
      <c r="B5" s="90" t="s">
        <v>1046</v>
      </c>
      <c r="C5" s="396"/>
      <c r="D5" s="399"/>
      <c r="F5" s="18"/>
      <c r="G5" s="18"/>
      <c r="H5" s="18"/>
    </row>
    <row r="6" spans="1:9" s="12" customFormat="1" ht="15">
      <c r="B6" s="90" t="s">
        <v>3019</v>
      </c>
      <c r="C6" s="396"/>
      <c r="D6" s="399"/>
      <c r="F6" s="18"/>
      <c r="G6" s="18"/>
      <c r="H6" s="18"/>
    </row>
    <row r="7" spans="1:9" s="12" customFormat="1" ht="30.75" thickBot="1">
      <c r="B7" s="32" t="s">
        <v>3036</v>
      </c>
      <c r="C7" s="397"/>
      <c r="D7" s="400"/>
      <c r="F7" s="18"/>
      <c r="G7" s="18"/>
      <c r="H7" s="18"/>
    </row>
    <row r="8" spans="1:9" s="12" customFormat="1">
      <c r="C8" s="14" t="s">
        <v>1048</v>
      </c>
      <c r="D8" s="14" t="s">
        <v>1049</v>
      </c>
      <c r="F8" s="18"/>
      <c r="G8" s="18"/>
      <c r="H8" s="18"/>
    </row>
    <row r="11" spans="1:9" s="21" customFormat="1">
      <c r="B11" s="21" t="s">
        <v>101</v>
      </c>
      <c r="C11" s="210"/>
      <c r="F11" s="22"/>
      <c r="G11" s="22"/>
      <c r="H11" s="22"/>
    </row>
    <row r="13" spans="1:9" s="21" customFormat="1">
      <c r="B13" s="229" t="s">
        <v>102</v>
      </c>
      <c r="C13" s="230" t="s">
        <v>103</v>
      </c>
      <c r="D13" s="229" t="s">
        <v>136</v>
      </c>
      <c r="E13" s="229" t="s">
        <v>105</v>
      </c>
      <c r="F13" s="131" t="s">
        <v>106</v>
      </c>
      <c r="G13" s="131" t="s">
        <v>107</v>
      </c>
      <c r="H13" s="131" t="s">
        <v>108</v>
      </c>
      <c r="I13" s="231" t="s">
        <v>137</v>
      </c>
    </row>
    <row r="14" spans="1:9" s="21" customFormat="1">
      <c r="B14" s="231" t="s">
        <v>138</v>
      </c>
      <c r="C14" s="139"/>
      <c r="F14" s="22"/>
      <c r="G14" s="22"/>
      <c r="H14" s="22"/>
    </row>
    <row r="15" spans="1:9" s="21" customFormat="1">
      <c r="B15" s="231" t="s">
        <v>110</v>
      </c>
      <c r="C15" s="139"/>
      <c r="F15" s="22"/>
      <c r="G15" s="22"/>
      <c r="H15" s="22"/>
    </row>
    <row r="16" spans="1:9" s="21" customFormat="1">
      <c r="B16" s="21" t="s">
        <v>1050</v>
      </c>
      <c r="C16" s="139" t="s">
        <v>139</v>
      </c>
      <c r="D16" s="21" t="s">
        <v>140</v>
      </c>
      <c r="E16" s="21" t="s">
        <v>141</v>
      </c>
      <c r="F16" s="22">
        <v>4725000</v>
      </c>
      <c r="G16" s="22">
        <v>42936.08</v>
      </c>
      <c r="H16" s="22">
        <v>8.02</v>
      </c>
    </row>
    <row r="17" spans="2:8" s="21" customFormat="1">
      <c r="B17" s="21" t="s">
        <v>1051</v>
      </c>
      <c r="C17" s="139" t="s">
        <v>139</v>
      </c>
      <c r="D17" s="21" t="s">
        <v>140</v>
      </c>
      <c r="E17" s="21" t="s">
        <v>144</v>
      </c>
      <c r="F17" s="22">
        <v>2764000</v>
      </c>
      <c r="G17" s="22">
        <v>41368.79</v>
      </c>
      <c r="H17" s="22">
        <v>7.72</v>
      </c>
    </row>
    <row r="18" spans="2:8" s="21" customFormat="1">
      <c r="B18" s="21" t="s">
        <v>1053</v>
      </c>
      <c r="C18" s="139" t="s">
        <v>139</v>
      </c>
      <c r="D18" s="21" t="s">
        <v>148</v>
      </c>
      <c r="E18" s="21" t="s">
        <v>149</v>
      </c>
      <c r="F18" s="22">
        <v>9000000</v>
      </c>
      <c r="G18" s="22">
        <v>31383</v>
      </c>
      <c r="H18" s="22">
        <v>5.86</v>
      </c>
    </row>
    <row r="19" spans="2:8" s="21" customFormat="1">
      <c r="B19" s="21" t="s">
        <v>1052</v>
      </c>
      <c r="C19" s="139" t="s">
        <v>139</v>
      </c>
      <c r="D19" s="21" t="s">
        <v>142</v>
      </c>
      <c r="E19" s="21" t="s">
        <v>143</v>
      </c>
      <c r="F19" s="22">
        <v>990000</v>
      </c>
      <c r="G19" s="22">
        <v>25241.040000000001</v>
      </c>
      <c r="H19" s="22">
        <v>4.71</v>
      </c>
    </row>
    <row r="20" spans="2:8" s="21" customFormat="1">
      <c r="B20" s="21" t="s">
        <v>1056</v>
      </c>
      <c r="C20" s="139" t="s">
        <v>139</v>
      </c>
      <c r="D20" s="21" t="s">
        <v>140</v>
      </c>
      <c r="E20" s="21" t="s">
        <v>154</v>
      </c>
      <c r="F20" s="22">
        <v>2710000</v>
      </c>
      <c r="G20" s="22">
        <v>24552.6</v>
      </c>
      <c r="H20" s="22">
        <v>4.58</v>
      </c>
    </row>
    <row r="21" spans="2:8" s="21" customFormat="1">
      <c r="B21" s="21" t="s">
        <v>2043</v>
      </c>
      <c r="C21" s="139" t="s">
        <v>139</v>
      </c>
      <c r="D21" s="21" t="s">
        <v>179</v>
      </c>
      <c r="E21" s="21" t="s">
        <v>448</v>
      </c>
      <c r="F21" s="22">
        <v>878000</v>
      </c>
      <c r="G21" s="22">
        <v>22213.84</v>
      </c>
      <c r="H21" s="22">
        <v>4.1500000000000004</v>
      </c>
    </row>
    <row r="22" spans="2:8" s="21" customFormat="1">
      <c r="B22" s="21" t="s">
        <v>1089</v>
      </c>
      <c r="C22" s="139" t="s">
        <v>139</v>
      </c>
      <c r="D22" s="21" t="s">
        <v>274</v>
      </c>
      <c r="E22" s="21" t="s">
        <v>300</v>
      </c>
      <c r="F22" s="22">
        <v>9656666</v>
      </c>
      <c r="G22" s="22">
        <v>22031.68</v>
      </c>
      <c r="H22" s="22">
        <v>4.1100000000000003</v>
      </c>
    </row>
    <row r="23" spans="2:8" s="21" customFormat="1">
      <c r="B23" s="21" t="s">
        <v>2025</v>
      </c>
      <c r="C23" s="139" t="s">
        <v>139</v>
      </c>
      <c r="D23" s="21" t="s">
        <v>155</v>
      </c>
      <c r="E23" s="21" t="s">
        <v>156</v>
      </c>
      <c r="F23" s="22">
        <v>890300</v>
      </c>
      <c r="G23" s="22">
        <v>21988.63</v>
      </c>
      <c r="H23" s="22">
        <v>4.0999999999999996</v>
      </c>
    </row>
    <row r="24" spans="2:8" s="21" customFormat="1">
      <c r="B24" s="21" t="s">
        <v>1076</v>
      </c>
      <c r="C24" s="139" t="s">
        <v>139</v>
      </c>
      <c r="D24" s="21" t="s">
        <v>145</v>
      </c>
      <c r="E24" s="21" t="s">
        <v>294</v>
      </c>
      <c r="F24" s="22">
        <v>1615000</v>
      </c>
      <c r="G24" s="22">
        <v>16814.57</v>
      </c>
      <c r="H24" s="22">
        <v>3.14</v>
      </c>
    </row>
    <row r="25" spans="2:8" s="21" customFormat="1">
      <c r="B25" s="21" t="s">
        <v>1082</v>
      </c>
      <c r="C25" s="139" t="s">
        <v>139</v>
      </c>
      <c r="D25" s="21" t="s">
        <v>181</v>
      </c>
      <c r="E25" s="21" t="s">
        <v>182</v>
      </c>
      <c r="F25" s="22">
        <v>700000</v>
      </c>
      <c r="G25" s="22">
        <v>16732.099999999999</v>
      </c>
      <c r="H25" s="22">
        <v>3.12</v>
      </c>
    </row>
    <row r="26" spans="2:8" s="21" customFormat="1">
      <c r="B26" s="21" t="s">
        <v>2273</v>
      </c>
      <c r="C26" s="139" t="s">
        <v>139</v>
      </c>
      <c r="D26" s="21" t="s">
        <v>200</v>
      </c>
      <c r="E26" s="21" t="s">
        <v>426</v>
      </c>
      <c r="F26" s="22">
        <v>450165</v>
      </c>
      <c r="G26" s="22">
        <v>16529.38</v>
      </c>
      <c r="H26" s="22">
        <v>3.09</v>
      </c>
    </row>
    <row r="27" spans="2:8" s="21" customFormat="1">
      <c r="B27" s="21" t="s">
        <v>2098</v>
      </c>
      <c r="C27" s="139" t="s">
        <v>139</v>
      </c>
      <c r="D27" s="21" t="s">
        <v>181</v>
      </c>
      <c r="E27" s="21" t="s">
        <v>373</v>
      </c>
      <c r="F27" s="22">
        <v>960000</v>
      </c>
      <c r="G27" s="22">
        <v>16528.32</v>
      </c>
      <c r="H27" s="22">
        <v>3.09</v>
      </c>
    </row>
    <row r="28" spans="2:8" s="21" customFormat="1">
      <c r="B28" s="21" t="s">
        <v>2034</v>
      </c>
      <c r="C28" s="139" t="s">
        <v>139</v>
      </c>
      <c r="D28" s="21" t="s">
        <v>274</v>
      </c>
      <c r="E28" s="21" t="s">
        <v>297</v>
      </c>
      <c r="F28" s="22">
        <v>9400000</v>
      </c>
      <c r="G28" s="22">
        <v>16271.4</v>
      </c>
      <c r="H28" s="22">
        <v>3.04</v>
      </c>
    </row>
    <row r="29" spans="2:8" s="21" customFormat="1">
      <c r="B29" s="21" t="s">
        <v>2344</v>
      </c>
      <c r="C29" s="139" t="s">
        <v>139</v>
      </c>
      <c r="D29" s="21" t="s">
        <v>380</v>
      </c>
      <c r="E29" s="21" t="s">
        <v>381</v>
      </c>
      <c r="F29" s="22">
        <v>6400000</v>
      </c>
      <c r="G29" s="22">
        <v>15740.8</v>
      </c>
      <c r="H29" s="22">
        <v>2.94</v>
      </c>
    </row>
    <row r="30" spans="2:8" s="21" customFormat="1">
      <c r="B30" s="21" t="s">
        <v>1057</v>
      </c>
      <c r="C30" s="139" t="s">
        <v>139</v>
      </c>
      <c r="D30" s="21" t="s">
        <v>170</v>
      </c>
      <c r="E30" s="21" t="s">
        <v>239</v>
      </c>
      <c r="F30" s="22">
        <v>1470000</v>
      </c>
      <c r="G30" s="22">
        <v>15315.2</v>
      </c>
      <c r="H30" s="22">
        <v>2.86</v>
      </c>
    </row>
    <row r="31" spans="2:8" s="21" customFormat="1">
      <c r="B31" s="21" t="s">
        <v>1079</v>
      </c>
      <c r="C31" s="139" t="s">
        <v>139</v>
      </c>
      <c r="D31" s="21" t="s">
        <v>200</v>
      </c>
      <c r="E31" s="21" t="s">
        <v>320</v>
      </c>
      <c r="F31" s="22">
        <v>544400</v>
      </c>
      <c r="G31" s="22">
        <v>14572.77</v>
      </c>
      <c r="H31" s="22">
        <v>2.72</v>
      </c>
    </row>
    <row r="32" spans="2:8" s="21" customFormat="1">
      <c r="B32" s="21" t="s">
        <v>2345</v>
      </c>
      <c r="C32" s="139" t="s">
        <v>139</v>
      </c>
      <c r="D32" s="21" t="s">
        <v>151</v>
      </c>
      <c r="E32" s="21" t="s">
        <v>670</v>
      </c>
      <c r="F32" s="22">
        <v>3121737</v>
      </c>
      <c r="G32" s="22">
        <v>11615.98</v>
      </c>
      <c r="H32" s="22">
        <v>2.17</v>
      </c>
    </row>
    <row r="33" spans="2:8" s="21" customFormat="1">
      <c r="B33" s="21" t="s">
        <v>2346</v>
      </c>
      <c r="C33" s="139" t="s">
        <v>139</v>
      </c>
      <c r="D33" s="21" t="s">
        <v>192</v>
      </c>
      <c r="E33" s="21" t="s">
        <v>798</v>
      </c>
      <c r="F33" s="22">
        <v>2165862</v>
      </c>
      <c r="G33" s="22">
        <v>11183.43</v>
      </c>
      <c r="H33" s="22">
        <v>2.09</v>
      </c>
    </row>
    <row r="34" spans="2:8" s="21" customFormat="1">
      <c r="B34" s="21" t="s">
        <v>2255</v>
      </c>
      <c r="C34" s="139" t="s">
        <v>139</v>
      </c>
      <c r="D34" s="21" t="s">
        <v>140</v>
      </c>
      <c r="E34" s="21" t="s">
        <v>408</v>
      </c>
      <c r="F34" s="22">
        <v>8200000</v>
      </c>
      <c r="G34" s="22">
        <v>10783</v>
      </c>
      <c r="H34" s="22">
        <v>2.0099999999999998</v>
      </c>
    </row>
    <row r="35" spans="2:8" s="21" customFormat="1">
      <c r="B35" s="21" t="s">
        <v>2347</v>
      </c>
      <c r="C35" s="139" t="s">
        <v>139</v>
      </c>
      <c r="D35" s="21" t="s">
        <v>334</v>
      </c>
      <c r="E35" s="21" t="s">
        <v>335</v>
      </c>
      <c r="F35" s="22">
        <v>527000</v>
      </c>
      <c r="G35" s="22">
        <v>10742.1</v>
      </c>
      <c r="H35" s="22">
        <v>2.0099999999999998</v>
      </c>
    </row>
    <row r="36" spans="2:8" s="21" customFormat="1">
      <c r="B36" s="21" t="s">
        <v>2062</v>
      </c>
      <c r="C36" s="139" t="s">
        <v>139</v>
      </c>
      <c r="D36" s="21" t="s">
        <v>259</v>
      </c>
      <c r="E36" s="21" t="s">
        <v>394</v>
      </c>
      <c r="F36" s="22">
        <v>2473000</v>
      </c>
      <c r="G36" s="22">
        <v>10590.62</v>
      </c>
      <c r="H36" s="22">
        <v>1.98</v>
      </c>
    </row>
    <row r="37" spans="2:8" s="21" customFormat="1">
      <c r="B37" s="21" t="s">
        <v>1095</v>
      </c>
      <c r="C37" s="139" t="s">
        <v>139</v>
      </c>
      <c r="D37" s="21" t="s">
        <v>192</v>
      </c>
      <c r="E37" s="21" t="s">
        <v>193</v>
      </c>
      <c r="F37" s="22">
        <v>1464954</v>
      </c>
      <c r="G37" s="22">
        <v>10278.85</v>
      </c>
      <c r="H37" s="22">
        <v>1.92</v>
      </c>
    </row>
    <row r="38" spans="2:8" s="21" customFormat="1">
      <c r="B38" s="21" t="s">
        <v>2048</v>
      </c>
      <c r="C38" s="139" t="s">
        <v>139</v>
      </c>
      <c r="D38" s="21" t="s">
        <v>270</v>
      </c>
      <c r="E38" s="21" t="s">
        <v>420</v>
      </c>
      <c r="F38" s="22">
        <v>1720000</v>
      </c>
      <c r="G38" s="22">
        <v>8993.02</v>
      </c>
      <c r="H38" s="22">
        <v>1.68</v>
      </c>
    </row>
    <row r="39" spans="2:8" s="21" customFormat="1">
      <c r="B39" s="21" t="s">
        <v>2099</v>
      </c>
      <c r="C39" s="139" t="s">
        <v>139</v>
      </c>
      <c r="D39" s="21" t="s">
        <v>200</v>
      </c>
      <c r="E39" s="21" t="s">
        <v>292</v>
      </c>
      <c r="F39" s="22">
        <v>650000</v>
      </c>
      <c r="G39" s="22">
        <v>8765.9</v>
      </c>
      <c r="H39" s="22">
        <v>1.64</v>
      </c>
    </row>
    <row r="40" spans="2:8" s="21" customFormat="1">
      <c r="B40" s="21" t="s">
        <v>2058</v>
      </c>
      <c r="C40" s="139" t="s">
        <v>139</v>
      </c>
      <c r="D40" s="21" t="s">
        <v>145</v>
      </c>
      <c r="E40" s="21" t="s">
        <v>499</v>
      </c>
      <c r="F40" s="22">
        <v>264000</v>
      </c>
      <c r="G40" s="22">
        <v>7689.92</v>
      </c>
      <c r="H40" s="22">
        <v>1.44</v>
      </c>
    </row>
    <row r="41" spans="2:8" s="21" customFormat="1">
      <c r="B41" s="21" t="s">
        <v>2285</v>
      </c>
      <c r="C41" s="139" t="s">
        <v>139</v>
      </c>
      <c r="D41" s="21" t="s">
        <v>140</v>
      </c>
      <c r="E41" s="21" t="s">
        <v>441</v>
      </c>
      <c r="F41" s="22">
        <v>13500000</v>
      </c>
      <c r="G41" s="22">
        <v>7573.5</v>
      </c>
      <c r="H41" s="22">
        <v>1.41</v>
      </c>
    </row>
    <row r="42" spans="2:8" s="21" customFormat="1">
      <c r="B42" s="21" t="s">
        <v>2006</v>
      </c>
      <c r="C42" s="139" t="s">
        <v>139</v>
      </c>
      <c r="D42" s="21" t="s">
        <v>202</v>
      </c>
      <c r="E42" s="21" t="s">
        <v>523</v>
      </c>
      <c r="F42" s="22">
        <v>880000</v>
      </c>
      <c r="G42" s="22">
        <v>7247.24</v>
      </c>
      <c r="H42" s="22">
        <v>1.35</v>
      </c>
    </row>
    <row r="43" spans="2:8" s="21" customFormat="1">
      <c r="B43" s="21" t="s">
        <v>2279</v>
      </c>
      <c r="C43" s="139" t="s">
        <v>139</v>
      </c>
      <c r="D43" s="21" t="s">
        <v>155</v>
      </c>
      <c r="E43" s="21" t="s">
        <v>548</v>
      </c>
      <c r="F43" s="22">
        <v>1550000</v>
      </c>
      <c r="G43" s="22">
        <v>6820</v>
      </c>
      <c r="H43" s="22">
        <v>1.27</v>
      </c>
    </row>
    <row r="44" spans="2:8" s="21" customFormat="1">
      <c r="B44" s="21" t="s">
        <v>2348</v>
      </c>
      <c r="C44" s="139" t="s">
        <v>139</v>
      </c>
      <c r="D44" s="21" t="s">
        <v>155</v>
      </c>
      <c r="E44" s="21" t="s">
        <v>799</v>
      </c>
      <c r="F44" s="22">
        <v>1020000</v>
      </c>
      <c r="G44" s="22">
        <v>6408.15</v>
      </c>
      <c r="H44" s="22">
        <v>1.2</v>
      </c>
    </row>
    <row r="45" spans="2:8" s="21" customFormat="1">
      <c r="B45" s="21" t="s">
        <v>286</v>
      </c>
      <c r="C45" s="139" t="s">
        <v>139</v>
      </c>
      <c r="D45" s="21" t="s">
        <v>140</v>
      </c>
      <c r="E45" s="21" t="s">
        <v>287</v>
      </c>
      <c r="F45" s="22">
        <v>990000</v>
      </c>
      <c r="G45" s="22">
        <v>5680.62</v>
      </c>
      <c r="H45" s="22">
        <v>1.06</v>
      </c>
    </row>
    <row r="46" spans="2:8" s="21" customFormat="1">
      <c r="B46" s="21" t="s">
        <v>1055</v>
      </c>
      <c r="C46" s="139" t="s">
        <v>139</v>
      </c>
      <c r="D46" s="21" t="s">
        <v>215</v>
      </c>
      <c r="E46" s="21" t="s">
        <v>310</v>
      </c>
      <c r="F46" s="22">
        <v>900000</v>
      </c>
      <c r="G46" s="22">
        <v>5489.55</v>
      </c>
      <c r="H46" s="22">
        <v>1.02</v>
      </c>
    </row>
    <row r="47" spans="2:8" s="21" customFormat="1">
      <c r="B47" s="21" t="s">
        <v>2012</v>
      </c>
      <c r="C47" s="139" t="s">
        <v>139</v>
      </c>
      <c r="D47" s="21" t="s">
        <v>140</v>
      </c>
      <c r="E47" s="21" t="s">
        <v>301</v>
      </c>
      <c r="F47" s="22">
        <v>465000</v>
      </c>
      <c r="G47" s="22">
        <v>5313.32</v>
      </c>
      <c r="H47" s="22">
        <v>0.99</v>
      </c>
    </row>
    <row r="48" spans="2:8" s="21" customFormat="1">
      <c r="B48" s="21" t="s">
        <v>2349</v>
      </c>
      <c r="C48" s="139" t="s">
        <v>139</v>
      </c>
      <c r="D48" s="21" t="s">
        <v>205</v>
      </c>
      <c r="E48" s="21" t="s">
        <v>800</v>
      </c>
      <c r="F48" s="22">
        <v>380165</v>
      </c>
      <c r="G48" s="22">
        <v>3975.01</v>
      </c>
      <c r="H48" s="22">
        <v>0.74</v>
      </c>
    </row>
    <row r="49" spans="2:8" s="21" customFormat="1">
      <c r="B49" s="21" t="s">
        <v>2350</v>
      </c>
      <c r="C49" s="139" t="s">
        <v>139</v>
      </c>
      <c r="D49" s="21" t="s">
        <v>160</v>
      </c>
      <c r="E49" s="21" t="s">
        <v>626</v>
      </c>
      <c r="F49" s="22">
        <v>5500000</v>
      </c>
      <c r="G49" s="22">
        <v>3863.75</v>
      </c>
      <c r="H49" s="22">
        <v>0.72</v>
      </c>
    </row>
    <row r="50" spans="2:8" s="21" customFormat="1">
      <c r="B50" s="21" t="s">
        <v>384</v>
      </c>
      <c r="C50" s="139" t="s">
        <v>139</v>
      </c>
      <c r="D50" s="21" t="s">
        <v>251</v>
      </c>
      <c r="E50" s="21" t="s">
        <v>385</v>
      </c>
      <c r="F50" s="22">
        <v>5100000</v>
      </c>
      <c r="G50" s="22">
        <v>3024.3</v>
      </c>
      <c r="H50" s="22">
        <v>0.56000000000000005</v>
      </c>
    </row>
    <row r="51" spans="2:8" s="21" customFormat="1">
      <c r="B51" s="231" t="s">
        <v>218</v>
      </c>
      <c r="C51" s="234"/>
      <c r="D51" s="231"/>
      <c r="E51" s="231"/>
      <c r="F51" s="128"/>
      <c r="G51" s="128">
        <f>SUM(G13:G50)</f>
        <v>506258.46</v>
      </c>
      <c r="H51" s="128">
        <f>SUM(H13:H50)</f>
        <v>94.51</v>
      </c>
    </row>
    <row r="52" spans="2:8" s="21" customFormat="1">
      <c r="B52" s="231" t="s">
        <v>219</v>
      </c>
      <c r="C52" s="234"/>
      <c r="D52" s="231"/>
      <c r="E52" s="231"/>
      <c r="F52" s="128"/>
      <c r="G52" s="128">
        <v>23129.81</v>
      </c>
      <c r="H52" s="128">
        <v>4.32</v>
      </c>
    </row>
    <row r="53" spans="2:8" s="21" customFormat="1">
      <c r="B53" s="231" t="s">
        <v>125</v>
      </c>
      <c r="C53" s="234"/>
      <c r="D53" s="231"/>
      <c r="E53" s="231"/>
      <c r="F53" s="128"/>
      <c r="G53" s="128">
        <v>529388.27</v>
      </c>
      <c r="H53" s="128">
        <v>98.83</v>
      </c>
    </row>
    <row r="54" spans="2:8" s="21" customFormat="1">
      <c r="B54" s="231" t="s">
        <v>220</v>
      </c>
      <c r="C54" s="234"/>
      <c r="D54" s="231"/>
      <c r="E54" s="231"/>
      <c r="F54" s="128"/>
      <c r="G54" s="128">
        <v>6274.7467063899348</v>
      </c>
      <c r="H54" s="128">
        <v>1.1700000000000017</v>
      </c>
    </row>
    <row r="55" spans="2:8" s="21" customFormat="1">
      <c r="B55" s="231" t="s">
        <v>127</v>
      </c>
      <c r="C55" s="234"/>
      <c r="D55" s="231"/>
      <c r="E55" s="231"/>
      <c r="F55" s="128"/>
      <c r="G55" s="128">
        <v>535663.01670638996</v>
      </c>
      <c r="H55" s="128">
        <v>100</v>
      </c>
    </row>
    <row r="56" spans="2:8" s="21" customFormat="1">
      <c r="B56" s="21" t="s">
        <v>128</v>
      </c>
      <c r="C56" s="210"/>
      <c r="F56" s="22"/>
      <c r="G56" s="22"/>
      <c r="H56" s="22"/>
    </row>
    <row r="57" spans="2:8" s="21" customFormat="1">
      <c r="B57" s="21" t="s">
        <v>129</v>
      </c>
      <c r="C57" s="210"/>
      <c r="F57" s="22"/>
      <c r="G57" s="22"/>
      <c r="H57" s="22"/>
    </row>
    <row r="58" spans="2:8" s="21" customFormat="1">
      <c r="B58" s="21" t="s">
        <v>130</v>
      </c>
      <c r="C58" s="235">
        <v>44865</v>
      </c>
      <c r="F58" s="22"/>
      <c r="G58" s="22"/>
      <c r="H58" s="22"/>
    </row>
    <row r="59" spans="2:8" s="21" customFormat="1" ht="25.5">
      <c r="B59" s="236" t="s">
        <v>131</v>
      </c>
      <c r="C59" s="210" t="s">
        <v>132</v>
      </c>
      <c r="F59" s="22"/>
      <c r="G59" s="22"/>
      <c r="H59" s="22"/>
    </row>
    <row r="60" spans="2:8" s="21" customFormat="1">
      <c r="B60" s="231"/>
      <c r="C60" s="210"/>
      <c r="F60" s="22"/>
      <c r="G60" s="22"/>
      <c r="H60" s="22"/>
    </row>
    <row r="61" spans="2:8" s="21" customFormat="1">
      <c r="B61" s="231" t="s">
        <v>2546</v>
      </c>
      <c r="C61" s="21" t="s">
        <v>132</v>
      </c>
      <c r="F61" s="22"/>
      <c r="G61" s="22"/>
      <c r="H61" s="22"/>
    </row>
    <row r="62" spans="2:8" s="21" customFormat="1">
      <c r="B62" s="231" t="s">
        <v>2547</v>
      </c>
      <c r="C62" s="21" t="s">
        <v>132</v>
      </c>
      <c r="F62" s="22"/>
      <c r="G62" s="22"/>
      <c r="H62" s="22"/>
    </row>
    <row r="63" spans="2:8" s="21" customFormat="1">
      <c r="B63" s="231" t="s">
        <v>1107</v>
      </c>
      <c r="C63" s="21" t="s">
        <v>132</v>
      </c>
      <c r="F63" s="22"/>
      <c r="G63" s="22"/>
      <c r="H63" s="22"/>
    </row>
    <row r="64" spans="2:8" s="21" customFormat="1">
      <c r="B64" s="231" t="s">
        <v>801</v>
      </c>
      <c r="C64" s="234"/>
      <c r="F64" s="22"/>
      <c r="G64" s="22"/>
      <c r="H64" s="22"/>
    </row>
    <row r="65" spans="2:8" s="21" customFormat="1">
      <c r="B65" s="231" t="s">
        <v>802</v>
      </c>
      <c r="C65" s="234"/>
      <c r="F65" s="22"/>
      <c r="G65" s="22"/>
      <c r="H65" s="22"/>
    </row>
    <row r="66" spans="2:8" s="21" customFormat="1">
      <c r="B66" s="231" t="s">
        <v>803</v>
      </c>
      <c r="C66" s="234"/>
      <c r="F66" s="22"/>
      <c r="G66" s="22"/>
      <c r="H66" s="22"/>
    </row>
    <row r="67" spans="2:8" s="21" customFormat="1">
      <c r="B67" s="231" t="s">
        <v>804</v>
      </c>
      <c r="C67" s="234"/>
      <c r="F67" s="22"/>
      <c r="G67" s="22"/>
      <c r="H67" s="22"/>
    </row>
    <row r="68" spans="2:8" s="21" customFormat="1">
      <c r="B68" s="231" t="s">
        <v>805</v>
      </c>
      <c r="C68" s="234"/>
      <c r="F68" s="22"/>
      <c r="G68" s="22"/>
      <c r="H68" s="22"/>
    </row>
    <row r="69" spans="2:8" s="21" customFormat="1">
      <c r="B69" s="231" t="s">
        <v>806</v>
      </c>
      <c r="C69" s="234"/>
      <c r="F69" s="22"/>
      <c r="G69" s="22"/>
      <c r="H69" s="22"/>
    </row>
    <row r="70" spans="2:8" s="21" customFormat="1">
      <c r="B70" s="231" t="s">
        <v>807</v>
      </c>
      <c r="C70" s="234"/>
      <c r="F70" s="22"/>
      <c r="G70" s="22"/>
      <c r="H70" s="22"/>
    </row>
    <row r="71" spans="2:8" s="21" customFormat="1">
      <c r="B71" s="231" t="s">
        <v>808</v>
      </c>
      <c r="C71" s="234"/>
      <c r="F71" s="22"/>
      <c r="G71" s="22"/>
      <c r="H71" s="22"/>
    </row>
    <row r="72" spans="2:8" s="21" customFormat="1">
      <c r="B72" s="231" t="s">
        <v>809</v>
      </c>
      <c r="C72" s="234"/>
      <c r="F72" s="22"/>
      <c r="G72" s="22"/>
      <c r="H72" s="22"/>
    </row>
    <row r="73" spans="2:8" s="21" customFormat="1">
      <c r="B73" s="231" t="s">
        <v>810</v>
      </c>
      <c r="C73" s="234"/>
      <c r="F73" s="22"/>
      <c r="G73" s="22"/>
      <c r="H73" s="22"/>
    </row>
    <row r="74" spans="2:8" s="21" customFormat="1">
      <c r="B74" s="231" t="s">
        <v>811</v>
      </c>
      <c r="C74" s="234"/>
      <c r="F74" s="22"/>
      <c r="G74" s="22"/>
      <c r="H74" s="22"/>
    </row>
    <row r="75" spans="2:8" s="21" customFormat="1">
      <c r="B75" s="231" t="s">
        <v>812</v>
      </c>
      <c r="C75" s="234"/>
      <c r="F75" s="22"/>
      <c r="G75" s="22"/>
      <c r="H75" s="22"/>
    </row>
    <row r="76" spans="2:8" s="21" customFormat="1">
      <c r="B76" s="264" t="s">
        <v>2512</v>
      </c>
      <c r="C76" s="234"/>
      <c r="F76" s="22"/>
      <c r="G76" s="22"/>
      <c r="H76" s="22"/>
    </row>
    <row r="77" spans="2:8" s="21" customFormat="1">
      <c r="B77" s="264" t="s">
        <v>134</v>
      </c>
      <c r="C77" s="210"/>
      <c r="F77" s="22"/>
      <c r="G77" s="22"/>
      <c r="H77" s="22"/>
    </row>
    <row r="78" spans="2:8" s="21" customFormat="1">
      <c r="B78" s="264" t="s">
        <v>135</v>
      </c>
      <c r="C78" s="210"/>
      <c r="F78" s="22"/>
      <c r="G78" s="22"/>
      <c r="H78" s="22"/>
    </row>
  </sheetData>
  <mergeCells count="3">
    <mergeCell ref="B1:E1"/>
    <mergeCell ref="C3:C7"/>
    <mergeCell ref="D3:D7"/>
  </mergeCells>
  <hyperlinks>
    <hyperlink ref="A1" location="Index!A1" display="Index" xr:uid="{3C78EAF0-6AD8-4954-96C6-C7411CFBD47D}"/>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F37C-6863-42B5-9576-4443CBAE706A}">
  <dimension ref="A1:I93"/>
  <sheetViews>
    <sheetView workbookViewId="0">
      <selection activeCell="B1" sqref="B1:E1"/>
    </sheetView>
  </sheetViews>
  <sheetFormatPr defaultRowHeight="12.75"/>
  <cols>
    <col min="1" max="1" width="5.42578125" style="21" bestFit="1" customWidth="1"/>
    <col min="2" max="2" width="85.42578125" style="21" customWidth="1"/>
    <col min="3" max="3" width="30.7109375" style="210" customWidth="1"/>
    <col min="4" max="4" width="30.7109375" style="21" customWidth="1"/>
    <col min="5" max="5" width="14"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4"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4"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4"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4"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4"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4"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4"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4"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4"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4"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4"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4"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4"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4"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4"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4"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4"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4"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4"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4"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4"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4"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4"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4"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4"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4"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4"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4"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4"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4"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4"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4"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4"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4"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4"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4"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4"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4"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4"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4"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4"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4"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4"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4"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4"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4"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4"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4"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4"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4"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4"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4"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4"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4"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4"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4"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4"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4"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4"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4"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4"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4"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4"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49</v>
      </c>
      <c r="C1" s="394"/>
      <c r="D1" s="394"/>
      <c r="E1" s="394"/>
      <c r="F1" s="4"/>
      <c r="G1" s="4"/>
      <c r="H1" s="4"/>
    </row>
    <row r="2" spans="1:9" s="1" customFormat="1" ht="13.5" thickBot="1">
      <c r="C2" s="5"/>
      <c r="F2" s="4"/>
      <c r="G2" s="4"/>
      <c r="H2" s="4"/>
    </row>
    <row r="3" spans="1:9" s="12" customFormat="1" ht="15">
      <c r="B3" s="30" t="s">
        <v>3037</v>
      </c>
      <c r="C3" s="395"/>
      <c r="D3" s="398"/>
      <c r="F3" s="18"/>
      <c r="G3" s="18"/>
      <c r="H3" s="18"/>
    </row>
    <row r="4" spans="1:9" s="12" customFormat="1" ht="15">
      <c r="B4" s="90" t="s">
        <v>3038</v>
      </c>
      <c r="C4" s="396"/>
      <c r="D4" s="399"/>
      <c r="F4" s="18"/>
      <c r="G4" s="18"/>
      <c r="H4" s="18"/>
    </row>
    <row r="5" spans="1:9" s="12" customFormat="1" ht="15">
      <c r="B5" s="90" t="s">
        <v>1046</v>
      </c>
      <c r="C5" s="396"/>
      <c r="D5" s="399"/>
      <c r="F5" s="18"/>
      <c r="G5" s="18"/>
      <c r="H5" s="18"/>
    </row>
    <row r="6" spans="1:9" s="12" customFormat="1" ht="15">
      <c r="B6" s="31" t="s">
        <v>3039</v>
      </c>
      <c r="C6" s="396"/>
      <c r="D6" s="399"/>
      <c r="F6" s="18"/>
      <c r="G6" s="18"/>
      <c r="H6" s="18"/>
    </row>
    <row r="7" spans="1:9" s="12" customFormat="1" ht="30.75" thickBot="1">
      <c r="B7" s="32" t="s">
        <v>3040</v>
      </c>
      <c r="C7" s="397"/>
      <c r="D7" s="400"/>
      <c r="F7" s="18"/>
      <c r="G7" s="18"/>
      <c r="H7" s="18"/>
    </row>
    <row r="8" spans="1:9" s="12" customFormat="1">
      <c r="C8" s="14" t="s">
        <v>1048</v>
      </c>
      <c r="D8" s="14" t="s">
        <v>1049</v>
      </c>
      <c r="F8" s="18"/>
      <c r="G8" s="18"/>
      <c r="H8" s="18"/>
    </row>
    <row r="11" spans="1:9" s="21" customFormat="1">
      <c r="B11" s="21" t="s">
        <v>101</v>
      </c>
      <c r="C11" s="210"/>
      <c r="F11" s="22"/>
      <c r="G11" s="22"/>
      <c r="H11" s="22"/>
    </row>
    <row r="13" spans="1:9" s="21" customFormat="1">
      <c r="B13" s="229" t="s">
        <v>102</v>
      </c>
      <c r="C13" s="230" t="s">
        <v>103</v>
      </c>
      <c r="D13" s="229" t="s">
        <v>136</v>
      </c>
      <c r="E13" s="229" t="s">
        <v>105</v>
      </c>
      <c r="F13" s="131" t="s">
        <v>106</v>
      </c>
      <c r="G13" s="131" t="s">
        <v>107</v>
      </c>
      <c r="H13" s="131" t="s">
        <v>108</v>
      </c>
      <c r="I13" s="231" t="s">
        <v>137</v>
      </c>
    </row>
    <row r="14" spans="1:9" s="21" customFormat="1">
      <c r="B14" s="231" t="s">
        <v>138</v>
      </c>
      <c r="C14" s="139"/>
      <c r="F14" s="22"/>
      <c r="G14" s="22"/>
      <c r="H14" s="22"/>
    </row>
    <row r="15" spans="1:9" s="21" customFormat="1">
      <c r="B15" s="231" t="s">
        <v>110</v>
      </c>
      <c r="C15" s="139"/>
      <c r="F15" s="22"/>
      <c r="G15" s="22"/>
      <c r="H15" s="22"/>
    </row>
    <row r="16" spans="1:9" s="21" customFormat="1">
      <c r="B16" s="21" t="s">
        <v>1050</v>
      </c>
      <c r="C16" s="139" t="s">
        <v>139</v>
      </c>
      <c r="D16" s="21" t="s">
        <v>140</v>
      </c>
      <c r="E16" s="21" t="s">
        <v>141</v>
      </c>
      <c r="F16" s="22">
        <v>2055000</v>
      </c>
      <c r="G16" s="22">
        <v>18673.79</v>
      </c>
      <c r="H16" s="22">
        <v>8.26</v>
      </c>
    </row>
    <row r="17" spans="2:8" s="21" customFormat="1">
      <c r="B17" s="21" t="s">
        <v>1051</v>
      </c>
      <c r="C17" s="139" t="s">
        <v>139</v>
      </c>
      <c r="D17" s="21" t="s">
        <v>140</v>
      </c>
      <c r="E17" s="21" t="s">
        <v>144</v>
      </c>
      <c r="F17" s="22">
        <v>932300</v>
      </c>
      <c r="G17" s="22">
        <v>13953.73</v>
      </c>
      <c r="H17" s="22">
        <v>6.18</v>
      </c>
    </row>
    <row r="18" spans="2:8" s="21" customFormat="1">
      <c r="B18" s="21" t="s">
        <v>1052</v>
      </c>
      <c r="C18" s="139" t="s">
        <v>139</v>
      </c>
      <c r="D18" s="21" t="s">
        <v>142</v>
      </c>
      <c r="E18" s="21" t="s">
        <v>143</v>
      </c>
      <c r="F18" s="22">
        <v>469000</v>
      </c>
      <c r="G18" s="22">
        <v>11957.62</v>
      </c>
      <c r="H18" s="22">
        <v>5.29</v>
      </c>
    </row>
    <row r="19" spans="2:8" s="21" customFormat="1">
      <c r="B19" s="21" t="s">
        <v>1053</v>
      </c>
      <c r="C19" s="139" t="s">
        <v>139</v>
      </c>
      <c r="D19" s="21" t="s">
        <v>148</v>
      </c>
      <c r="E19" s="21" t="s">
        <v>149</v>
      </c>
      <c r="F19" s="22">
        <v>2785000</v>
      </c>
      <c r="G19" s="22">
        <v>9711.2999999999993</v>
      </c>
      <c r="H19" s="22">
        <v>4.3</v>
      </c>
    </row>
    <row r="20" spans="2:8" s="21" customFormat="1">
      <c r="B20" s="21" t="s">
        <v>1054</v>
      </c>
      <c r="C20" s="139" t="s">
        <v>139</v>
      </c>
      <c r="D20" s="21" t="s">
        <v>155</v>
      </c>
      <c r="E20" s="21" t="s">
        <v>309</v>
      </c>
      <c r="F20" s="22">
        <v>935000</v>
      </c>
      <c r="G20" s="22">
        <v>7729.18</v>
      </c>
      <c r="H20" s="22">
        <v>3.42</v>
      </c>
    </row>
    <row r="21" spans="2:8" s="21" customFormat="1">
      <c r="B21" s="21" t="s">
        <v>1062</v>
      </c>
      <c r="C21" s="139" t="s">
        <v>139</v>
      </c>
      <c r="D21" s="21" t="s">
        <v>181</v>
      </c>
      <c r="E21" s="21" t="s">
        <v>312</v>
      </c>
      <c r="F21" s="22">
        <v>1200000</v>
      </c>
      <c r="G21" s="22">
        <v>6395.4</v>
      </c>
      <c r="H21" s="22">
        <v>2.83</v>
      </c>
    </row>
    <row r="22" spans="2:8" s="21" customFormat="1">
      <c r="B22" s="21" t="s">
        <v>1055</v>
      </c>
      <c r="C22" s="139" t="s">
        <v>139</v>
      </c>
      <c r="D22" s="21" t="s">
        <v>215</v>
      </c>
      <c r="E22" s="21" t="s">
        <v>310</v>
      </c>
      <c r="F22" s="22">
        <v>999000</v>
      </c>
      <c r="G22" s="22">
        <v>6093.4</v>
      </c>
      <c r="H22" s="22">
        <v>2.7</v>
      </c>
    </row>
    <row r="23" spans="2:8" s="21" customFormat="1">
      <c r="B23" s="21" t="s">
        <v>1056</v>
      </c>
      <c r="C23" s="139" t="s">
        <v>139</v>
      </c>
      <c r="D23" s="21" t="s">
        <v>140</v>
      </c>
      <c r="E23" s="21" t="s">
        <v>154</v>
      </c>
      <c r="F23" s="22">
        <v>625000</v>
      </c>
      <c r="G23" s="22">
        <v>5662.5</v>
      </c>
      <c r="H23" s="22">
        <v>2.5099999999999998</v>
      </c>
    </row>
    <row r="24" spans="2:8" s="21" customFormat="1">
      <c r="B24" s="21" t="s">
        <v>1058</v>
      </c>
      <c r="C24" s="139" t="s">
        <v>139</v>
      </c>
      <c r="D24" s="21" t="s">
        <v>151</v>
      </c>
      <c r="E24" s="21" t="s">
        <v>313</v>
      </c>
      <c r="F24" s="22">
        <v>91521</v>
      </c>
      <c r="G24" s="22">
        <v>5102.62</v>
      </c>
      <c r="H24" s="22">
        <v>2.2599999999999998</v>
      </c>
    </row>
    <row r="25" spans="2:8" s="21" customFormat="1">
      <c r="B25" s="21" t="s">
        <v>1072</v>
      </c>
      <c r="C25" s="139" t="s">
        <v>139</v>
      </c>
      <c r="D25" s="21" t="s">
        <v>170</v>
      </c>
      <c r="E25" s="21" t="s">
        <v>171</v>
      </c>
      <c r="F25" s="22">
        <v>529919</v>
      </c>
      <c r="G25" s="22">
        <v>4749.93</v>
      </c>
      <c r="H25" s="22">
        <v>2.1</v>
      </c>
    </row>
    <row r="26" spans="2:8" s="21" customFormat="1">
      <c r="B26" s="21" t="s">
        <v>1064</v>
      </c>
      <c r="C26" s="139" t="s">
        <v>139</v>
      </c>
      <c r="D26" s="21" t="s">
        <v>151</v>
      </c>
      <c r="E26" s="21" t="s">
        <v>152</v>
      </c>
      <c r="F26" s="22">
        <v>168000</v>
      </c>
      <c r="G26" s="22">
        <v>4639.32</v>
      </c>
      <c r="H26" s="22">
        <v>2.0499999999999998</v>
      </c>
    </row>
    <row r="27" spans="2:8" s="21" customFormat="1">
      <c r="B27" s="21" t="s">
        <v>1065</v>
      </c>
      <c r="C27" s="139" t="s">
        <v>139</v>
      </c>
      <c r="D27" s="21" t="s">
        <v>145</v>
      </c>
      <c r="E27" s="21" t="s">
        <v>147</v>
      </c>
      <c r="F27" s="22">
        <v>143000</v>
      </c>
      <c r="G27" s="22">
        <v>4566.2</v>
      </c>
      <c r="H27" s="22">
        <v>2.02</v>
      </c>
    </row>
    <row r="28" spans="2:8" s="21" customFormat="1">
      <c r="B28" s="21" t="s">
        <v>2284</v>
      </c>
      <c r="C28" s="139" t="s">
        <v>139</v>
      </c>
      <c r="D28" s="21" t="s">
        <v>157</v>
      </c>
      <c r="E28" s="21" t="s">
        <v>481</v>
      </c>
      <c r="F28" s="22">
        <v>484500</v>
      </c>
      <c r="G28" s="22">
        <v>4537.1000000000004</v>
      </c>
      <c r="H28" s="22">
        <v>2.0099999999999998</v>
      </c>
    </row>
    <row r="29" spans="2:8" s="21" customFormat="1">
      <c r="B29" s="21" t="s">
        <v>1059</v>
      </c>
      <c r="C29" s="139" t="s">
        <v>139</v>
      </c>
      <c r="D29" s="21" t="s">
        <v>162</v>
      </c>
      <c r="E29" s="21" t="s">
        <v>314</v>
      </c>
      <c r="F29" s="22">
        <v>162000</v>
      </c>
      <c r="G29" s="22">
        <v>4499.47</v>
      </c>
      <c r="H29" s="22">
        <v>1.99</v>
      </c>
    </row>
    <row r="30" spans="2:8" s="21" customFormat="1">
      <c r="B30" s="21" t="s">
        <v>2351</v>
      </c>
      <c r="C30" s="139" t="s">
        <v>139</v>
      </c>
      <c r="D30" s="21" t="s">
        <v>172</v>
      </c>
      <c r="E30" s="21" t="s">
        <v>323</v>
      </c>
      <c r="F30" s="22">
        <v>114000</v>
      </c>
      <c r="G30" s="22">
        <v>4448.1099999999997</v>
      </c>
      <c r="H30" s="22">
        <v>1.97</v>
      </c>
    </row>
    <row r="31" spans="2:8" s="21" customFormat="1">
      <c r="B31" s="21" t="s">
        <v>1081</v>
      </c>
      <c r="C31" s="139" t="s">
        <v>139</v>
      </c>
      <c r="D31" s="21" t="s">
        <v>198</v>
      </c>
      <c r="E31" s="21" t="s">
        <v>204</v>
      </c>
      <c r="F31" s="22">
        <v>811000</v>
      </c>
      <c r="G31" s="22">
        <v>4383.05</v>
      </c>
      <c r="H31" s="22">
        <v>1.94</v>
      </c>
    </row>
    <row r="32" spans="2:8" s="21" customFormat="1">
      <c r="B32" s="21" t="s">
        <v>1068</v>
      </c>
      <c r="C32" s="139" t="s">
        <v>139</v>
      </c>
      <c r="D32" s="21" t="s">
        <v>162</v>
      </c>
      <c r="E32" s="21" t="s">
        <v>316</v>
      </c>
      <c r="F32" s="22">
        <v>400000</v>
      </c>
      <c r="G32" s="22">
        <v>4315.8</v>
      </c>
      <c r="H32" s="22">
        <v>1.91</v>
      </c>
    </row>
    <row r="33" spans="2:8" s="21" customFormat="1">
      <c r="B33" s="21" t="s">
        <v>1069</v>
      </c>
      <c r="C33" s="139" t="s">
        <v>139</v>
      </c>
      <c r="D33" s="21" t="s">
        <v>270</v>
      </c>
      <c r="E33" s="21" t="s">
        <v>315</v>
      </c>
      <c r="F33" s="22">
        <v>1612000</v>
      </c>
      <c r="G33" s="22">
        <v>4230.6899999999996</v>
      </c>
      <c r="H33" s="22">
        <v>1.87</v>
      </c>
    </row>
    <row r="34" spans="2:8" s="21" customFormat="1">
      <c r="B34" s="21" t="s">
        <v>1066</v>
      </c>
      <c r="C34" s="139" t="s">
        <v>139</v>
      </c>
      <c r="D34" s="21" t="s">
        <v>186</v>
      </c>
      <c r="E34" s="21" t="s">
        <v>187</v>
      </c>
      <c r="F34" s="22">
        <v>539426</v>
      </c>
      <c r="G34" s="22">
        <v>4154.3900000000003</v>
      </c>
      <c r="H34" s="22">
        <v>1.84</v>
      </c>
    </row>
    <row r="35" spans="2:8" s="21" customFormat="1">
      <c r="B35" s="21" t="s">
        <v>1073</v>
      </c>
      <c r="C35" s="139" t="s">
        <v>139</v>
      </c>
      <c r="D35" s="21" t="s">
        <v>205</v>
      </c>
      <c r="E35" s="21" t="s">
        <v>206</v>
      </c>
      <c r="F35" s="22">
        <v>17340</v>
      </c>
      <c r="G35" s="22">
        <v>4038.19</v>
      </c>
      <c r="H35" s="22">
        <v>1.79</v>
      </c>
    </row>
    <row r="36" spans="2:8" s="21" customFormat="1">
      <c r="B36" s="21" t="s">
        <v>1071</v>
      </c>
      <c r="C36" s="139" t="s">
        <v>139</v>
      </c>
      <c r="D36" s="21" t="s">
        <v>151</v>
      </c>
      <c r="E36" s="21" t="s">
        <v>291</v>
      </c>
      <c r="F36" s="22">
        <v>129000</v>
      </c>
      <c r="G36" s="22">
        <v>4008.93</v>
      </c>
      <c r="H36" s="22">
        <v>1.77</v>
      </c>
    </row>
    <row r="37" spans="2:8" s="21" customFormat="1">
      <c r="B37" s="21" t="s">
        <v>1070</v>
      </c>
      <c r="C37" s="139" t="s">
        <v>139</v>
      </c>
      <c r="D37" s="21" t="s">
        <v>151</v>
      </c>
      <c r="E37" s="21" t="s">
        <v>317</v>
      </c>
      <c r="F37" s="22">
        <v>324100</v>
      </c>
      <c r="G37" s="22">
        <v>3942.03</v>
      </c>
      <c r="H37" s="22">
        <v>1.74</v>
      </c>
    </row>
    <row r="38" spans="2:8" s="21" customFormat="1">
      <c r="B38" s="21" t="s">
        <v>1061</v>
      </c>
      <c r="C38" s="139" t="s">
        <v>139</v>
      </c>
      <c r="D38" s="21" t="s">
        <v>200</v>
      </c>
      <c r="E38" s="21" t="s">
        <v>201</v>
      </c>
      <c r="F38" s="22">
        <v>100000</v>
      </c>
      <c r="G38" s="22">
        <v>3850.45</v>
      </c>
      <c r="H38" s="22">
        <v>1.7</v>
      </c>
    </row>
    <row r="39" spans="2:8" s="21" customFormat="1">
      <c r="B39" s="21" t="s">
        <v>2352</v>
      </c>
      <c r="C39" s="139" t="s">
        <v>139</v>
      </c>
      <c r="D39" s="21" t="s">
        <v>179</v>
      </c>
      <c r="E39" s="21" t="s">
        <v>758</v>
      </c>
      <c r="F39" s="22">
        <v>380000</v>
      </c>
      <c r="G39" s="22">
        <v>3641.16</v>
      </c>
      <c r="H39" s="22">
        <v>1.61</v>
      </c>
    </row>
    <row r="40" spans="2:8" s="21" customFormat="1">
      <c r="B40" s="21" t="s">
        <v>2345</v>
      </c>
      <c r="C40" s="139" t="s">
        <v>139</v>
      </c>
      <c r="D40" s="21" t="s">
        <v>151</v>
      </c>
      <c r="E40" s="21" t="s">
        <v>670</v>
      </c>
      <c r="F40" s="22">
        <v>970000</v>
      </c>
      <c r="G40" s="22">
        <v>3609.37</v>
      </c>
      <c r="H40" s="22">
        <v>1.6</v>
      </c>
    </row>
    <row r="41" spans="2:8" s="21" customFormat="1">
      <c r="B41" s="21" t="s">
        <v>1077</v>
      </c>
      <c r="C41" s="139" t="s">
        <v>139</v>
      </c>
      <c r="D41" s="21" t="s">
        <v>140</v>
      </c>
      <c r="E41" s="21" t="s">
        <v>150</v>
      </c>
      <c r="F41" s="22">
        <v>181000</v>
      </c>
      <c r="G41" s="22">
        <v>3442.53</v>
      </c>
      <c r="H41" s="22">
        <v>1.52</v>
      </c>
    </row>
    <row r="42" spans="2:8" s="21" customFormat="1">
      <c r="B42" s="21" t="s">
        <v>1078</v>
      </c>
      <c r="C42" s="139" t="s">
        <v>139</v>
      </c>
      <c r="D42" s="21" t="s">
        <v>198</v>
      </c>
      <c r="E42" s="21" t="s">
        <v>318</v>
      </c>
      <c r="F42" s="22">
        <v>261000</v>
      </c>
      <c r="G42" s="22">
        <v>3304.13</v>
      </c>
      <c r="H42" s="22">
        <v>1.46</v>
      </c>
    </row>
    <row r="43" spans="2:8" s="21" customFormat="1">
      <c r="B43" s="21" t="s">
        <v>2006</v>
      </c>
      <c r="C43" s="139" t="s">
        <v>139</v>
      </c>
      <c r="D43" s="21" t="s">
        <v>202</v>
      </c>
      <c r="E43" s="21" t="s">
        <v>523</v>
      </c>
      <c r="F43" s="22">
        <v>400000</v>
      </c>
      <c r="G43" s="22">
        <v>3294.2</v>
      </c>
      <c r="H43" s="22">
        <v>1.46</v>
      </c>
    </row>
    <row r="44" spans="2:8" s="21" customFormat="1">
      <c r="B44" s="21" t="s">
        <v>2353</v>
      </c>
      <c r="C44" s="139" t="s">
        <v>139</v>
      </c>
      <c r="D44" s="21" t="s">
        <v>151</v>
      </c>
      <c r="E44" s="21" t="s">
        <v>671</v>
      </c>
      <c r="F44" s="22">
        <v>495133</v>
      </c>
      <c r="G44" s="22">
        <v>2961.39</v>
      </c>
      <c r="H44" s="22">
        <v>1.31</v>
      </c>
    </row>
    <row r="45" spans="2:8" s="21" customFormat="1">
      <c r="B45" s="21" t="s">
        <v>1096</v>
      </c>
      <c r="C45" s="139" t="s">
        <v>139</v>
      </c>
      <c r="D45" s="21" t="s">
        <v>162</v>
      </c>
      <c r="E45" s="21" t="s">
        <v>229</v>
      </c>
      <c r="F45" s="22">
        <v>500000</v>
      </c>
      <c r="G45" s="22">
        <v>2859.5</v>
      </c>
      <c r="H45" s="22">
        <v>1.27</v>
      </c>
    </row>
    <row r="46" spans="2:8" s="21" customFormat="1">
      <c r="B46" s="21" t="s">
        <v>1079</v>
      </c>
      <c r="C46" s="139" t="s">
        <v>139</v>
      </c>
      <c r="D46" s="21" t="s">
        <v>200</v>
      </c>
      <c r="E46" s="21" t="s">
        <v>320</v>
      </c>
      <c r="F46" s="22">
        <v>101500</v>
      </c>
      <c r="G46" s="22">
        <v>2717</v>
      </c>
      <c r="H46" s="22">
        <v>1.2</v>
      </c>
    </row>
    <row r="47" spans="2:8" s="21" customFormat="1">
      <c r="B47" s="21" t="s">
        <v>1083</v>
      </c>
      <c r="C47" s="139" t="s">
        <v>139</v>
      </c>
      <c r="D47" s="21" t="s">
        <v>176</v>
      </c>
      <c r="E47" s="21" t="s">
        <v>321</v>
      </c>
      <c r="F47" s="22">
        <v>68470</v>
      </c>
      <c r="G47" s="22">
        <v>2685.19</v>
      </c>
      <c r="H47" s="22">
        <v>1.19</v>
      </c>
    </row>
    <row r="48" spans="2:8" s="21" customFormat="1">
      <c r="B48" s="21" t="s">
        <v>1063</v>
      </c>
      <c r="C48" s="139" t="s">
        <v>139</v>
      </c>
      <c r="D48" s="21" t="s">
        <v>215</v>
      </c>
      <c r="E48" s="21" t="s">
        <v>216</v>
      </c>
      <c r="F48" s="22">
        <v>335000</v>
      </c>
      <c r="G48" s="22">
        <v>2505.13</v>
      </c>
      <c r="H48" s="22">
        <v>1.1100000000000001</v>
      </c>
    </row>
    <row r="49" spans="2:8" s="21" customFormat="1">
      <c r="B49" s="21" t="s">
        <v>2055</v>
      </c>
      <c r="C49" s="139" t="s">
        <v>139</v>
      </c>
      <c r="D49" s="21" t="s">
        <v>166</v>
      </c>
      <c r="E49" s="21" t="s">
        <v>596</v>
      </c>
      <c r="F49" s="22">
        <v>85000</v>
      </c>
      <c r="G49" s="22">
        <v>2486.7600000000002</v>
      </c>
      <c r="H49" s="22">
        <v>1.1000000000000001</v>
      </c>
    </row>
    <row r="50" spans="2:8" s="21" customFormat="1">
      <c r="B50" s="21" t="s">
        <v>1085</v>
      </c>
      <c r="C50" s="139" t="s">
        <v>139</v>
      </c>
      <c r="D50" s="21" t="s">
        <v>157</v>
      </c>
      <c r="E50" s="21" t="s">
        <v>261</v>
      </c>
      <c r="F50" s="22">
        <v>76000</v>
      </c>
      <c r="G50" s="22">
        <v>2388.34</v>
      </c>
      <c r="H50" s="22">
        <v>1.06</v>
      </c>
    </row>
    <row r="51" spans="2:8" s="21" customFormat="1">
      <c r="B51" s="21" t="s">
        <v>1087</v>
      </c>
      <c r="C51" s="139" t="s">
        <v>139</v>
      </c>
      <c r="D51" s="21" t="s">
        <v>145</v>
      </c>
      <c r="E51" s="21" t="s">
        <v>146</v>
      </c>
      <c r="F51" s="22">
        <v>155000</v>
      </c>
      <c r="G51" s="22">
        <v>2383.36</v>
      </c>
      <c r="H51" s="22">
        <v>1.05</v>
      </c>
    </row>
    <row r="52" spans="2:8" s="21" customFormat="1">
      <c r="B52" s="21" t="s">
        <v>1084</v>
      </c>
      <c r="C52" s="139" t="s">
        <v>139</v>
      </c>
      <c r="D52" s="21" t="s">
        <v>198</v>
      </c>
      <c r="E52" s="21" t="s">
        <v>326</v>
      </c>
      <c r="F52" s="22">
        <v>469000</v>
      </c>
      <c r="G52" s="22">
        <v>2380.41</v>
      </c>
      <c r="H52" s="22">
        <v>1.05</v>
      </c>
    </row>
    <row r="53" spans="2:8" s="21" customFormat="1">
      <c r="B53" s="21" t="s">
        <v>1086</v>
      </c>
      <c r="C53" s="139" t="s">
        <v>139</v>
      </c>
      <c r="D53" s="21" t="s">
        <v>192</v>
      </c>
      <c r="E53" s="21" t="s">
        <v>329</v>
      </c>
      <c r="F53" s="22">
        <v>114000</v>
      </c>
      <c r="G53" s="22">
        <v>2365.04</v>
      </c>
      <c r="H53" s="22">
        <v>1.05</v>
      </c>
    </row>
    <row r="54" spans="2:8" s="21" customFormat="1">
      <c r="B54" s="21" t="s">
        <v>1067</v>
      </c>
      <c r="C54" s="139" t="s">
        <v>139</v>
      </c>
      <c r="D54" s="21" t="s">
        <v>176</v>
      </c>
      <c r="E54" s="21" t="s">
        <v>177</v>
      </c>
      <c r="F54" s="22">
        <v>54000</v>
      </c>
      <c r="G54" s="22">
        <v>2333.29</v>
      </c>
      <c r="H54" s="22">
        <v>1.03</v>
      </c>
    </row>
    <row r="55" spans="2:8" s="21" customFormat="1">
      <c r="B55" s="21" t="s">
        <v>1074</v>
      </c>
      <c r="C55" s="139" t="s">
        <v>139</v>
      </c>
      <c r="D55" s="21" t="s">
        <v>162</v>
      </c>
      <c r="E55" s="21" t="s">
        <v>322</v>
      </c>
      <c r="F55" s="22">
        <v>114500</v>
      </c>
      <c r="G55" s="22">
        <v>2325.67</v>
      </c>
      <c r="H55" s="22">
        <v>1.03</v>
      </c>
    </row>
    <row r="56" spans="2:8" s="21" customFormat="1">
      <c r="B56" s="21" t="s">
        <v>1090</v>
      </c>
      <c r="C56" s="139" t="s">
        <v>139</v>
      </c>
      <c r="D56" s="21" t="s">
        <v>151</v>
      </c>
      <c r="E56" s="21" t="s">
        <v>325</v>
      </c>
      <c r="F56" s="22">
        <v>51400</v>
      </c>
      <c r="G56" s="22">
        <v>2321.5300000000002</v>
      </c>
      <c r="H56" s="22">
        <v>1.03</v>
      </c>
    </row>
    <row r="57" spans="2:8" s="21" customFormat="1">
      <c r="B57" s="21" t="s">
        <v>1088</v>
      </c>
      <c r="C57" s="139" t="s">
        <v>139</v>
      </c>
      <c r="D57" s="21" t="s">
        <v>176</v>
      </c>
      <c r="E57" s="21" t="s">
        <v>330</v>
      </c>
      <c r="F57" s="22">
        <v>370267</v>
      </c>
      <c r="G57" s="22">
        <v>2304.91</v>
      </c>
      <c r="H57" s="22">
        <v>1.02</v>
      </c>
    </row>
    <row r="58" spans="2:8" s="21" customFormat="1">
      <c r="B58" s="21" t="s">
        <v>1057</v>
      </c>
      <c r="C58" s="139" t="s">
        <v>139</v>
      </c>
      <c r="D58" s="21" t="s">
        <v>170</v>
      </c>
      <c r="E58" s="21" t="s">
        <v>239</v>
      </c>
      <c r="F58" s="22">
        <v>218478</v>
      </c>
      <c r="G58" s="22">
        <v>2276.21</v>
      </c>
      <c r="H58" s="22">
        <v>1.01</v>
      </c>
    </row>
    <row r="59" spans="2:8" s="21" customFormat="1">
      <c r="B59" s="21" t="s">
        <v>2347</v>
      </c>
      <c r="C59" s="139" t="s">
        <v>139</v>
      </c>
      <c r="D59" s="21" t="s">
        <v>334</v>
      </c>
      <c r="E59" s="21" t="s">
        <v>335</v>
      </c>
      <c r="F59" s="22">
        <v>110000</v>
      </c>
      <c r="G59" s="22">
        <v>2242.19</v>
      </c>
      <c r="H59" s="22">
        <v>0.99</v>
      </c>
    </row>
    <row r="60" spans="2:8" s="21" customFormat="1">
      <c r="B60" s="21" t="s">
        <v>2038</v>
      </c>
      <c r="C60" s="139" t="s">
        <v>139</v>
      </c>
      <c r="D60" s="21" t="s">
        <v>140</v>
      </c>
      <c r="E60" s="21" t="s">
        <v>324</v>
      </c>
      <c r="F60" s="22">
        <v>1650000</v>
      </c>
      <c r="G60" s="22">
        <v>2229.98</v>
      </c>
      <c r="H60" s="22">
        <v>0.99</v>
      </c>
    </row>
    <row r="61" spans="2:8" s="21" customFormat="1">
      <c r="B61" s="21" t="s">
        <v>1094</v>
      </c>
      <c r="C61" s="139" t="s">
        <v>139</v>
      </c>
      <c r="D61" s="21" t="s">
        <v>166</v>
      </c>
      <c r="E61" s="21" t="s">
        <v>331</v>
      </c>
      <c r="F61" s="22">
        <v>69000</v>
      </c>
      <c r="G61" s="22">
        <v>2183.3000000000002</v>
      </c>
      <c r="H61" s="22">
        <v>0.97</v>
      </c>
    </row>
    <row r="62" spans="2:8" s="21" customFormat="1">
      <c r="B62" s="21" t="s">
        <v>2354</v>
      </c>
      <c r="C62" s="139" t="s">
        <v>139</v>
      </c>
      <c r="D62" s="21" t="s">
        <v>162</v>
      </c>
      <c r="E62" s="21" t="s">
        <v>163</v>
      </c>
      <c r="F62" s="22">
        <v>100000</v>
      </c>
      <c r="G62" s="22">
        <v>2103</v>
      </c>
      <c r="H62" s="22">
        <v>0.93</v>
      </c>
    </row>
    <row r="63" spans="2:8" s="21" customFormat="1">
      <c r="B63" s="21" t="s">
        <v>2009</v>
      </c>
      <c r="C63" s="139" t="s">
        <v>139</v>
      </c>
      <c r="D63" s="21" t="s">
        <v>274</v>
      </c>
      <c r="E63" s="21" t="s">
        <v>383</v>
      </c>
      <c r="F63" s="22">
        <v>920000</v>
      </c>
      <c r="G63" s="22">
        <v>2079.1999999999998</v>
      </c>
      <c r="H63" s="22">
        <v>0.92</v>
      </c>
    </row>
    <row r="64" spans="2:8" s="21" customFormat="1">
      <c r="B64" s="21" t="s">
        <v>1093</v>
      </c>
      <c r="C64" s="139" t="s">
        <v>139</v>
      </c>
      <c r="D64" s="21" t="s">
        <v>174</v>
      </c>
      <c r="E64" s="21" t="s">
        <v>332</v>
      </c>
      <c r="F64" s="22">
        <v>49400</v>
      </c>
      <c r="G64" s="22">
        <v>1992.23</v>
      </c>
      <c r="H64" s="22">
        <v>0.88</v>
      </c>
    </row>
    <row r="65" spans="2:8" s="21" customFormat="1">
      <c r="B65" s="21" t="s">
        <v>1095</v>
      </c>
      <c r="C65" s="139" t="s">
        <v>139</v>
      </c>
      <c r="D65" s="21" t="s">
        <v>192</v>
      </c>
      <c r="E65" s="21" t="s">
        <v>193</v>
      </c>
      <c r="F65" s="22">
        <v>230000</v>
      </c>
      <c r="G65" s="22">
        <v>1613.8</v>
      </c>
      <c r="H65" s="22">
        <v>0.71</v>
      </c>
    </row>
    <row r="66" spans="2:8" s="21" customFormat="1">
      <c r="B66" s="21" t="s">
        <v>2355</v>
      </c>
      <c r="C66" s="139" t="s">
        <v>139</v>
      </c>
      <c r="D66" s="21" t="s">
        <v>494</v>
      </c>
      <c r="E66" s="21" t="s">
        <v>497</v>
      </c>
      <c r="F66" s="22">
        <v>400000</v>
      </c>
      <c r="G66" s="22">
        <v>1544.2</v>
      </c>
      <c r="H66" s="22">
        <v>0.68</v>
      </c>
    </row>
    <row r="67" spans="2:8" s="21" customFormat="1">
      <c r="B67" s="21" t="s">
        <v>2356</v>
      </c>
      <c r="C67" s="139" t="s">
        <v>139</v>
      </c>
      <c r="D67" s="21" t="s">
        <v>151</v>
      </c>
      <c r="E67" s="21" t="s">
        <v>676</v>
      </c>
      <c r="F67" s="22">
        <v>246283</v>
      </c>
      <c r="G67" s="22">
        <v>1320.82</v>
      </c>
      <c r="H67" s="22">
        <v>0.57999999999999996</v>
      </c>
    </row>
    <row r="68" spans="2:8" s="21" customFormat="1">
      <c r="B68" s="21" t="s">
        <v>2300</v>
      </c>
      <c r="C68" s="139" t="s">
        <v>139</v>
      </c>
      <c r="D68" s="21" t="s">
        <v>140</v>
      </c>
      <c r="E68" s="21" t="s">
        <v>266</v>
      </c>
      <c r="F68" s="22">
        <v>540000</v>
      </c>
      <c r="G68" s="22">
        <v>1096.74</v>
      </c>
      <c r="H68" s="22">
        <v>0.49</v>
      </c>
    </row>
    <row r="69" spans="2:8" s="21" customFormat="1">
      <c r="B69" s="21" t="s">
        <v>1075</v>
      </c>
      <c r="C69" s="139" t="s">
        <v>139</v>
      </c>
      <c r="D69" s="21" t="s">
        <v>151</v>
      </c>
      <c r="E69" s="21" t="s">
        <v>194</v>
      </c>
      <c r="F69" s="22">
        <v>70000</v>
      </c>
      <c r="G69" s="22">
        <v>606.62</v>
      </c>
      <c r="H69" s="22">
        <v>0.27</v>
      </c>
    </row>
    <row r="70" spans="2:8" s="21" customFormat="1">
      <c r="B70" s="231" t="s">
        <v>218</v>
      </c>
      <c r="C70" s="234"/>
      <c r="D70" s="231"/>
      <c r="E70" s="231"/>
      <c r="F70" s="128"/>
      <c r="G70" s="128">
        <f>SUM(G13:G69)</f>
        <v>219240.40000000008</v>
      </c>
      <c r="H70" s="128">
        <f>SUM(H13:H69)</f>
        <v>97.019999999999953</v>
      </c>
    </row>
    <row r="71" spans="2:8" s="21" customFormat="1">
      <c r="B71" s="231" t="s">
        <v>219</v>
      </c>
      <c r="C71" s="234"/>
      <c r="D71" s="231"/>
      <c r="E71" s="231"/>
      <c r="F71" s="128"/>
      <c r="G71" s="128">
        <v>8538.41</v>
      </c>
      <c r="H71" s="128">
        <v>3.78</v>
      </c>
    </row>
    <row r="72" spans="2:8" s="21" customFormat="1">
      <c r="B72" s="231" t="s">
        <v>125</v>
      </c>
      <c r="C72" s="234"/>
      <c r="D72" s="231"/>
      <c r="E72" s="231"/>
      <c r="F72" s="128"/>
      <c r="G72" s="128">
        <v>227778.81</v>
      </c>
      <c r="H72" s="128">
        <v>100.81</v>
      </c>
    </row>
    <row r="73" spans="2:8" s="21" customFormat="1">
      <c r="B73" s="231" t="s">
        <v>126</v>
      </c>
      <c r="C73" s="234"/>
      <c r="D73" s="231"/>
      <c r="E73" s="231"/>
      <c r="F73" s="128"/>
      <c r="G73" s="128">
        <v>-1819.0214168899947</v>
      </c>
      <c r="H73" s="128">
        <v>-0.81000000000000227</v>
      </c>
    </row>
    <row r="74" spans="2:8" s="21" customFormat="1">
      <c r="B74" s="231" t="s">
        <v>127</v>
      </c>
      <c r="C74" s="234"/>
      <c r="D74" s="231"/>
      <c r="E74" s="231"/>
      <c r="F74" s="128"/>
      <c r="G74" s="128">
        <v>225959.78858311</v>
      </c>
      <c r="H74" s="128">
        <v>100</v>
      </c>
    </row>
    <row r="75" spans="2:8" s="21" customFormat="1">
      <c r="B75" s="21" t="s">
        <v>128</v>
      </c>
      <c r="C75" s="210"/>
      <c r="F75" s="22"/>
      <c r="G75" s="22"/>
      <c r="H75" s="22"/>
    </row>
    <row r="76" spans="2:8" s="21" customFormat="1">
      <c r="B76" s="21" t="s">
        <v>129</v>
      </c>
      <c r="C76" s="210"/>
      <c r="F76" s="22"/>
      <c r="G76" s="22"/>
      <c r="H76" s="22"/>
    </row>
    <row r="77" spans="2:8" s="21" customFormat="1">
      <c r="B77" s="21" t="s">
        <v>130</v>
      </c>
      <c r="C77" s="235">
        <v>44865</v>
      </c>
      <c r="F77" s="22"/>
      <c r="G77" s="22"/>
      <c r="H77" s="22"/>
    </row>
    <row r="78" spans="2:8" s="21" customFormat="1" ht="25.5">
      <c r="B78" s="236" t="s">
        <v>131</v>
      </c>
      <c r="C78" s="210" t="s">
        <v>132</v>
      </c>
      <c r="F78" s="22"/>
      <c r="G78" s="22"/>
      <c r="H78" s="22"/>
    </row>
    <row r="79" spans="2:8" s="21" customFormat="1">
      <c r="B79" s="231"/>
      <c r="C79" s="210"/>
      <c r="F79" s="22"/>
      <c r="G79" s="22"/>
      <c r="H79" s="22"/>
    </row>
    <row r="80" spans="2:8" s="21" customFormat="1">
      <c r="B80" s="231" t="s">
        <v>2546</v>
      </c>
      <c r="C80" s="21" t="s">
        <v>132</v>
      </c>
      <c r="F80" s="22"/>
      <c r="G80" s="22"/>
      <c r="H80" s="22"/>
    </row>
    <row r="81" spans="2:8" s="21" customFormat="1">
      <c r="B81" s="231" t="s">
        <v>2547</v>
      </c>
      <c r="C81" s="21" t="s">
        <v>132</v>
      </c>
      <c r="F81" s="22"/>
      <c r="G81" s="22"/>
      <c r="H81" s="22"/>
    </row>
    <row r="82" spans="2:8" s="21" customFormat="1">
      <c r="B82" s="231" t="s">
        <v>1107</v>
      </c>
      <c r="C82" s="21" t="s">
        <v>132</v>
      </c>
      <c r="F82" s="22"/>
      <c r="G82" s="22"/>
      <c r="H82" s="22"/>
    </row>
    <row r="83" spans="2:8" s="21" customFormat="1">
      <c r="B83" s="231" t="s">
        <v>759</v>
      </c>
      <c r="C83" s="234"/>
      <c r="F83" s="22"/>
      <c r="G83" s="22"/>
      <c r="H83" s="22"/>
    </row>
    <row r="84" spans="2:8" s="21" customFormat="1">
      <c r="B84" s="231" t="s">
        <v>760</v>
      </c>
      <c r="C84" s="234"/>
      <c r="F84" s="22"/>
      <c r="G84" s="22"/>
      <c r="H84" s="22"/>
    </row>
    <row r="85" spans="2:8" s="21" customFormat="1">
      <c r="B85" s="231" t="s">
        <v>761</v>
      </c>
      <c r="C85" s="234"/>
      <c r="F85" s="22"/>
      <c r="G85" s="22"/>
      <c r="H85" s="22"/>
    </row>
    <row r="86" spans="2:8" s="21" customFormat="1">
      <c r="B86" s="231" t="s">
        <v>762</v>
      </c>
      <c r="C86" s="234"/>
      <c r="F86" s="22"/>
      <c r="G86" s="22"/>
      <c r="H86" s="22"/>
    </row>
    <row r="87" spans="2:8" s="21" customFormat="1">
      <c r="B87" s="231" t="s">
        <v>763</v>
      </c>
      <c r="C87" s="234"/>
      <c r="F87" s="22"/>
      <c r="G87" s="22"/>
      <c r="H87" s="22"/>
    </row>
    <row r="88" spans="2:8" s="21" customFormat="1">
      <c r="B88" s="231" t="s">
        <v>764</v>
      </c>
      <c r="C88" s="234"/>
      <c r="F88" s="22"/>
      <c r="G88" s="22"/>
      <c r="H88" s="22"/>
    </row>
    <row r="89" spans="2:8" s="21" customFormat="1">
      <c r="B89" s="231" t="s">
        <v>765</v>
      </c>
      <c r="C89" s="234"/>
      <c r="F89" s="22"/>
      <c r="G89" s="22"/>
      <c r="H89" s="22"/>
    </row>
    <row r="90" spans="2:8" s="21" customFormat="1">
      <c r="B90" s="231" t="s">
        <v>766</v>
      </c>
      <c r="C90" s="234"/>
      <c r="F90" s="22"/>
      <c r="G90" s="22"/>
      <c r="H90" s="22"/>
    </row>
    <row r="91" spans="2:8" s="21" customFormat="1">
      <c r="B91" s="264" t="s">
        <v>2513</v>
      </c>
      <c r="C91" s="234"/>
      <c r="F91" s="22"/>
      <c r="G91" s="22"/>
      <c r="H91" s="22"/>
    </row>
    <row r="92" spans="2:8" s="21" customFormat="1">
      <c r="B92" s="264" t="s">
        <v>134</v>
      </c>
      <c r="C92" s="210"/>
      <c r="F92" s="22"/>
      <c r="G92" s="22"/>
      <c r="H92" s="22"/>
    </row>
    <row r="93" spans="2:8" s="21" customFormat="1">
      <c r="B93" s="264" t="s">
        <v>135</v>
      </c>
      <c r="C93" s="210"/>
      <c r="F93" s="22"/>
      <c r="G93" s="22"/>
      <c r="H93" s="22"/>
    </row>
  </sheetData>
  <mergeCells count="3">
    <mergeCell ref="B1:E1"/>
    <mergeCell ref="C3:C7"/>
    <mergeCell ref="D3:D7"/>
  </mergeCells>
  <hyperlinks>
    <hyperlink ref="A1" location="Index!A1" display="Index" xr:uid="{52097894-AD93-459F-A199-344E11A46C95}"/>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9B1FA-9972-49B9-922D-9379C913CF0C}">
  <dimension ref="A1:I69"/>
  <sheetViews>
    <sheetView workbookViewId="0">
      <selection activeCell="B1" sqref="B1:E1"/>
    </sheetView>
  </sheetViews>
  <sheetFormatPr defaultRowHeight="12.75"/>
  <cols>
    <col min="1" max="1" width="5.42578125" style="1" bestFit="1" customWidth="1"/>
    <col min="2" max="2" width="82" style="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4" t="s">
        <v>51</v>
      </c>
      <c r="C1" s="394"/>
      <c r="D1" s="394"/>
      <c r="E1" s="394"/>
    </row>
    <row r="2" spans="1:9" ht="13.5" thickBot="1"/>
    <row r="3" spans="1:9" s="12" customFormat="1" ht="15">
      <c r="B3" s="30" t="s">
        <v>3041</v>
      </c>
      <c r="C3" s="395"/>
      <c r="D3" s="398"/>
      <c r="F3" s="18"/>
      <c r="G3" s="18"/>
      <c r="H3" s="18"/>
    </row>
    <row r="4" spans="1:9" s="12" customFormat="1" ht="30">
      <c r="B4" s="31" t="s">
        <v>3042</v>
      </c>
      <c r="C4" s="396"/>
      <c r="D4" s="399"/>
      <c r="F4" s="18"/>
      <c r="G4" s="18"/>
      <c r="H4" s="18"/>
    </row>
    <row r="5" spans="1:9" s="12" customFormat="1" ht="15">
      <c r="B5" s="90" t="s">
        <v>1046</v>
      </c>
      <c r="C5" s="396"/>
      <c r="D5" s="399"/>
      <c r="F5" s="18"/>
      <c r="G5" s="18"/>
      <c r="H5" s="18"/>
    </row>
    <row r="6" spans="1:9" s="12" customFormat="1" ht="15">
      <c r="B6" s="31" t="s">
        <v>3016</v>
      </c>
      <c r="C6" s="396"/>
      <c r="D6" s="399"/>
      <c r="F6" s="18"/>
      <c r="G6" s="18"/>
      <c r="H6" s="18"/>
    </row>
    <row r="7" spans="1:9" s="12" customFormat="1" ht="30.75" thickBot="1">
      <c r="B7" s="32" t="s">
        <v>3043</v>
      </c>
      <c r="C7" s="397"/>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138</v>
      </c>
      <c r="C14" s="15"/>
    </row>
    <row r="15" spans="1:9">
      <c r="B15" s="2" t="s">
        <v>110</v>
      </c>
      <c r="C15" s="15"/>
    </row>
    <row r="16" spans="1:9">
      <c r="B16" s="1" t="s">
        <v>286</v>
      </c>
      <c r="C16" s="15" t="s">
        <v>139</v>
      </c>
      <c r="D16" s="1" t="s">
        <v>140</v>
      </c>
      <c r="E16" s="1" t="s">
        <v>287</v>
      </c>
      <c r="F16" s="4">
        <v>2144000</v>
      </c>
      <c r="G16" s="4">
        <v>12302.27</v>
      </c>
      <c r="H16" s="4">
        <v>9.5299999999999994</v>
      </c>
    </row>
    <row r="17" spans="2:8">
      <c r="B17" s="1" t="s">
        <v>1050</v>
      </c>
      <c r="C17" s="15" t="s">
        <v>139</v>
      </c>
      <c r="D17" s="1" t="s">
        <v>140</v>
      </c>
      <c r="E17" s="1" t="s">
        <v>141</v>
      </c>
      <c r="F17" s="4">
        <v>1332680</v>
      </c>
      <c r="G17" s="4">
        <v>12110.06</v>
      </c>
      <c r="H17" s="4">
        <v>9.3800000000000008</v>
      </c>
    </row>
    <row r="18" spans="2:8">
      <c r="B18" s="1" t="s">
        <v>1051</v>
      </c>
      <c r="C18" s="15" t="s">
        <v>139</v>
      </c>
      <c r="D18" s="1" t="s">
        <v>140</v>
      </c>
      <c r="E18" s="1" t="s">
        <v>144</v>
      </c>
      <c r="F18" s="4">
        <v>632000</v>
      </c>
      <c r="G18" s="4">
        <v>9459.14</v>
      </c>
      <c r="H18" s="4">
        <v>7.33</v>
      </c>
    </row>
    <row r="19" spans="2:8">
      <c r="B19" s="1" t="s">
        <v>1052</v>
      </c>
      <c r="C19" s="15" t="s">
        <v>139</v>
      </c>
      <c r="D19" s="1" t="s">
        <v>142</v>
      </c>
      <c r="E19" s="1" t="s">
        <v>143</v>
      </c>
      <c r="F19" s="4">
        <v>352974</v>
      </c>
      <c r="G19" s="4">
        <v>8999.43</v>
      </c>
      <c r="H19" s="4">
        <v>6.97</v>
      </c>
    </row>
    <row r="20" spans="2:8">
      <c r="B20" s="1" t="s">
        <v>1087</v>
      </c>
      <c r="C20" s="15" t="s">
        <v>139</v>
      </c>
      <c r="D20" s="1" t="s">
        <v>145</v>
      </c>
      <c r="E20" s="1" t="s">
        <v>146</v>
      </c>
      <c r="F20" s="4">
        <v>535863</v>
      </c>
      <c r="G20" s="4">
        <v>8239.7000000000007</v>
      </c>
      <c r="H20" s="4">
        <v>6.38</v>
      </c>
    </row>
    <row r="21" spans="2:8">
      <c r="B21" s="1" t="s">
        <v>2244</v>
      </c>
      <c r="C21" s="15" t="s">
        <v>139</v>
      </c>
      <c r="D21" s="1" t="s">
        <v>288</v>
      </c>
      <c r="E21" s="1" t="s">
        <v>289</v>
      </c>
      <c r="F21" s="4">
        <v>892245</v>
      </c>
      <c r="G21" s="4">
        <v>7423.48</v>
      </c>
      <c r="H21" s="4">
        <v>5.75</v>
      </c>
    </row>
    <row r="22" spans="2:8">
      <c r="B22" s="1" t="s">
        <v>2067</v>
      </c>
      <c r="C22" s="15" t="s">
        <v>139</v>
      </c>
      <c r="D22" s="1" t="s">
        <v>160</v>
      </c>
      <c r="E22" s="1" t="s">
        <v>161</v>
      </c>
      <c r="F22" s="4">
        <v>320000</v>
      </c>
      <c r="G22" s="4">
        <v>6473.92</v>
      </c>
      <c r="H22" s="4">
        <v>5.01</v>
      </c>
    </row>
    <row r="23" spans="2:8">
      <c r="B23" s="1" t="s">
        <v>2245</v>
      </c>
      <c r="C23" s="15" t="s">
        <v>139</v>
      </c>
      <c r="D23" s="1" t="s">
        <v>174</v>
      </c>
      <c r="E23" s="1" t="s">
        <v>522</v>
      </c>
      <c r="F23" s="4">
        <v>369369</v>
      </c>
      <c r="G23" s="4">
        <v>4312.01</v>
      </c>
      <c r="H23" s="4">
        <v>3.34</v>
      </c>
    </row>
    <row r="24" spans="2:8">
      <c r="B24" s="1" t="s">
        <v>2276</v>
      </c>
      <c r="C24" s="15" t="s">
        <v>139</v>
      </c>
      <c r="D24" s="1" t="s">
        <v>162</v>
      </c>
      <c r="E24" s="1" t="s">
        <v>544</v>
      </c>
      <c r="F24" s="4">
        <v>514666</v>
      </c>
      <c r="G24" s="4">
        <v>4293.34</v>
      </c>
      <c r="H24" s="4">
        <v>3.33</v>
      </c>
    </row>
    <row r="25" spans="2:8">
      <c r="B25" s="1" t="s">
        <v>1056</v>
      </c>
      <c r="C25" s="15" t="s">
        <v>139</v>
      </c>
      <c r="D25" s="1" t="s">
        <v>140</v>
      </c>
      <c r="E25" s="1" t="s">
        <v>154</v>
      </c>
      <c r="F25" s="4">
        <v>388000</v>
      </c>
      <c r="G25" s="4">
        <v>3515.28</v>
      </c>
      <c r="H25" s="4">
        <v>2.72</v>
      </c>
    </row>
    <row r="26" spans="2:8">
      <c r="B26" s="1" t="s">
        <v>2275</v>
      </c>
      <c r="C26" s="15" t="s">
        <v>139</v>
      </c>
      <c r="D26" s="1" t="s">
        <v>166</v>
      </c>
      <c r="E26" s="1" t="s">
        <v>167</v>
      </c>
      <c r="F26" s="4">
        <v>155100</v>
      </c>
      <c r="G26" s="4">
        <v>3368.69</v>
      </c>
      <c r="H26" s="4">
        <v>2.61</v>
      </c>
    </row>
    <row r="27" spans="2:8">
      <c r="B27" s="1" t="s">
        <v>1076</v>
      </c>
      <c r="C27" s="15" t="s">
        <v>139</v>
      </c>
      <c r="D27" s="1" t="s">
        <v>145</v>
      </c>
      <c r="E27" s="1" t="s">
        <v>294</v>
      </c>
      <c r="F27" s="4">
        <v>318000</v>
      </c>
      <c r="G27" s="4">
        <v>3310.86</v>
      </c>
      <c r="H27" s="4">
        <v>2.56</v>
      </c>
    </row>
    <row r="28" spans="2:8">
      <c r="B28" s="1" t="s">
        <v>1089</v>
      </c>
      <c r="C28" s="15" t="s">
        <v>139</v>
      </c>
      <c r="D28" s="1" t="s">
        <v>274</v>
      </c>
      <c r="E28" s="1" t="s">
        <v>300</v>
      </c>
      <c r="F28" s="4">
        <v>1430000</v>
      </c>
      <c r="G28" s="4">
        <v>3262.55</v>
      </c>
      <c r="H28" s="4">
        <v>2.5299999999999998</v>
      </c>
    </row>
    <row r="29" spans="2:8">
      <c r="B29" s="1" t="s">
        <v>2103</v>
      </c>
      <c r="C29" s="15" t="s">
        <v>139</v>
      </c>
      <c r="D29" s="1" t="s">
        <v>174</v>
      </c>
      <c r="E29" s="1" t="s">
        <v>295</v>
      </c>
      <c r="F29" s="4">
        <v>300000</v>
      </c>
      <c r="G29" s="4">
        <v>3050.7</v>
      </c>
      <c r="H29" s="4">
        <v>2.36</v>
      </c>
    </row>
    <row r="30" spans="2:8">
      <c r="B30" s="1" t="s">
        <v>2083</v>
      </c>
      <c r="C30" s="15" t="s">
        <v>139</v>
      </c>
      <c r="D30" s="1" t="s">
        <v>251</v>
      </c>
      <c r="E30" s="1" t="s">
        <v>376</v>
      </c>
      <c r="F30" s="4">
        <v>93394</v>
      </c>
      <c r="G30" s="4">
        <v>3027.79</v>
      </c>
      <c r="H30" s="4">
        <v>2.35</v>
      </c>
    </row>
    <row r="31" spans="2:8">
      <c r="B31" s="1" t="s">
        <v>1078</v>
      </c>
      <c r="C31" s="15" t="s">
        <v>139</v>
      </c>
      <c r="D31" s="1" t="s">
        <v>198</v>
      </c>
      <c r="E31" s="1" t="s">
        <v>318</v>
      </c>
      <c r="F31" s="4">
        <v>235000</v>
      </c>
      <c r="G31" s="4">
        <v>2974.98</v>
      </c>
      <c r="H31" s="4">
        <v>2.2999999999999998</v>
      </c>
    </row>
    <row r="32" spans="2:8">
      <c r="B32" s="1" t="s">
        <v>2085</v>
      </c>
      <c r="C32" s="15" t="s">
        <v>139</v>
      </c>
      <c r="D32" s="1" t="s">
        <v>200</v>
      </c>
      <c r="E32" s="1" t="s">
        <v>293</v>
      </c>
      <c r="F32" s="4">
        <v>31017</v>
      </c>
      <c r="G32" s="4">
        <v>2955.18</v>
      </c>
      <c r="H32" s="4">
        <v>2.29</v>
      </c>
    </row>
    <row r="33" spans="2:8">
      <c r="B33" s="1" t="s">
        <v>1061</v>
      </c>
      <c r="C33" s="15" t="s">
        <v>139</v>
      </c>
      <c r="D33" s="1" t="s">
        <v>200</v>
      </c>
      <c r="E33" s="1" t="s">
        <v>201</v>
      </c>
      <c r="F33" s="4">
        <v>70400</v>
      </c>
      <c r="G33" s="4">
        <v>2710.72</v>
      </c>
      <c r="H33" s="4">
        <v>2.1</v>
      </c>
    </row>
    <row r="34" spans="2:8">
      <c r="B34" s="1" t="s">
        <v>2016</v>
      </c>
      <c r="C34" s="15" t="s">
        <v>139</v>
      </c>
      <c r="D34" s="1" t="s">
        <v>327</v>
      </c>
      <c r="E34" s="1" t="s">
        <v>541</v>
      </c>
      <c r="F34" s="4">
        <v>683730</v>
      </c>
      <c r="G34" s="4">
        <v>2635.78</v>
      </c>
      <c r="H34" s="4">
        <v>2.04</v>
      </c>
    </row>
    <row r="35" spans="2:8">
      <c r="B35" s="1" t="s">
        <v>2013</v>
      </c>
      <c r="C35" s="15" t="s">
        <v>139</v>
      </c>
      <c r="D35" s="1" t="s">
        <v>236</v>
      </c>
      <c r="E35" s="1" t="s">
        <v>526</v>
      </c>
      <c r="F35" s="4">
        <v>56147</v>
      </c>
      <c r="G35" s="4">
        <v>2536.44</v>
      </c>
      <c r="H35" s="4">
        <v>1.96</v>
      </c>
    </row>
    <row r="36" spans="2:8">
      <c r="B36" s="1" t="s">
        <v>2253</v>
      </c>
      <c r="C36" s="15" t="s">
        <v>139</v>
      </c>
      <c r="D36" s="1" t="s">
        <v>170</v>
      </c>
      <c r="E36" s="1" t="s">
        <v>580</v>
      </c>
      <c r="F36" s="4">
        <v>240000</v>
      </c>
      <c r="G36" s="4">
        <v>2517.7199999999998</v>
      </c>
      <c r="H36" s="4">
        <v>1.95</v>
      </c>
    </row>
    <row r="37" spans="2:8">
      <c r="B37" s="1" t="s">
        <v>1082</v>
      </c>
      <c r="C37" s="15" t="s">
        <v>139</v>
      </c>
      <c r="D37" s="1" t="s">
        <v>181</v>
      </c>
      <c r="E37" s="1" t="s">
        <v>182</v>
      </c>
      <c r="F37" s="4">
        <v>104746</v>
      </c>
      <c r="G37" s="4">
        <v>2503.7399999999998</v>
      </c>
      <c r="H37" s="4">
        <v>1.94</v>
      </c>
    </row>
    <row r="38" spans="2:8">
      <c r="B38" s="1" t="s">
        <v>2077</v>
      </c>
      <c r="C38" s="15" t="s">
        <v>139</v>
      </c>
      <c r="D38" s="1" t="s">
        <v>181</v>
      </c>
      <c r="E38" s="1" t="s">
        <v>183</v>
      </c>
      <c r="F38" s="4">
        <v>35168</v>
      </c>
      <c r="G38" s="4">
        <v>2361.5100000000002</v>
      </c>
      <c r="H38" s="4">
        <v>1.83</v>
      </c>
    </row>
    <row r="39" spans="2:8">
      <c r="B39" s="1" t="s">
        <v>2246</v>
      </c>
      <c r="C39" s="15" t="s">
        <v>139</v>
      </c>
      <c r="D39" s="1" t="s">
        <v>378</v>
      </c>
      <c r="E39" s="1" t="s">
        <v>379</v>
      </c>
      <c r="F39" s="4">
        <v>508573</v>
      </c>
      <c r="G39" s="4">
        <v>2063.0300000000002</v>
      </c>
      <c r="H39" s="4">
        <v>1.6</v>
      </c>
    </row>
    <row r="40" spans="2:8">
      <c r="B40" s="1" t="s">
        <v>2097</v>
      </c>
      <c r="C40" s="15" t="s">
        <v>139</v>
      </c>
      <c r="D40" s="1" t="s">
        <v>151</v>
      </c>
      <c r="E40" s="1" t="s">
        <v>749</v>
      </c>
      <c r="F40" s="4">
        <v>96636</v>
      </c>
      <c r="G40" s="4">
        <v>1766.84</v>
      </c>
      <c r="H40" s="4">
        <v>1.37</v>
      </c>
    </row>
    <row r="41" spans="2:8">
      <c r="B41" s="1" t="s">
        <v>1059</v>
      </c>
      <c r="C41" s="15" t="s">
        <v>139</v>
      </c>
      <c r="D41" s="1" t="s">
        <v>162</v>
      </c>
      <c r="E41" s="1" t="s">
        <v>314</v>
      </c>
      <c r="F41" s="4">
        <v>63000</v>
      </c>
      <c r="G41" s="4">
        <v>1749.79</v>
      </c>
      <c r="H41" s="4">
        <v>1.36</v>
      </c>
    </row>
    <row r="42" spans="2:8">
      <c r="B42" s="1" t="s">
        <v>2012</v>
      </c>
      <c r="C42" s="15" t="s">
        <v>139</v>
      </c>
      <c r="D42" s="1" t="s">
        <v>140</v>
      </c>
      <c r="E42" s="1" t="s">
        <v>301</v>
      </c>
      <c r="F42" s="4">
        <v>150000</v>
      </c>
      <c r="G42" s="4">
        <v>1713.98</v>
      </c>
      <c r="H42" s="4">
        <v>1.33</v>
      </c>
    </row>
    <row r="43" spans="2:8">
      <c r="B43" s="1" t="s">
        <v>1055</v>
      </c>
      <c r="C43" s="15" t="s">
        <v>139</v>
      </c>
      <c r="D43" s="1" t="s">
        <v>215</v>
      </c>
      <c r="E43" s="1" t="s">
        <v>310</v>
      </c>
      <c r="F43" s="4">
        <v>263525</v>
      </c>
      <c r="G43" s="4">
        <v>1607.37</v>
      </c>
      <c r="H43" s="4">
        <v>1.25</v>
      </c>
    </row>
    <row r="44" spans="2:8">
      <c r="B44" s="1" t="s">
        <v>2017</v>
      </c>
      <c r="C44" s="15" t="s">
        <v>139</v>
      </c>
      <c r="D44" s="1" t="s">
        <v>166</v>
      </c>
      <c r="E44" s="1" t="s">
        <v>574</v>
      </c>
      <c r="F44" s="4">
        <v>1791920</v>
      </c>
      <c r="G44" s="4">
        <v>1326.92</v>
      </c>
      <c r="H44" s="4">
        <v>1.03</v>
      </c>
    </row>
    <row r="45" spans="2:8">
      <c r="B45" s="1" t="s">
        <v>2257</v>
      </c>
      <c r="C45" s="15" t="s">
        <v>139</v>
      </c>
      <c r="D45" s="1" t="s">
        <v>288</v>
      </c>
      <c r="E45" s="1" t="s">
        <v>549</v>
      </c>
      <c r="F45" s="4">
        <v>56588</v>
      </c>
      <c r="G45" s="4">
        <v>248.93</v>
      </c>
      <c r="H45" s="4">
        <v>0.19</v>
      </c>
    </row>
    <row r="46" spans="2:8">
      <c r="B46" s="2" t="s">
        <v>218</v>
      </c>
      <c r="C46" s="9"/>
      <c r="D46" s="2"/>
      <c r="E46" s="2"/>
      <c r="F46" s="10"/>
      <c r="G46" s="10">
        <f>SUM(G13:G45)</f>
        <v>124822.14999999995</v>
      </c>
      <c r="H46" s="10">
        <f>SUM(H13:H45)</f>
        <v>96.689999999999984</v>
      </c>
    </row>
    <row r="47" spans="2:8">
      <c r="B47" s="2" t="s">
        <v>219</v>
      </c>
      <c r="C47" s="9"/>
      <c r="D47" s="2"/>
      <c r="E47" s="2"/>
      <c r="F47" s="10"/>
      <c r="G47" s="10">
        <v>3667.73</v>
      </c>
      <c r="H47" s="10">
        <v>2.84</v>
      </c>
    </row>
    <row r="48" spans="2:8">
      <c r="B48" s="2" t="s">
        <v>125</v>
      </c>
      <c r="C48" s="9"/>
      <c r="D48" s="2"/>
      <c r="E48" s="2"/>
      <c r="F48" s="10"/>
      <c r="G48" s="10">
        <v>128489.87999999999</v>
      </c>
      <c r="H48" s="10">
        <v>99.52</v>
      </c>
    </row>
    <row r="49" spans="2:8">
      <c r="B49" s="2" t="s">
        <v>220</v>
      </c>
      <c r="C49" s="9"/>
      <c r="D49" s="2"/>
      <c r="E49" s="2"/>
      <c r="F49" s="10"/>
      <c r="G49" s="10">
        <v>615.12383721000106</v>
      </c>
      <c r="H49" s="10">
        <v>0.48000000000000398</v>
      </c>
    </row>
    <row r="50" spans="2:8">
      <c r="B50" s="2" t="s">
        <v>127</v>
      </c>
      <c r="C50" s="9"/>
      <c r="D50" s="2"/>
      <c r="E50" s="2"/>
      <c r="F50" s="10"/>
      <c r="G50" s="10">
        <v>129105.00383721</v>
      </c>
      <c r="H50" s="10">
        <v>100</v>
      </c>
    </row>
    <row r="51" spans="2:8">
      <c r="B51" s="1" t="s">
        <v>128</v>
      </c>
    </row>
    <row r="52" spans="2:8">
      <c r="B52" s="1" t="s">
        <v>129</v>
      </c>
    </row>
    <row r="53" spans="2:8">
      <c r="B53" s="1" t="s">
        <v>130</v>
      </c>
      <c r="C53" s="29">
        <v>44865</v>
      </c>
    </row>
    <row r="54" spans="2:8" ht="25.5">
      <c r="B54" s="11" t="s">
        <v>131</v>
      </c>
      <c r="C54" s="5" t="s">
        <v>132</v>
      </c>
    </row>
    <row r="55" spans="2:8">
      <c r="B55" s="2"/>
    </row>
    <row r="56" spans="2:8">
      <c r="B56" s="2" t="s">
        <v>2546</v>
      </c>
      <c r="C56" s="1" t="s">
        <v>132</v>
      </c>
    </row>
    <row r="57" spans="2:8">
      <c r="B57" s="2" t="s">
        <v>2547</v>
      </c>
      <c r="C57" s="1" t="s">
        <v>132</v>
      </c>
    </row>
    <row r="58" spans="2:8">
      <c r="B58" s="2" t="s">
        <v>1107</v>
      </c>
      <c r="C58" s="1" t="s">
        <v>132</v>
      </c>
    </row>
    <row r="59" spans="2:8">
      <c r="B59" s="2" t="s">
        <v>750</v>
      </c>
      <c r="C59" s="9"/>
    </row>
    <row r="60" spans="2:8">
      <c r="B60" s="2" t="s">
        <v>751</v>
      </c>
      <c r="C60" s="9"/>
    </row>
    <row r="61" spans="2:8">
      <c r="B61" s="2" t="s">
        <v>752</v>
      </c>
      <c r="C61" s="9"/>
    </row>
    <row r="62" spans="2:8">
      <c r="B62" s="2" t="s">
        <v>753</v>
      </c>
      <c r="C62" s="9"/>
    </row>
    <row r="63" spans="2:8">
      <c r="B63" s="2" t="s">
        <v>754</v>
      </c>
      <c r="C63" s="9"/>
    </row>
    <row r="64" spans="2:8">
      <c r="B64" s="2" t="s">
        <v>755</v>
      </c>
      <c r="C64" s="9"/>
    </row>
    <row r="65" spans="2:3">
      <c r="B65" s="2" t="s">
        <v>756</v>
      </c>
      <c r="C65" s="9"/>
    </row>
    <row r="66" spans="2:3">
      <c r="B66" s="2" t="s">
        <v>757</v>
      </c>
      <c r="C66" s="9"/>
    </row>
    <row r="67" spans="2:3">
      <c r="B67" s="132" t="s">
        <v>2514</v>
      </c>
      <c r="C67" s="9"/>
    </row>
    <row r="68" spans="2:3">
      <c r="B68" s="132" t="s">
        <v>134</v>
      </c>
    </row>
    <row r="69" spans="2:3">
      <c r="B69" s="132" t="s">
        <v>135</v>
      </c>
    </row>
  </sheetData>
  <mergeCells count="3">
    <mergeCell ref="B1:E1"/>
    <mergeCell ref="C3:C7"/>
    <mergeCell ref="D3:D7"/>
  </mergeCells>
  <hyperlinks>
    <hyperlink ref="A1" location="Index!A1" display="Index" xr:uid="{118A2A10-5D56-4AF9-A3C6-C7359D733083}"/>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56B8-E02C-4FAB-8F04-D177400EEB5A}">
  <dimension ref="A1:I92"/>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4"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4"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4"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4"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4"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4"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4"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4"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4"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4"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4"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4"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4"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4"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4"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4"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4"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4"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4"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4"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4"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4"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4"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4"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4"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4"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4"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4"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4"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4"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4"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4"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4"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4"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4"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4"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4"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4"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4"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4"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4"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4"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4"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4"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4"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4"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4"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4"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4"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4"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4"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4"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4"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4"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4"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4"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4"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4"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4"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4"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4"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4"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4"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61</v>
      </c>
      <c r="C1" s="394"/>
      <c r="D1" s="394"/>
      <c r="E1" s="394"/>
      <c r="F1" s="4"/>
      <c r="G1" s="4"/>
      <c r="H1" s="4"/>
    </row>
    <row r="2" spans="1:9" s="1" customFormat="1" ht="13.5" thickBot="1">
      <c r="C2" s="5"/>
      <c r="F2" s="4"/>
      <c r="G2" s="4"/>
      <c r="H2" s="4"/>
    </row>
    <row r="3" spans="1:9" s="12" customFormat="1" ht="15">
      <c r="B3" s="30" t="s">
        <v>3044</v>
      </c>
      <c r="C3" s="395"/>
      <c r="D3" s="398"/>
      <c r="F3" s="18"/>
      <c r="G3" s="18"/>
      <c r="H3" s="18"/>
    </row>
    <row r="4" spans="1:9" s="12" customFormat="1" ht="30">
      <c r="B4" s="31" t="s">
        <v>3045</v>
      </c>
      <c r="C4" s="396"/>
      <c r="D4" s="399"/>
      <c r="F4" s="18"/>
      <c r="G4" s="18"/>
      <c r="H4" s="18"/>
    </row>
    <row r="5" spans="1:9" s="12" customFormat="1" ht="15">
      <c r="B5" s="31" t="s">
        <v>1046</v>
      </c>
      <c r="C5" s="396"/>
      <c r="D5" s="399"/>
      <c r="F5" s="18"/>
      <c r="G5" s="18"/>
      <c r="H5" s="18"/>
    </row>
    <row r="6" spans="1:9" s="12" customFormat="1" ht="15">
      <c r="B6" s="31" t="s">
        <v>3016</v>
      </c>
      <c r="C6" s="396"/>
      <c r="D6" s="399"/>
      <c r="F6" s="18"/>
      <c r="G6" s="18"/>
      <c r="H6" s="18"/>
    </row>
    <row r="7" spans="1:9" s="12" customFormat="1" ht="30.75" thickBot="1">
      <c r="B7" s="32" t="s">
        <v>3046</v>
      </c>
      <c r="C7" s="397"/>
      <c r="D7" s="400"/>
      <c r="F7" s="18"/>
      <c r="G7" s="18"/>
      <c r="H7" s="18"/>
    </row>
    <row r="8" spans="1:9" s="12" customFormat="1">
      <c r="C8" s="14" t="s">
        <v>1048</v>
      </c>
      <c r="D8" s="14" t="s">
        <v>1049</v>
      </c>
      <c r="F8" s="18"/>
      <c r="G8" s="18"/>
      <c r="H8" s="18"/>
    </row>
    <row r="11" spans="1:9" s="21" customFormat="1">
      <c r="B11" s="21" t="s">
        <v>101</v>
      </c>
      <c r="C11" s="210"/>
      <c r="F11" s="22"/>
      <c r="G11" s="22"/>
      <c r="H11" s="22"/>
    </row>
    <row r="13" spans="1:9" s="21" customFormat="1">
      <c r="B13" s="229" t="s">
        <v>102</v>
      </c>
      <c r="C13" s="230" t="s">
        <v>103</v>
      </c>
      <c r="D13" s="229" t="s">
        <v>136</v>
      </c>
      <c r="E13" s="229" t="s">
        <v>105</v>
      </c>
      <c r="F13" s="131" t="s">
        <v>106</v>
      </c>
      <c r="G13" s="131" t="s">
        <v>107</v>
      </c>
      <c r="H13" s="131" t="s">
        <v>108</v>
      </c>
      <c r="I13" s="231" t="s">
        <v>137</v>
      </c>
    </row>
    <row r="14" spans="1:9" s="21" customFormat="1">
      <c r="B14" s="231" t="s">
        <v>138</v>
      </c>
      <c r="C14" s="139"/>
      <c r="F14" s="22"/>
      <c r="G14" s="22"/>
      <c r="H14" s="22"/>
    </row>
    <row r="15" spans="1:9" s="21" customFormat="1">
      <c r="B15" s="231" t="s">
        <v>110</v>
      </c>
      <c r="C15" s="139"/>
      <c r="F15" s="22"/>
      <c r="G15" s="22"/>
      <c r="H15" s="22"/>
    </row>
    <row r="16" spans="1:9" s="21" customFormat="1">
      <c r="B16" s="21" t="s">
        <v>1050</v>
      </c>
      <c r="C16" s="139" t="s">
        <v>139</v>
      </c>
      <c r="D16" s="21" t="s">
        <v>140</v>
      </c>
      <c r="E16" s="21" t="s">
        <v>141</v>
      </c>
      <c r="F16" s="22">
        <v>2730000</v>
      </c>
      <c r="G16" s="22">
        <v>24807.51</v>
      </c>
      <c r="H16" s="22">
        <v>7.78</v>
      </c>
    </row>
    <row r="17" spans="2:8" s="21" customFormat="1">
      <c r="B17" s="21" t="s">
        <v>1051</v>
      </c>
      <c r="C17" s="139" t="s">
        <v>139</v>
      </c>
      <c r="D17" s="21" t="s">
        <v>140</v>
      </c>
      <c r="E17" s="21" t="s">
        <v>144</v>
      </c>
      <c r="F17" s="22">
        <v>1305000</v>
      </c>
      <c r="G17" s="22">
        <v>19531.939999999999</v>
      </c>
      <c r="H17" s="22">
        <v>6.12</v>
      </c>
    </row>
    <row r="18" spans="2:8" s="21" customFormat="1">
      <c r="B18" s="21" t="s">
        <v>286</v>
      </c>
      <c r="C18" s="139" t="s">
        <v>139</v>
      </c>
      <c r="D18" s="21" t="s">
        <v>140</v>
      </c>
      <c r="E18" s="21" t="s">
        <v>287</v>
      </c>
      <c r="F18" s="22">
        <v>3270000</v>
      </c>
      <c r="G18" s="22">
        <v>18763.259999999998</v>
      </c>
      <c r="H18" s="22">
        <v>5.88</v>
      </c>
    </row>
    <row r="19" spans="2:8" s="21" customFormat="1">
      <c r="B19" s="21" t="s">
        <v>1087</v>
      </c>
      <c r="C19" s="139" t="s">
        <v>139</v>
      </c>
      <c r="D19" s="21" t="s">
        <v>145</v>
      </c>
      <c r="E19" s="21" t="s">
        <v>146</v>
      </c>
      <c r="F19" s="22">
        <v>1160000</v>
      </c>
      <c r="G19" s="22">
        <v>17836.740000000002</v>
      </c>
      <c r="H19" s="22">
        <v>5.59</v>
      </c>
    </row>
    <row r="20" spans="2:8" s="21" customFormat="1">
      <c r="B20" s="21" t="s">
        <v>1052</v>
      </c>
      <c r="C20" s="139" t="s">
        <v>139</v>
      </c>
      <c r="D20" s="21" t="s">
        <v>142</v>
      </c>
      <c r="E20" s="21" t="s">
        <v>143</v>
      </c>
      <c r="F20" s="22">
        <v>675000</v>
      </c>
      <c r="G20" s="22">
        <v>17209.8</v>
      </c>
      <c r="H20" s="22">
        <v>5.39</v>
      </c>
    </row>
    <row r="21" spans="2:8" s="21" customFormat="1">
      <c r="B21" s="21" t="s">
        <v>2025</v>
      </c>
      <c r="C21" s="139" t="s">
        <v>139</v>
      </c>
      <c r="D21" s="21" t="s">
        <v>155</v>
      </c>
      <c r="E21" s="21" t="s">
        <v>156</v>
      </c>
      <c r="F21" s="22">
        <v>575000</v>
      </c>
      <c r="G21" s="22">
        <v>14201.35</v>
      </c>
      <c r="H21" s="22">
        <v>4.45</v>
      </c>
    </row>
    <row r="22" spans="2:8" s="21" customFormat="1">
      <c r="B22" s="21" t="s">
        <v>1056</v>
      </c>
      <c r="C22" s="139" t="s">
        <v>139</v>
      </c>
      <c r="D22" s="21" t="s">
        <v>140</v>
      </c>
      <c r="E22" s="21" t="s">
        <v>154</v>
      </c>
      <c r="F22" s="22">
        <v>1465000</v>
      </c>
      <c r="G22" s="22">
        <v>13272.9</v>
      </c>
      <c r="H22" s="22">
        <v>4.16</v>
      </c>
    </row>
    <row r="23" spans="2:8" s="21" customFormat="1">
      <c r="B23" s="21" t="s">
        <v>2244</v>
      </c>
      <c r="C23" s="139" t="s">
        <v>139</v>
      </c>
      <c r="D23" s="21" t="s">
        <v>288</v>
      </c>
      <c r="E23" s="21" t="s">
        <v>289</v>
      </c>
      <c r="F23" s="22">
        <v>1213000</v>
      </c>
      <c r="G23" s="22">
        <v>10092.16</v>
      </c>
      <c r="H23" s="22">
        <v>3.16</v>
      </c>
    </row>
    <row r="24" spans="2:8" s="21" customFormat="1">
      <c r="B24" s="21" t="s">
        <v>2067</v>
      </c>
      <c r="C24" s="139" t="s">
        <v>139</v>
      </c>
      <c r="D24" s="21" t="s">
        <v>160</v>
      </c>
      <c r="E24" s="21" t="s">
        <v>161</v>
      </c>
      <c r="F24" s="22">
        <v>390000</v>
      </c>
      <c r="G24" s="22">
        <v>7890.09</v>
      </c>
      <c r="H24" s="22">
        <v>2.4700000000000002</v>
      </c>
    </row>
    <row r="25" spans="2:8" s="21" customFormat="1">
      <c r="B25" s="21" t="s">
        <v>2357</v>
      </c>
      <c r="C25" s="139" t="s">
        <v>139</v>
      </c>
      <c r="D25" s="21" t="s">
        <v>162</v>
      </c>
      <c r="E25" s="21" t="s">
        <v>635</v>
      </c>
      <c r="F25" s="22">
        <v>430000</v>
      </c>
      <c r="G25" s="22">
        <v>6945.36</v>
      </c>
      <c r="H25" s="22">
        <v>2.1800000000000002</v>
      </c>
    </row>
    <row r="26" spans="2:8" s="21" customFormat="1">
      <c r="B26" s="21" t="s">
        <v>1078</v>
      </c>
      <c r="C26" s="139" t="s">
        <v>139</v>
      </c>
      <c r="D26" s="21" t="s">
        <v>198</v>
      </c>
      <c r="E26" s="21" t="s">
        <v>318</v>
      </c>
      <c r="F26" s="22">
        <v>525000</v>
      </c>
      <c r="G26" s="22">
        <v>6646.24</v>
      </c>
      <c r="H26" s="22">
        <v>2.08</v>
      </c>
    </row>
    <row r="27" spans="2:8" s="21" customFormat="1">
      <c r="B27" s="21" t="s">
        <v>2255</v>
      </c>
      <c r="C27" s="139" t="s">
        <v>139</v>
      </c>
      <c r="D27" s="21" t="s">
        <v>140</v>
      </c>
      <c r="E27" s="21" t="s">
        <v>408</v>
      </c>
      <c r="F27" s="22">
        <v>5000000</v>
      </c>
      <c r="G27" s="22">
        <v>6575</v>
      </c>
      <c r="H27" s="22">
        <v>2.06</v>
      </c>
    </row>
    <row r="28" spans="2:8" s="21" customFormat="1">
      <c r="B28" s="21" t="s">
        <v>2358</v>
      </c>
      <c r="C28" s="139" t="s">
        <v>139</v>
      </c>
      <c r="D28" s="21" t="s">
        <v>270</v>
      </c>
      <c r="E28" s="21" t="s">
        <v>636</v>
      </c>
      <c r="F28" s="22">
        <v>1220000</v>
      </c>
      <c r="G28" s="22">
        <v>6257.99</v>
      </c>
      <c r="H28" s="22">
        <v>1.96</v>
      </c>
    </row>
    <row r="29" spans="2:8" s="21" customFormat="1">
      <c r="B29" s="21" t="s">
        <v>2034</v>
      </c>
      <c r="C29" s="139" t="s">
        <v>139</v>
      </c>
      <c r="D29" s="21" t="s">
        <v>274</v>
      </c>
      <c r="E29" s="21" t="s">
        <v>297</v>
      </c>
      <c r="F29" s="22">
        <v>3451000</v>
      </c>
      <c r="G29" s="22">
        <v>5973.68</v>
      </c>
      <c r="H29" s="22">
        <v>1.87</v>
      </c>
    </row>
    <row r="30" spans="2:8" s="21" customFormat="1">
      <c r="B30" s="21" t="s">
        <v>1076</v>
      </c>
      <c r="C30" s="139" t="s">
        <v>139</v>
      </c>
      <c r="D30" s="21" t="s">
        <v>145</v>
      </c>
      <c r="E30" s="21" t="s">
        <v>294</v>
      </c>
      <c r="F30" s="22">
        <v>510000</v>
      </c>
      <c r="G30" s="22">
        <v>5309.87</v>
      </c>
      <c r="H30" s="22">
        <v>1.66</v>
      </c>
    </row>
    <row r="31" spans="2:8" s="21" customFormat="1">
      <c r="B31" s="21" t="s">
        <v>2249</v>
      </c>
      <c r="C31" s="139" t="s">
        <v>139</v>
      </c>
      <c r="D31" s="21" t="s">
        <v>162</v>
      </c>
      <c r="E31" s="21" t="s">
        <v>576</v>
      </c>
      <c r="F31" s="22">
        <v>242800</v>
      </c>
      <c r="G31" s="22">
        <v>5269.49</v>
      </c>
      <c r="H31" s="22">
        <v>1.65</v>
      </c>
    </row>
    <row r="32" spans="2:8" s="21" customFormat="1">
      <c r="B32" s="21" t="s">
        <v>2359</v>
      </c>
      <c r="C32" s="139" t="s">
        <v>139</v>
      </c>
      <c r="D32" s="21" t="s">
        <v>174</v>
      </c>
      <c r="E32" s="21" t="s">
        <v>637</v>
      </c>
      <c r="F32" s="22">
        <v>285000</v>
      </c>
      <c r="G32" s="22">
        <v>5085.3999999999996</v>
      </c>
      <c r="H32" s="22">
        <v>1.59</v>
      </c>
    </row>
    <row r="33" spans="2:8" s="21" customFormat="1">
      <c r="B33" s="21" t="s">
        <v>2246</v>
      </c>
      <c r="C33" s="139" t="s">
        <v>139</v>
      </c>
      <c r="D33" s="21" t="s">
        <v>378</v>
      </c>
      <c r="E33" s="21" t="s">
        <v>379</v>
      </c>
      <c r="F33" s="22">
        <v>1200000</v>
      </c>
      <c r="G33" s="22">
        <v>4867.8</v>
      </c>
      <c r="H33" s="22">
        <v>1.53</v>
      </c>
    </row>
    <row r="34" spans="2:8" s="21" customFormat="1">
      <c r="B34" s="21" t="s">
        <v>1059</v>
      </c>
      <c r="C34" s="139" t="s">
        <v>139</v>
      </c>
      <c r="D34" s="21" t="s">
        <v>162</v>
      </c>
      <c r="E34" s="21" t="s">
        <v>314</v>
      </c>
      <c r="F34" s="22">
        <v>175000</v>
      </c>
      <c r="G34" s="22">
        <v>4860.54</v>
      </c>
      <c r="H34" s="22">
        <v>1.52</v>
      </c>
    </row>
    <row r="35" spans="2:8" s="21" customFormat="1">
      <c r="B35" s="21" t="s">
        <v>2103</v>
      </c>
      <c r="C35" s="139" t="s">
        <v>139</v>
      </c>
      <c r="D35" s="21" t="s">
        <v>174</v>
      </c>
      <c r="E35" s="21" t="s">
        <v>295</v>
      </c>
      <c r="F35" s="22">
        <v>475000</v>
      </c>
      <c r="G35" s="22">
        <v>4830.28</v>
      </c>
      <c r="H35" s="22">
        <v>1.51</v>
      </c>
    </row>
    <row r="36" spans="2:8" s="21" customFormat="1">
      <c r="B36" s="21" t="s">
        <v>2077</v>
      </c>
      <c r="C36" s="139" t="s">
        <v>139</v>
      </c>
      <c r="D36" s="21" t="s">
        <v>181</v>
      </c>
      <c r="E36" s="21" t="s">
        <v>183</v>
      </c>
      <c r="F36" s="22">
        <v>70000</v>
      </c>
      <c r="G36" s="22">
        <v>4700.47</v>
      </c>
      <c r="H36" s="22">
        <v>1.47</v>
      </c>
    </row>
    <row r="37" spans="2:8" s="21" customFormat="1">
      <c r="B37" s="21" t="s">
        <v>2245</v>
      </c>
      <c r="C37" s="139" t="s">
        <v>139</v>
      </c>
      <c r="D37" s="21" t="s">
        <v>174</v>
      </c>
      <c r="E37" s="21" t="s">
        <v>522</v>
      </c>
      <c r="F37" s="22">
        <v>400000</v>
      </c>
      <c r="G37" s="22">
        <v>4669.6000000000004</v>
      </c>
      <c r="H37" s="22">
        <v>1.46</v>
      </c>
    </row>
    <row r="38" spans="2:8" s="21" customFormat="1">
      <c r="B38" s="21" t="s">
        <v>2360</v>
      </c>
      <c r="C38" s="139" t="s">
        <v>139</v>
      </c>
      <c r="D38" s="21" t="s">
        <v>140</v>
      </c>
      <c r="E38" s="21" t="s">
        <v>442</v>
      </c>
      <c r="F38" s="22">
        <v>2500000</v>
      </c>
      <c r="G38" s="22">
        <v>4650</v>
      </c>
      <c r="H38" s="22">
        <v>1.46</v>
      </c>
    </row>
    <row r="39" spans="2:8" s="21" customFormat="1">
      <c r="B39" s="21" t="s">
        <v>2004</v>
      </c>
      <c r="C39" s="139" t="s">
        <v>139</v>
      </c>
      <c r="D39" s="21" t="s">
        <v>215</v>
      </c>
      <c r="E39" s="21" t="s">
        <v>638</v>
      </c>
      <c r="F39" s="22">
        <v>413891</v>
      </c>
      <c r="G39" s="22">
        <v>4444.1499999999996</v>
      </c>
      <c r="H39" s="22">
        <v>1.39</v>
      </c>
    </row>
    <row r="40" spans="2:8" s="21" customFormat="1">
      <c r="B40" s="21" t="s">
        <v>1085</v>
      </c>
      <c r="C40" s="139" t="s">
        <v>139</v>
      </c>
      <c r="D40" s="21" t="s">
        <v>157</v>
      </c>
      <c r="E40" s="21" t="s">
        <v>261</v>
      </c>
      <c r="F40" s="22">
        <v>140000</v>
      </c>
      <c r="G40" s="22">
        <v>4399.57</v>
      </c>
      <c r="H40" s="22">
        <v>1.38</v>
      </c>
    </row>
    <row r="41" spans="2:8" s="21" customFormat="1">
      <c r="B41" s="21" t="s">
        <v>1054</v>
      </c>
      <c r="C41" s="139" t="s">
        <v>139</v>
      </c>
      <c r="D41" s="21" t="s">
        <v>155</v>
      </c>
      <c r="E41" s="21" t="s">
        <v>309</v>
      </c>
      <c r="F41" s="22">
        <v>525000</v>
      </c>
      <c r="G41" s="22">
        <v>4339.91</v>
      </c>
      <c r="H41" s="22">
        <v>1.36</v>
      </c>
    </row>
    <row r="42" spans="2:8" s="21" customFormat="1">
      <c r="B42" s="21" t="s">
        <v>2107</v>
      </c>
      <c r="C42" s="139" t="s">
        <v>139</v>
      </c>
      <c r="D42" s="21" t="s">
        <v>200</v>
      </c>
      <c r="E42" s="21" t="s">
        <v>520</v>
      </c>
      <c r="F42" s="22">
        <v>1050000</v>
      </c>
      <c r="G42" s="22">
        <v>4333.88</v>
      </c>
      <c r="H42" s="22">
        <v>1.36</v>
      </c>
    </row>
    <row r="43" spans="2:8" s="21" customFormat="1">
      <c r="B43" s="21" t="s">
        <v>1092</v>
      </c>
      <c r="C43" s="139" t="s">
        <v>139</v>
      </c>
      <c r="D43" s="21" t="s">
        <v>151</v>
      </c>
      <c r="E43" s="21" t="s">
        <v>333</v>
      </c>
      <c r="F43" s="22">
        <v>490000</v>
      </c>
      <c r="G43" s="22">
        <v>4293.38</v>
      </c>
      <c r="H43" s="22">
        <v>1.35</v>
      </c>
    </row>
    <row r="44" spans="2:8" s="21" customFormat="1">
      <c r="B44" s="21" t="s">
        <v>1062</v>
      </c>
      <c r="C44" s="139" t="s">
        <v>139</v>
      </c>
      <c r="D44" s="21" t="s">
        <v>181</v>
      </c>
      <c r="E44" s="21" t="s">
        <v>312</v>
      </c>
      <c r="F44" s="22">
        <v>800000</v>
      </c>
      <c r="G44" s="22">
        <v>4263.6000000000004</v>
      </c>
      <c r="H44" s="22">
        <v>1.34</v>
      </c>
    </row>
    <row r="45" spans="2:8" s="21" customFormat="1">
      <c r="B45" s="21" t="s">
        <v>2361</v>
      </c>
      <c r="C45" s="139" t="s">
        <v>139</v>
      </c>
      <c r="D45" s="21" t="s">
        <v>176</v>
      </c>
      <c r="E45" s="21" t="s">
        <v>639</v>
      </c>
      <c r="F45" s="22">
        <v>139757</v>
      </c>
      <c r="G45" s="22">
        <v>4206.97</v>
      </c>
      <c r="H45" s="22">
        <v>1.32</v>
      </c>
    </row>
    <row r="46" spans="2:8" s="21" customFormat="1">
      <c r="B46" s="21" t="s">
        <v>2274</v>
      </c>
      <c r="C46" s="139" t="s">
        <v>139</v>
      </c>
      <c r="D46" s="21" t="s">
        <v>327</v>
      </c>
      <c r="E46" s="21" t="s">
        <v>542</v>
      </c>
      <c r="F46" s="22">
        <v>830000</v>
      </c>
      <c r="G46" s="22">
        <v>4146.2700000000004</v>
      </c>
      <c r="H46" s="22">
        <v>1.3</v>
      </c>
    </row>
    <row r="47" spans="2:8" s="21" customFormat="1">
      <c r="B47" s="21" t="s">
        <v>2072</v>
      </c>
      <c r="C47" s="139" t="s">
        <v>139</v>
      </c>
      <c r="D47" s="21" t="s">
        <v>162</v>
      </c>
      <c r="E47" s="21" t="s">
        <v>414</v>
      </c>
      <c r="F47" s="22">
        <v>300000</v>
      </c>
      <c r="G47" s="22">
        <v>4043.7</v>
      </c>
      <c r="H47" s="22">
        <v>1.27</v>
      </c>
    </row>
    <row r="48" spans="2:8" s="21" customFormat="1">
      <c r="B48" s="21" t="s">
        <v>1057</v>
      </c>
      <c r="C48" s="139" t="s">
        <v>139</v>
      </c>
      <c r="D48" s="21" t="s">
        <v>170</v>
      </c>
      <c r="E48" s="21" t="s">
        <v>239</v>
      </c>
      <c r="F48" s="22">
        <v>377000</v>
      </c>
      <c r="G48" s="22">
        <v>3927.77</v>
      </c>
      <c r="H48" s="22">
        <v>1.23</v>
      </c>
    </row>
    <row r="49" spans="2:8" s="21" customFormat="1">
      <c r="B49" s="21" t="s">
        <v>2362</v>
      </c>
      <c r="C49" s="139" t="s">
        <v>139</v>
      </c>
      <c r="D49" s="21" t="s">
        <v>174</v>
      </c>
      <c r="E49" s="21" t="s">
        <v>640</v>
      </c>
      <c r="F49" s="22">
        <v>512000</v>
      </c>
      <c r="G49" s="22">
        <v>3781.38</v>
      </c>
      <c r="H49" s="22">
        <v>1.19</v>
      </c>
    </row>
    <row r="50" spans="2:8" s="21" customFormat="1">
      <c r="B50" s="21" t="s">
        <v>2310</v>
      </c>
      <c r="C50" s="139" t="s">
        <v>139</v>
      </c>
      <c r="D50" s="21" t="s">
        <v>157</v>
      </c>
      <c r="E50" s="21" t="s">
        <v>465</v>
      </c>
      <c r="F50" s="22">
        <v>661000</v>
      </c>
      <c r="G50" s="22">
        <v>3547.59</v>
      </c>
      <c r="H50" s="22">
        <v>1.1100000000000001</v>
      </c>
    </row>
    <row r="51" spans="2:8" s="21" customFormat="1">
      <c r="B51" s="21" t="s">
        <v>1095</v>
      </c>
      <c r="C51" s="139" t="s">
        <v>139</v>
      </c>
      <c r="D51" s="21" t="s">
        <v>192</v>
      </c>
      <c r="E51" s="21" t="s">
        <v>193</v>
      </c>
      <c r="F51" s="22">
        <v>505000</v>
      </c>
      <c r="G51" s="22">
        <v>3543.33</v>
      </c>
      <c r="H51" s="22">
        <v>1.1100000000000001</v>
      </c>
    </row>
    <row r="52" spans="2:8" s="21" customFormat="1">
      <c r="B52" s="21" t="s">
        <v>2363</v>
      </c>
      <c r="C52" s="139" t="s">
        <v>139</v>
      </c>
      <c r="D52" s="21" t="s">
        <v>162</v>
      </c>
      <c r="E52" s="21" t="s">
        <v>641</v>
      </c>
      <c r="F52" s="22">
        <v>1000000</v>
      </c>
      <c r="G52" s="22">
        <v>3524</v>
      </c>
      <c r="H52" s="22">
        <v>1.1000000000000001</v>
      </c>
    </row>
    <row r="53" spans="2:8" s="21" customFormat="1">
      <c r="B53" s="21" t="s">
        <v>1060</v>
      </c>
      <c r="C53" s="139" t="s">
        <v>139</v>
      </c>
      <c r="D53" s="21" t="s">
        <v>179</v>
      </c>
      <c r="E53" s="21" t="s">
        <v>311</v>
      </c>
      <c r="F53" s="22">
        <v>3150000</v>
      </c>
      <c r="G53" s="22">
        <v>3365.78</v>
      </c>
      <c r="H53" s="22">
        <v>1.05</v>
      </c>
    </row>
    <row r="54" spans="2:8" s="21" customFormat="1">
      <c r="B54" s="21" t="s">
        <v>2083</v>
      </c>
      <c r="C54" s="139" t="s">
        <v>139</v>
      </c>
      <c r="D54" s="21" t="s">
        <v>251</v>
      </c>
      <c r="E54" s="21" t="s">
        <v>376</v>
      </c>
      <c r="F54" s="22">
        <v>100000</v>
      </c>
      <c r="G54" s="22">
        <v>3241.95</v>
      </c>
      <c r="H54" s="22">
        <v>1.02</v>
      </c>
    </row>
    <row r="55" spans="2:8" s="21" customFormat="1">
      <c r="B55" s="21" t="s">
        <v>2364</v>
      </c>
      <c r="C55" s="139" t="s">
        <v>139</v>
      </c>
      <c r="D55" s="21" t="s">
        <v>155</v>
      </c>
      <c r="E55" s="21" t="s">
        <v>296</v>
      </c>
      <c r="F55" s="22">
        <v>190000</v>
      </c>
      <c r="G55" s="22">
        <v>3206.25</v>
      </c>
      <c r="H55" s="22">
        <v>1</v>
      </c>
    </row>
    <row r="56" spans="2:8" s="21" customFormat="1">
      <c r="B56" s="21" t="s">
        <v>2015</v>
      </c>
      <c r="C56" s="139" t="s">
        <v>139</v>
      </c>
      <c r="D56" s="21" t="s">
        <v>334</v>
      </c>
      <c r="E56" s="21" t="s">
        <v>410</v>
      </c>
      <c r="F56" s="22">
        <v>2000000</v>
      </c>
      <c r="G56" s="22">
        <v>3066</v>
      </c>
      <c r="H56" s="22">
        <v>0.96</v>
      </c>
    </row>
    <row r="57" spans="2:8" s="21" customFormat="1">
      <c r="B57" s="21" t="s">
        <v>1080</v>
      </c>
      <c r="C57" s="139" t="s">
        <v>139</v>
      </c>
      <c r="D57" s="21" t="s">
        <v>151</v>
      </c>
      <c r="E57" s="21" t="s">
        <v>319</v>
      </c>
      <c r="F57" s="22">
        <v>273400</v>
      </c>
      <c r="G57" s="22">
        <v>2956.14</v>
      </c>
      <c r="H57" s="22">
        <v>0.93</v>
      </c>
    </row>
    <row r="58" spans="2:8" s="21" customFormat="1">
      <c r="B58" s="21" t="s">
        <v>2091</v>
      </c>
      <c r="C58" s="139" t="s">
        <v>139</v>
      </c>
      <c r="D58" s="21" t="s">
        <v>145</v>
      </c>
      <c r="E58" s="21" t="s">
        <v>304</v>
      </c>
      <c r="F58" s="22">
        <v>260000</v>
      </c>
      <c r="G58" s="22">
        <v>2764.84</v>
      </c>
      <c r="H58" s="22">
        <v>0.87</v>
      </c>
    </row>
    <row r="59" spans="2:8" s="21" customFormat="1">
      <c r="B59" s="21" t="s">
        <v>2301</v>
      </c>
      <c r="C59" s="139" t="s">
        <v>139</v>
      </c>
      <c r="D59" s="21" t="s">
        <v>162</v>
      </c>
      <c r="E59" s="21" t="s">
        <v>575</v>
      </c>
      <c r="F59" s="22">
        <v>100000</v>
      </c>
      <c r="G59" s="22">
        <v>2681.75</v>
      </c>
      <c r="H59" s="22">
        <v>0.84</v>
      </c>
    </row>
    <row r="60" spans="2:8" s="21" customFormat="1">
      <c r="B60" s="21" t="s">
        <v>2298</v>
      </c>
      <c r="C60" s="139" t="s">
        <v>139</v>
      </c>
      <c r="D60" s="21" t="s">
        <v>472</v>
      </c>
      <c r="E60" s="21" t="s">
        <v>500</v>
      </c>
      <c r="F60" s="22">
        <v>335000</v>
      </c>
      <c r="G60" s="22">
        <v>2510.16</v>
      </c>
      <c r="H60" s="22">
        <v>0.79</v>
      </c>
    </row>
    <row r="61" spans="2:8" s="21" customFormat="1">
      <c r="B61" s="21" t="s">
        <v>2010</v>
      </c>
      <c r="C61" s="139" t="s">
        <v>139</v>
      </c>
      <c r="D61" s="21" t="s">
        <v>155</v>
      </c>
      <c r="E61" s="21" t="s">
        <v>290</v>
      </c>
      <c r="F61" s="22">
        <v>33000</v>
      </c>
      <c r="G61" s="22">
        <v>2357.5500000000002</v>
      </c>
      <c r="H61" s="22">
        <v>0.74</v>
      </c>
    </row>
    <row r="62" spans="2:8" s="21" customFormat="1">
      <c r="B62" s="21" t="s">
        <v>2316</v>
      </c>
      <c r="C62" s="139" t="s">
        <v>139</v>
      </c>
      <c r="D62" s="21" t="s">
        <v>160</v>
      </c>
      <c r="E62" s="21" t="s">
        <v>579</v>
      </c>
      <c r="F62" s="22">
        <v>1000000</v>
      </c>
      <c r="G62" s="22">
        <v>2226</v>
      </c>
      <c r="H62" s="22">
        <v>0.7</v>
      </c>
    </row>
    <row r="63" spans="2:8" s="21" customFormat="1">
      <c r="B63" s="21" t="s">
        <v>642</v>
      </c>
      <c r="C63" s="139" t="s">
        <v>139</v>
      </c>
      <c r="D63" s="21" t="s">
        <v>210</v>
      </c>
      <c r="E63" s="21" t="s">
        <v>643</v>
      </c>
      <c r="F63" s="22">
        <v>762003</v>
      </c>
      <c r="G63" s="22">
        <v>2093.6</v>
      </c>
      <c r="H63" s="22">
        <v>0.66</v>
      </c>
    </row>
    <row r="64" spans="2:8" s="21" customFormat="1">
      <c r="B64" s="21" t="s">
        <v>2299</v>
      </c>
      <c r="C64" s="139" t="s">
        <v>139</v>
      </c>
      <c r="D64" s="21" t="s">
        <v>174</v>
      </c>
      <c r="E64" s="21" t="s">
        <v>578</v>
      </c>
      <c r="F64" s="22">
        <v>216000</v>
      </c>
      <c r="G64" s="22">
        <v>1955.02</v>
      </c>
      <c r="H64" s="22">
        <v>0.61</v>
      </c>
    </row>
    <row r="65" spans="2:8" s="21" customFormat="1">
      <c r="B65" s="21" t="s">
        <v>2061</v>
      </c>
      <c r="C65" s="139" t="s">
        <v>139</v>
      </c>
      <c r="D65" s="21" t="s">
        <v>259</v>
      </c>
      <c r="E65" s="21" t="s">
        <v>260</v>
      </c>
      <c r="F65" s="22">
        <v>620000</v>
      </c>
      <c r="G65" s="22">
        <v>1402.13</v>
      </c>
      <c r="H65" s="22">
        <v>0.44</v>
      </c>
    </row>
    <row r="66" spans="2:8" s="21" customFormat="1">
      <c r="B66" s="21" t="s">
        <v>2365</v>
      </c>
      <c r="C66" s="139" t="s">
        <v>139</v>
      </c>
      <c r="D66" s="21" t="s">
        <v>245</v>
      </c>
      <c r="E66" s="21" t="s">
        <v>644</v>
      </c>
      <c r="F66" s="22">
        <v>1610000</v>
      </c>
      <c r="G66" s="22">
        <v>1261.44</v>
      </c>
      <c r="H66" s="22">
        <v>0.4</v>
      </c>
    </row>
    <row r="67" spans="2:8" s="21" customFormat="1">
      <c r="B67" s="21" t="s">
        <v>2366</v>
      </c>
      <c r="C67" s="139" t="s">
        <v>139</v>
      </c>
      <c r="D67" s="21" t="s">
        <v>245</v>
      </c>
      <c r="E67" s="21" t="s">
        <v>645</v>
      </c>
      <c r="F67" s="22">
        <v>219000</v>
      </c>
      <c r="G67" s="22">
        <v>1208.6600000000001</v>
      </c>
      <c r="H67" s="22">
        <v>0.38</v>
      </c>
    </row>
    <row r="68" spans="2:8" s="21" customFormat="1">
      <c r="B68" s="21" t="s">
        <v>2257</v>
      </c>
      <c r="C68" s="139" t="s">
        <v>139</v>
      </c>
      <c r="D68" s="21" t="s">
        <v>288</v>
      </c>
      <c r="E68" s="21" t="s">
        <v>549</v>
      </c>
      <c r="F68" s="22">
        <v>96428</v>
      </c>
      <c r="G68" s="22">
        <v>424.19</v>
      </c>
      <c r="H68" s="22">
        <v>0.13</v>
      </c>
    </row>
    <row r="69" spans="2:8" s="21" customFormat="1">
      <c r="B69" s="231" t="s">
        <v>218</v>
      </c>
      <c r="C69" s="234"/>
      <c r="D69" s="231"/>
      <c r="E69" s="231"/>
      <c r="F69" s="128"/>
      <c r="G69" s="128">
        <f>SUM(G13:G68)</f>
        <v>313764.43000000005</v>
      </c>
      <c r="H69" s="128">
        <f>SUM(H13:H68)</f>
        <v>98.329999999999956</v>
      </c>
    </row>
    <row r="70" spans="2:8" s="21" customFormat="1">
      <c r="B70" s="231" t="s">
        <v>219</v>
      </c>
      <c r="C70" s="234"/>
      <c r="D70" s="231"/>
      <c r="E70" s="231"/>
      <c r="F70" s="128"/>
      <c r="G70" s="128">
        <v>5941.47</v>
      </c>
      <c r="H70" s="128">
        <v>1.86</v>
      </c>
    </row>
    <row r="71" spans="2:8" s="21" customFormat="1">
      <c r="B71" s="231" t="s">
        <v>125</v>
      </c>
      <c r="C71" s="234"/>
      <c r="D71" s="231"/>
      <c r="E71" s="231"/>
      <c r="F71" s="128"/>
      <c r="G71" s="128">
        <v>319705.89999999997</v>
      </c>
      <c r="H71" s="128">
        <v>100.2</v>
      </c>
    </row>
    <row r="72" spans="2:8" s="21" customFormat="1">
      <c r="B72" s="231" t="s">
        <v>126</v>
      </c>
      <c r="C72" s="234"/>
      <c r="D72" s="231"/>
      <c r="E72" s="231"/>
      <c r="F72" s="128"/>
      <c r="G72" s="128">
        <v>-651.12591029002124</v>
      </c>
      <c r="H72" s="128">
        <v>-0.20000000000000284</v>
      </c>
    </row>
    <row r="73" spans="2:8" s="21" customFormat="1">
      <c r="B73" s="231" t="s">
        <v>127</v>
      </c>
      <c r="C73" s="234"/>
      <c r="D73" s="231"/>
      <c r="E73" s="231"/>
      <c r="F73" s="128"/>
      <c r="G73" s="128">
        <v>319054.77408970997</v>
      </c>
      <c r="H73" s="128">
        <v>100</v>
      </c>
    </row>
    <row r="74" spans="2:8" s="21" customFormat="1">
      <c r="B74" s="21" t="s">
        <v>128</v>
      </c>
      <c r="C74" s="210"/>
      <c r="F74" s="22"/>
      <c r="G74" s="22"/>
      <c r="H74" s="22"/>
    </row>
    <row r="75" spans="2:8" s="21" customFormat="1">
      <c r="B75" s="21" t="s">
        <v>129</v>
      </c>
      <c r="C75" s="210"/>
      <c r="F75" s="22"/>
      <c r="G75" s="22"/>
      <c r="H75" s="22"/>
    </row>
    <row r="76" spans="2:8" s="21" customFormat="1">
      <c r="B76" s="21" t="s">
        <v>130</v>
      </c>
      <c r="C76" s="235">
        <v>44865</v>
      </c>
      <c r="F76" s="22"/>
      <c r="G76" s="22"/>
      <c r="H76" s="22"/>
    </row>
    <row r="77" spans="2:8" s="21" customFormat="1" ht="25.5">
      <c r="B77" s="236" t="s">
        <v>131</v>
      </c>
      <c r="C77" s="210" t="s">
        <v>132</v>
      </c>
      <c r="F77" s="22"/>
      <c r="G77" s="22"/>
      <c r="H77" s="22"/>
    </row>
    <row r="78" spans="2:8" s="21" customFormat="1">
      <c r="B78" s="231"/>
      <c r="C78" s="210"/>
      <c r="F78" s="22"/>
      <c r="G78" s="22"/>
      <c r="H78" s="22"/>
    </row>
    <row r="79" spans="2:8" s="21" customFormat="1">
      <c r="B79" s="231" t="s">
        <v>2546</v>
      </c>
      <c r="C79" s="21" t="s">
        <v>132</v>
      </c>
      <c r="F79" s="22"/>
      <c r="G79" s="22"/>
      <c r="H79" s="22"/>
    </row>
    <row r="80" spans="2:8" s="21" customFormat="1">
      <c r="B80" s="231" t="s">
        <v>2547</v>
      </c>
      <c r="C80" s="21" t="s">
        <v>132</v>
      </c>
      <c r="F80" s="22"/>
      <c r="G80" s="22"/>
      <c r="H80" s="22"/>
    </row>
    <row r="81" spans="2:8" s="21" customFormat="1">
      <c r="B81" s="231" t="s">
        <v>1107</v>
      </c>
      <c r="C81" s="21" t="s">
        <v>132</v>
      </c>
      <c r="F81" s="22"/>
      <c r="G81" s="22"/>
      <c r="H81" s="22"/>
    </row>
    <row r="82" spans="2:8" s="21" customFormat="1">
      <c r="B82" s="231" t="s">
        <v>646</v>
      </c>
      <c r="C82" s="234"/>
      <c r="F82" s="22"/>
      <c r="G82" s="22"/>
      <c r="H82" s="22"/>
    </row>
    <row r="83" spans="2:8" s="21" customFormat="1">
      <c r="B83" s="231" t="s">
        <v>647</v>
      </c>
      <c r="C83" s="234"/>
      <c r="F83" s="22"/>
      <c r="G83" s="22"/>
      <c r="H83" s="22"/>
    </row>
    <row r="84" spans="2:8" s="21" customFormat="1">
      <c r="B84" s="231" t="s">
        <v>648</v>
      </c>
      <c r="C84" s="234"/>
      <c r="F84" s="22"/>
      <c r="G84" s="22"/>
      <c r="H84" s="22"/>
    </row>
    <row r="85" spans="2:8" s="21" customFormat="1">
      <c r="B85" s="231" t="s">
        <v>649</v>
      </c>
      <c r="C85" s="234"/>
      <c r="F85" s="22"/>
      <c r="G85" s="22"/>
      <c r="H85" s="22"/>
    </row>
    <row r="86" spans="2:8" s="21" customFormat="1">
      <c r="B86" s="231" t="s">
        <v>650</v>
      </c>
      <c r="C86" s="234"/>
      <c r="F86" s="22"/>
      <c r="G86" s="22"/>
      <c r="H86" s="22"/>
    </row>
    <row r="87" spans="2:8" s="21" customFormat="1">
      <c r="B87" s="231" t="s">
        <v>651</v>
      </c>
      <c r="C87" s="234"/>
      <c r="F87" s="22"/>
      <c r="G87" s="22"/>
      <c r="H87" s="22"/>
    </row>
    <row r="88" spans="2:8" s="21" customFormat="1">
      <c r="B88" s="231" t="s">
        <v>652</v>
      </c>
      <c r="C88" s="234"/>
      <c r="F88" s="22"/>
      <c r="G88" s="22"/>
      <c r="H88" s="22"/>
    </row>
    <row r="89" spans="2:8" s="21" customFormat="1">
      <c r="B89" s="231" t="s">
        <v>653</v>
      </c>
      <c r="C89" s="234"/>
      <c r="F89" s="22"/>
      <c r="G89" s="22"/>
      <c r="H89" s="22"/>
    </row>
    <row r="90" spans="2:8" s="21" customFormat="1">
      <c r="B90" s="264" t="s">
        <v>2515</v>
      </c>
      <c r="C90" s="234"/>
      <c r="F90" s="22"/>
      <c r="G90" s="22"/>
      <c r="H90" s="22"/>
    </row>
    <row r="91" spans="2:8" s="21" customFormat="1">
      <c r="B91" s="264" t="s">
        <v>134</v>
      </c>
      <c r="C91" s="210"/>
      <c r="F91" s="22"/>
      <c r="G91" s="22"/>
      <c r="H91" s="22"/>
    </row>
    <row r="92" spans="2:8" s="21" customFormat="1">
      <c r="B92" s="264" t="s">
        <v>135</v>
      </c>
      <c r="C92" s="210"/>
      <c r="F92" s="22"/>
      <c r="G92" s="22"/>
      <c r="H92" s="22"/>
    </row>
  </sheetData>
  <mergeCells count="3">
    <mergeCell ref="B1:E1"/>
    <mergeCell ref="C3:C7"/>
    <mergeCell ref="D3:D7"/>
  </mergeCells>
  <hyperlinks>
    <hyperlink ref="A1" location="Index!A1" display="Index" xr:uid="{3A6FD717-9AAF-4E66-A611-5CE77369B3C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DEC6A-471C-4FB6-B56B-BDD7F6256135}">
  <dimension ref="A1:M175"/>
  <sheetViews>
    <sheetView workbookViewId="0">
      <selection activeCell="B1" sqref="B1:E1"/>
    </sheetView>
  </sheetViews>
  <sheetFormatPr defaultRowHeight="12.75"/>
  <cols>
    <col min="1" max="1" width="5.42578125" style="21" bestFit="1" customWidth="1"/>
    <col min="2" max="2" width="87.28515625" style="21" customWidth="1"/>
    <col min="3" max="3" width="30.7109375" style="210" customWidth="1"/>
    <col min="4" max="4" width="30.7109375" style="21" customWidth="1"/>
    <col min="5" max="5" width="14"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29.7109375" style="21" bestFit="1" customWidth="1"/>
    <col min="261" max="261" width="14"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29.7109375" style="21" bestFit="1" customWidth="1"/>
    <col min="517" max="517" width="14"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29.7109375" style="21" bestFit="1" customWidth="1"/>
    <col min="773" max="773" width="14"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29.7109375" style="21" bestFit="1" customWidth="1"/>
    <col min="1029" max="1029" width="14"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29.7109375" style="21" bestFit="1" customWidth="1"/>
    <col min="1285" max="1285" width="14"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29.7109375" style="21" bestFit="1" customWidth="1"/>
    <col min="1541" max="1541" width="14"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29.7109375" style="21" bestFit="1" customWidth="1"/>
    <col min="1797" max="1797" width="14"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29.7109375" style="21" bestFit="1" customWidth="1"/>
    <col min="2053" max="2053" width="14"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29.7109375" style="21" bestFit="1" customWidth="1"/>
    <col min="2309" max="2309" width="14"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29.7109375" style="21" bestFit="1" customWidth="1"/>
    <col min="2565" max="2565" width="14"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29.7109375" style="21" bestFit="1" customWidth="1"/>
    <col min="2821" max="2821" width="14"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29.7109375" style="21" bestFit="1" customWidth="1"/>
    <col min="3077" max="3077" width="14"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29.7109375" style="21" bestFit="1" customWidth="1"/>
    <col min="3333" max="3333" width="14"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29.7109375" style="21" bestFit="1" customWidth="1"/>
    <col min="3589" max="3589" width="14"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29.7109375" style="21" bestFit="1" customWidth="1"/>
    <col min="3845" max="3845" width="14"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29.7109375" style="21" bestFit="1" customWidth="1"/>
    <col min="4101" max="4101" width="14"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29.7109375" style="21" bestFit="1" customWidth="1"/>
    <col min="4357" max="4357" width="14"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29.7109375" style="21" bestFit="1" customWidth="1"/>
    <col min="4613" max="4613" width="14"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29.7109375" style="21" bestFit="1" customWidth="1"/>
    <col min="4869" max="4869" width="14"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29.7109375" style="21" bestFit="1" customWidth="1"/>
    <col min="5125" max="5125" width="14"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29.7109375" style="21" bestFit="1" customWidth="1"/>
    <col min="5381" max="5381" width="14"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29.7109375" style="21" bestFit="1" customWidth="1"/>
    <col min="5637" max="5637" width="14"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29.7109375" style="21" bestFit="1" customWidth="1"/>
    <col min="5893" max="5893" width="14"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29.7109375" style="21" bestFit="1" customWidth="1"/>
    <col min="6149" max="6149" width="14"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29.7109375" style="21" bestFit="1" customWidth="1"/>
    <col min="6405" max="6405" width="14"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29.7109375" style="21" bestFit="1" customWidth="1"/>
    <col min="6661" max="6661" width="14"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29.7109375" style="21" bestFit="1" customWidth="1"/>
    <col min="6917" max="6917" width="14"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29.7109375" style="21" bestFit="1" customWidth="1"/>
    <col min="7173" max="7173" width="14"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29.7109375" style="21" bestFit="1" customWidth="1"/>
    <col min="7429" max="7429" width="14"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29.7109375" style="21" bestFit="1" customWidth="1"/>
    <col min="7685" max="7685" width="14"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29.7109375" style="21" bestFit="1" customWidth="1"/>
    <col min="7941" max="7941" width="14"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29.7109375" style="21" bestFit="1" customWidth="1"/>
    <col min="8197" max="8197" width="14"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29.7109375" style="21" bestFit="1" customWidth="1"/>
    <col min="8453" max="8453" width="14"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29.7109375" style="21" bestFit="1" customWidth="1"/>
    <col min="8709" max="8709" width="14"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29.7109375" style="21" bestFit="1" customWidth="1"/>
    <col min="8965" max="8965" width="14"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29.7109375" style="21" bestFit="1" customWidth="1"/>
    <col min="9221" max="9221" width="14"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29.7109375" style="21" bestFit="1" customWidth="1"/>
    <col min="9477" max="9477" width="14"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29.7109375" style="21" bestFit="1" customWidth="1"/>
    <col min="9733" max="9733" width="14"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29.7109375" style="21" bestFit="1" customWidth="1"/>
    <col min="9989" max="9989" width="14"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29.7109375" style="21" bestFit="1" customWidth="1"/>
    <col min="10245" max="10245" width="14"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29.7109375" style="21" bestFit="1" customWidth="1"/>
    <col min="10501" max="10501" width="14"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29.7109375" style="21" bestFit="1" customWidth="1"/>
    <col min="10757" max="10757" width="14"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29.7109375" style="21" bestFit="1" customWidth="1"/>
    <col min="11013" max="11013" width="14"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29.7109375" style="21" bestFit="1" customWidth="1"/>
    <col min="11269" max="11269" width="14"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29.7109375" style="21" bestFit="1" customWidth="1"/>
    <col min="11525" max="11525" width="14"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29.7109375" style="21" bestFit="1" customWidth="1"/>
    <col min="11781" max="11781" width="14"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29.7109375" style="21" bestFit="1" customWidth="1"/>
    <col min="12037" max="12037" width="14"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29.7109375" style="21" bestFit="1" customWidth="1"/>
    <col min="12293" max="12293" width="14"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29.7109375" style="21" bestFit="1" customWidth="1"/>
    <col min="12549" max="12549" width="14"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29.7109375" style="21" bestFit="1" customWidth="1"/>
    <col min="12805" max="12805" width="14"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29.7109375" style="21" bestFit="1" customWidth="1"/>
    <col min="13061" max="13061" width="14"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29.7109375" style="21" bestFit="1" customWidth="1"/>
    <col min="13317" max="13317" width="14"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29.7109375" style="21" bestFit="1" customWidth="1"/>
    <col min="13573" max="13573" width="14"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29.7109375" style="21" bestFit="1" customWidth="1"/>
    <col min="13829" max="13829" width="14"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29.7109375" style="21" bestFit="1" customWidth="1"/>
    <col min="14085" max="14085" width="14"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29.7109375" style="21" bestFit="1" customWidth="1"/>
    <col min="14341" max="14341" width="14"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29.7109375" style="21" bestFit="1" customWidth="1"/>
    <col min="14597" max="14597" width="14"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29.7109375" style="21" bestFit="1" customWidth="1"/>
    <col min="14853" max="14853" width="14"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29.7109375" style="21" bestFit="1" customWidth="1"/>
    <col min="15109" max="15109" width="14"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29.7109375" style="21" bestFit="1" customWidth="1"/>
    <col min="15365" max="15365" width="14"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29.7109375" style="21" bestFit="1" customWidth="1"/>
    <col min="15621" max="15621" width="14"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29.7109375" style="21" bestFit="1" customWidth="1"/>
    <col min="15877" max="15877" width="14"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29.7109375" style="21" bestFit="1" customWidth="1"/>
    <col min="16133" max="16133" width="14"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41</v>
      </c>
      <c r="C1" s="394"/>
      <c r="D1" s="394"/>
      <c r="E1" s="394"/>
      <c r="F1" s="4"/>
      <c r="G1" s="4"/>
      <c r="H1" s="4"/>
    </row>
    <row r="2" spans="1:9" s="1" customFormat="1" ht="13.5" thickBot="1">
      <c r="C2" s="5"/>
      <c r="F2" s="4"/>
      <c r="G2" s="4"/>
      <c r="H2" s="4"/>
    </row>
    <row r="3" spans="1:9" s="12" customFormat="1" ht="18" customHeight="1">
      <c r="B3" s="30" t="s">
        <v>41</v>
      </c>
      <c r="C3" s="395"/>
      <c r="D3" s="398"/>
      <c r="F3" s="18"/>
      <c r="G3" s="18"/>
      <c r="H3" s="18"/>
    </row>
    <row r="4" spans="1:9" s="92" customFormat="1" ht="18" customHeight="1">
      <c r="B4" s="174" t="s">
        <v>3047</v>
      </c>
      <c r="C4" s="396"/>
      <c r="D4" s="399"/>
      <c r="F4" s="175"/>
      <c r="G4" s="175"/>
      <c r="H4" s="175"/>
    </row>
    <row r="5" spans="1:9" s="12" customFormat="1" ht="18" customHeight="1">
      <c r="B5" s="31" t="s">
        <v>1046</v>
      </c>
      <c r="C5" s="396"/>
      <c r="D5" s="399"/>
      <c r="F5" s="18"/>
      <c r="G5" s="18"/>
      <c r="H5" s="18"/>
    </row>
    <row r="6" spans="1:9" s="12" customFormat="1" ht="18" customHeight="1">
      <c r="B6" s="31" t="s">
        <v>3016</v>
      </c>
      <c r="C6" s="396"/>
      <c r="D6" s="399"/>
      <c r="F6" s="18"/>
      <c r="G6" s="18"/>
      <c r="H6" s="18"/>
    </row>
    <row r="7" spans="1:9" s="12" customFormat="1" ht="30.75" thickBot="1">
      <c r="B7" s="32" t="s">
        <v>3048</v>
      </c>
      <c r="C7" s="397"/>
      <c r="D7" s="400"/>
      <c r="F7" s="18"/>
      <c r="G7" s="18"/>
      <c r="H7" s="18"/>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1050</v>
      </c>
      <c r="C16" s="139" t="s">
        <v>139</v>
      </c>
      <c r="D16" s="21" t="s">
        <v>140</v>
      </c>
      <c r="E16" s="21" t="s">
        <v>141</v>
      </c>
      <c r="F16" s="22">
        <v>375039</v>
      </c>
      <c r="G16" s="22">
        <v>3407.98</v>
      </c>
      <c r="H16" s="22">
        <v>6.12</v>
      </c>
    </row>
    <row r="17" spans="2:8">
      <c r="B17" s="21" t="s">
        <v>1065</v>
      </c>
      <c r="C17" s="139" t="s">
        <v>139</v>
      </c>
      <c r="D17" s="21" t="s">
        <v>145</v>
      </c>
      <c r="E17" s="21" t="s">
        <v>147</v>
      </c>
      <c r="F17" s="22">
        <v>89376</v>
      </c>
      <c r="G17" s="22">
        <v>2853.91</v>
      </c>
      <c r="H17" s="22">
        <v>5.13</v>
      </c>
    </row>
    <row r="18" spans="2:8">
      <c r="B18" s="21" t="s">
        <v>1060</v>
      </c>
      <c r="C18" s="139" t="s">
        <v>139</v>
      </c>
      <c r="D18" s="21" t="s">
        <v>179</v>
      </c>
      <c r="E18" s="21" t="s">
        <v>311</v>
      </c>
      <c r="F18" s="22">
        <v>2612021</v>
      </c>
      <c r="G18" s="22">
        <v>2790.94</v>
      </c>
      <c r="H18" s="22">
        <v>5.0199999999999996</v>
      </c>
    </row>
    <row r="19" spans="2:8">
      <c r="B19" s="21" t="s">
        <v>1087</v>
      </c>
      <c r="C19" s="139" t="s">
        <v>139</v>
      </c>
      <c r="D19" s="21" t="s">
        <v>145</v>
      </c>
      <c r="E19" s="21" t="s">
        <v>146</v>
      </c>
      <c r="F19" s="22">
        <v>180280</v>
      </c>
      <c r="G19" s="22">
        <v>2772.08</v>
      </c>
      <c r="H19" s="22">
        <v>4.9800000000000004</v>
      </c>
    </row>
    <row r="20" spans="2:8">
      <c r="B20" s="21" t="s">
        <v>286</v>
      </c>
      <c r="C20" s="139" t="s">
        <v>139</v>
      </c>
      <c r="D20" s="21" t="s">
        <v>140</v>
      </c>
      <c r="E20" s="21" t="s">
        <v>287</v>
      </c>
      <c r="F20" s="22">
        <v>446165</v>
      </c>
      <c r="G20" s="22">
        <v>2560.09</v>
      </c>
      <c r="H20" s="22">
        <v>4.5999999999999996</v>
      </c>
    </row>
    <row r="21" spans="2:8">
      <c r="B21" s="21" t="s">
        <v>2067</v>
      </c>
      <c r="C21" s="139" t="s">
        <v>139</v>
      </c>
      <c r="D21" s="21" t="s">
        <v>160</v>
      </c>
      <c r="E21" s="21" t="s">
        <v>161</v>
      </c>
      <c r="F21" s="22">
        <v>104917</v>
      </c>
      <c r="G21" s="22">
        <v>2122.58</v>
      </c>
      <c r="H21" s="22">
        <v>3.81</v>
      </c>
    </row>
    <row r="22" spans="2:8">
      <c r="B22" s="21" t="s">
        <v>1082</v>
      </c>
      <c r="C22" s="139" t="s">
        <v>139</v>
      </c>
      <c r="D22" s="21" t="s">
        <v>181</v>
      </c>
      <c r="E22" s="21" t="s">
        <v>182</v>
      </c>
      <c r="F22" s="22">
        <v>84448</v>
      </c>
      <c r="G22" s="22">
        <v>2018.56</v>
      </c>
      <c r="H22" s="22">
        <v>3.63</v>
      </c>
    </row>
    <row r="23" spans="2:8">
      <c r="B23" s="21" t="s">
        <v>2102</v>
      </c>
      <c r="C23" s="139" t="s">
        <v>139</v>
      </c>
      <c r="D23" s="21" t="s">
        <v>148</v>
      </c>
      <c r="E23" s="21" t="s">
        <v>159</v>
      </c>
      <c r="F23" s="22">
        <v>78520</v>
      </c>
      <c r="G23" s="22">
        <v>2002.81</v>
      </c>
      <c r="H23" s="22">
        <v>3.6</v>
      </c>
    </row>
    <row r="24" spans="2:8">
      <c r="B24" s="21" t="s">
        <v>2045</v>
      </c>
      <c r="C24" s="139" t="s">
        <v>139</v>
      </c>
      <c r="D24" s="21" t="s">
        <v>302</v>
      </c>
      <c r="E24" s="21" t="s">
        <v>303</v>
      </c>
      <c r="F24" s="22">
        <v>8132</v>
      </c>
      <c r="G24" s="22">
        <v>1655.95</v>
      </c>
      <c r="H24" s="22">
        <v>2.98</v>
      </c>
    </row>
    <row r="25" spans="2:8">
      <c r="B25" s="21" t="s">
        <v>1053</v>
      </c>
      <c r="C25" s="139" t="s">
        <v>139</v>
      </c>
      <c r="D25" s="21" t="s">
        <v>148</v>
      </c>
      <c r="E25" s="21" t="s">
        <v>149</v>
      </c>
      <c r="F25" s="22">
        <v>450000</v>
      </c>
      <c r="G25" s="22">
        <v>1569.15</v>
      </c>
      <c r="H25" s="22">
        <v>2.82</v>
      </c>
    </row>
    <row r="26" spans="2:8">
      <c r="B26" s="21" t="s">
        <v>1089</v>
      </c>
      <c r="C26" s="139" t="s">
        <v>139</v>
      </c>
      <c r="D26" s="21" t="s">
        <v>274</v>
      </c>
      <c r="E26" s="21" t="s">
        <v>300</v>
      </c>
      <c r="F26" s="22">
        <v>592477</v>
      </c>
      <c r="G26" s="22">
        <v>1351.74</v>
      </c>
      <c r="H26" s="22">
        <v>2.4300000000000002</v>
      </c>
    </row>
    <row r="27" spans="2:8">
      <c r="B27" s="21" t="s">
        <v>2009</v>
      </c>
      <c r="C27" s="139" t="s">
        <v>139</v>
      </c>
      <c r="D27" s="21" t="s">
        <v>274</v>
      </c>
      <c r="E27" s="21" t="s">
        <v>383</v>
      </c>
      <c r="F27" s="22">
        <v>583297</v>
      </c>
      <c r="G27" s="22">
        <v>1318.25</v>
      </c>
      <c r="H27" s="22">
        <v>2.37</v>
      </c>
    </row>
    <row r="28" spans="2:8">
      <c r="B28" s="21" t="s">
        <v>2012</v>
      </c>
      <c r="C28" s="139" t="s">
        <v>139</v>
      </c>
      <c r="D28" s="21" t="s">
        <v>140</v>
      </c>
      <c r="E28" s="21" t="s">
        <v>301</v>
      </c>
      <c r="F28" s="22">
        <v>113900</v>
      </c>
      <c r="G28" s="22">
        <v>1301.48</v>
      </c>
      <c r="H28" s="22">
        <v>2.34</v>
      </c>
    </row>
    <row r="29" spans="2:8">
      <c r="B29" s="21" t="s">
        <v>2256</v>
      </c>
      <c r="C29" s="139" t="s">
        <v>139</v>
      </c>
      <c r="D29" s="21" t="s">
        <v>274</v>
      </c>
      <c r="E29" s="21" t="s">
        <v>546</v>
      </c>
      <c r="F29" s="22">
        <v>1687079</v>
      </c>
      <c r="G29" s="22">
        <v>1294.83</v>
      </c>
      <c r="H29" s="22">
        <v>2.33</v>
      </c>
    </row>
    <row r="30" spans="2:8">
      <c r="B30" s="21" t="s">
        <v>1059</v>
      </c>
      <c r="C30" s="139" t="s">
        <v>139</v>
      </c>
      <c r="D30" s="21" t="s">
        <v>162</v>
      </c>
      <c r="E30" s="21" t="s">
        <v>314</v>
      </c>
      <c r="F30" s="22">
        <v>46000</v>
      </c>
      <c r="G30" s="22">
        <v>1277.6300000000001</v>
      </c>
      <c r="H30" s="22">
        <v>2.2999999999999998</v>
      </c>
    </row>
    <row r="31" spans="2:8">
      <c r="B31" s="21" t="s">
        <v>2246</v>
      </c>
      <c r="C31" s="139" t="s">
        <v>139</v>
      </c>
      <c r="D31" s="21" t="s">
        <v>378</v>
      </c>
      <c r="E31" s="21" t="s">
        <v>379</v>
      </c>
      <c r="F31" s="22">
        <v>291100</v>
      </c>
      <c r="G31" s="22">
        <v>1180.8499999999999</v>
      </c>
      <c r="H31" s="22">
        <v>2.12</v>
      </c>
    </row>
    <row r="32" spans="2:8">
      <c r="B32" s="21" t="s">
        <v>2100</v>
      </c>
      <c r="C32" s="139" t="s">
        <v>139</v>
      </c>
      <c r="D32" s="21" t="s">
        <v>172</v>
      </c>
      <c r="E32" s="21" t="s">
        <v>387</v>
      </c>
      <c r="F32" s="22">
        <v>22300</v>
      </c>
      <c r="G32" s="22">
        <v>1015.04</v>
      </c>
      <c r="H32" s="22">
        <v>1.82</v>
      </c>
    </row>
    <row r="33" spans="2:8">
      <c r="B33" s="21" t="s">
        <v>2072</v>
      </c>
      <c r="C33" s="139" t="s">
        <v>139</v>
      </c>
      <c r="D33" s="21" t="s">
        <v>162</v>
      </c>
      <c r="E33" s="21" t="s">
        <v>414</v>
      </c>
      <c r="F33" s="22">
        <v>71811</v>
      </c>
      <c r="G33" s="22">
        <v>967.94</v>
      </c>
      <c r="H33" s="22">
        <v>1.74</v>
      </c>
    </row>
    <row r="34" spans="2:8">
      <c r="B34" s="21" t="s">
        <v>1052</v>
      </c>
      <c r="C34" s="139" t="s">
        <v>139</v>
      </c>
      <c r="D34" s="21" t="s">
        <v>142</v>
      </c>
      <c r="E34" s="21" t="s">
        <v>143</v>
      </c>
      <c r="F34" s="22">
        <v>37500</v>
      </c>
      <c r="G34" s="22">
        <v>956.1</v>
      </c>
      <c r="H34" s="22">
        <v>1.72</v>
      </c>
    </row>
    <row r="35" spans="2:8">
      <c r="B35" s="21" t="s">
        <v>2065</v>
      </c>
      <c r="C35" s="139" t="s">
        <v>139</v>
      </c>
      <c r="D35" s="21" t="s">
        <v>274</v>
      </c>
      <c r="E35" s="21" t="s">
        <v>391</v>
      </c>
      <c r="F35" s="22">
        <v>186764</v>
      </c>
      <c r="G35" s="22">
        <v>941.94</v>
      </c>
      <c r="H35" s="22">
        <v>1.69</v>
      </c>
    </row>
    <row r="36" spans="2:8">
      <c r="B36" s="21" t="s">
        <v>1056</v>
      </c>
      <c r="C36" s="139" t="s">
        <v>139</v>
      </c>
      <c r="D36" s="21" t="s">
        <v>140</v>
      </c>
      <c r="E36" s="21" t="s">
        <v>154</v>
      </c>
      <c r="F36" s="22">
        <v>103400</v>
      </c>
      <c r="G36" s="22">
        <v>936.8</v>
      </c>
      <c r="H36" s="22">
        <v>1.68</v>
      </c>
    </row>
    <row r="37" spans="2:8">
      <c r="B37" s="21" t="s">
        <v>2302</v>
      </c>
      <c r="C37" s="139" t="s">
        <v>139</v>
      </c>
      <c r="D37" s="21" t="s">
        <v>236</v>
      </c>
      <c r="E37" s="21" t="s">
        <v>476</v>
      </c>
      <c r="F37" s="22">
        <v>330313</v>
      </c>
      <c r="G37" s="22">
        <v>916.45</v>
      </c>
      <c r="H37" s="22">
        <v>1.65</v>
      </c>
    </row>
    <row r="38" spans="2:8">
      <c r="B38" s="21" t="s">
        <v>2284</v>
      </c>
      <c r="C38" s="139" t="s">
        <v>139</v>
      </c>
      <c r="D38" s="21" t="s">
        <v>157</v>
      </c>
      <c r="E38" s="21" t="s">
        <v>481</v>
      </c>
      <c r="F38" s="22">
        <v>91900</v>
      </c>
      <c r="G38" s="22">
        <v>860.6</v>
      </c>
      <c r="H38" s="22">
        <v>1.55</v>
      </c>
    </row>
    <row r="39" spans="2:8">
      <c r="B39" s="21" t="s">
        <v>2016</v>
      </c>
      <c r="C39" s="139" t="s">
        <v>139</v>
      </c>
      <c r="D39" s="21" t="s">
        <v>327</v>
      </c>
      <c r="E39" s="21" t="s">
        <v>541</v>
      </c>
      <c r="F39" s="22">
        <v>207000</v>
      </c>
      <c r="G39" s="22">
        <v>797.99</v>
      </c>
      <c r="H39" s="22">
        <v>1.43</v>
      </c>
    </row>
    <row r="40" spans="2:8">
      <c r="B40" s="21" t="s">
        <v>2083</v>
      </c>
      <c r="C40" s="139" t="s">
        <v>139</v>
      </c>
      <c r="D40" s="21" t="s">
        <v>251</v>
      </c>
      <c r="E40" s="21" t="s">
        <v>376</v>
      </c>
      <c r="F40" s="22">
        <v>23494</v>
      </c>
      <c r="G40" s="22">
        <v>761.66</v>
      </c>
      <c r="H40" s="22">
        <v>1.37</v>
      </c>
    </row>
    <row r="41" spans="2:8">
      <c r="B41" s="21" t="s">
        <v>2040</v>
      </c>
      <c r="C41" s="139" t="s">
        <v>139</v>
      </c>
      <c r="D41" s="21" t="s">
        <v>142</v>
      </c>
      <c r="E41" s="21" t="s">
        <v>813</v>
      </c>
      <c r="F41" s="22">
        <v>1115000</v>
      </c>
      <c r="G41" s="22">
        <v>760.99</v>
      </c>
      <c r="H41" s="22">
        <v>1.37</v>
      </c>
    </row>
    <row r="42" spans="2:8">
      <c r="B42" s="21" t="s">
        <v>2013</v>
      </c>
      <c r="C42" s="139" t="s">
        <v>139</v>
      </c>
      <c r="D42" s="21" t="s">
        <v>236</v>
      </c>
      <c r="E42" s="21" t="s">
        <v>526</v>
      </c>
      <c r="F42" s="22">
        <v>16736</v>
      </c>
      <c r="G42" s="22">
        <v>756.05</v>
      </c>
      <c r="H42" s="22">
        <v>1.36</v>
      </c>
    </row>
    <row r="43" spans="2:8">
      <c r="B43" s="21" t="s">
        <v>2038</v>
      </c>
      <c r="C43" s="139" t="s">
        <v>139</v>
      </c>
      <c r="D43" s="21" t="s">
        <v>140</v>
      </c>
      <c r="E43" s="21" t="s">
        <v>324</v>
      </c>
      <c r="F43" s="22">
        <v>543000</v>
      </c>
      <c r="G43" s="22">
        <v>733.86</v>
      </c>
      <c r="H43" s="22">
        <v>1.32</v>
      </c>
    </row>
    <row r="44" spans="2:8">
      <c r="B44" s="21" t="s">
        <v>2034</v>
      </c>
      <c r="C44" s="139" t="s">
        <v>139</v>
      </c>
      <c r="D44" s="21" t="s">
        <v>274</v>
      </c>
      <c r="E44" s="21" t="s">
        <v>297</v>
      </c>
      <c r="F44" s="22">
        <v>386000</v>
      </c>
      <c r="G44" s="22">
        <v>668.17</v>
      </c>
      <c r="H44" s="22">
        <v>1.2</v>
      </c>
    </row>
    <row r="45" spans="2:8">
      <c r="B45" s="21" t="s">
        <v>2367</v>
      </c>
      <c r="C45" s="139" t="s">
        <v>139</v>
      </c>
      <c r="D45" s="21" t="s">
        <v>192</v>
      </c>
      <c r="E45" s="21" t="s">
        <v>814</v>
      </c>
      <c r="F45" s="22">
        <v>51700</v>
      </c>
      <c r="G45" s="22">
        <v>632.58000000000004</v>
      </c>
      <c r="H45" s="22">
        <v>1.1399999999999999</v>
      </c>
    </row>
    <row r="46" spans="2:8">
      <c r="B46" s="21" t="s">
        <v>2344</v>
      </c>
      <c r="C46" s="139" t="s">
        <v>139</v>
      </c>
      <c r="D46" s="21" t="s">
        <v>380</v>
      </c>
      <c r="E46" s="21" t="s">
        <v>381</v>
      </c>
      <c r="F46" s="22">
        <v>250000</v>
      </c>
      <c r="G46" s="22">
        <v>614.88</v>
      </c>
      <c r="H46" s="22">
        <v>1.1000000000000001</v>
      </c>
    </row>
    <row r="47" spans="2:8">
      <c r="B47" s="21" t="s">
        <v>2299</v>
      </c>
      <c r="C47" s="139" t="s">
        <v>139</v>
      </c>
      <c r="D47" s="21" t="s">
        <v>174</v>
      </c>
      <c r="E47" s="21" t="s">
        <v>578</v>
      </c>
      <c r="F47" s="22">
        <v>65256</v>
      </c>
      <c r="G47" s="22">
        <v>590.63</v>
      </c>
      <c r="H47" s="22">
        <v>1.06</v>
      </c>
    </row>
    <row r="48" spans="2:8">
      <c r="B48" s="21" t="s">
        <v>2043</v>
      </c>
      <c r="C48" s="139" t="s">
        <v>139</v>
      </c>
      <c r="D48" s="21" t="s">
        <v>179</v>
      </c>
      <c r="E48" s="21" t="s">
        <v>448</v>
      </c>
      <c r="F48" s="22">
        <v>23000</v>
      </c>
      <c r="G48" s="22">
        <v>581.91</v>
      </c>
      <c r="H48" s="22">
        <v>1.05</v>
      </c>
    </row>
    <row r="49" spans="2:8">
      <c r="B49" s="21" t="s">
        <v>2018</v>
      </c>
      <c r="C49" s="139" t="s">
        <v>139</v>
      </c>
      <c r="D49" s="21" t="s">
        <v>215</v>
      </c>
      <c r="E49" s="21" t="s">
        <v>447</v>
      </c>
      <c r="F49" s="22">
        <v>174000</v>
      </c>
      <c r="G49" s="22">
        <v>580.80999999999995</v>
      </c>
      <c r="H49" s="22">
        <v>1.04</v>
      </c>
    </row>
    <row r="50" spans="2:8">
      <c r="B50" s="21" t="s">
        <v>1051</v>
      </c>
      <c r="C50" s="139" t="s">
        <v>139</v>
      </c>
      <c r="D50" s="21" t="s">
        <v>140</v>
      </c>
      <c r="E50" s="21" t="s">
        <v>144</v>
      </c>
      <c r="F50" s="22">
        <v>38191</v>
      </c>
      <c r="G50" s="22">
        <v>571.6</v>
      </c>
      <c r="H50" s="22">
        <v>1.03</v>
      </c>
    </row>
    <row r="51" spans="2:8">
      <c r="B51" s="21" t="s">
        <v>2255</v>
      </c>
      <c r="C51" s="139" t="s">
        <v>139</v>
      </c>
      <c r="D51" s="21" t="s">
        <v>140</v>
      </c>
      <c r="E51" s="21" t="s">
        <v>408</v>
      </c>
      <c r="F51" s="22">
        <v>434000</v>
      </c>
      <c r="G51" s="22">
        <v>570.71</v>
      </c>
      <c r="H51" s="22">
        <v>1.03</v>
      </c>
    </row>
    <row r="52" spans="2:8">
      <c r="B52" s="21" t="s">
        <v>2253</v>
      </c>
      <c r="C52" s="139" t="s">
        <v>139</v>
      </c>
      <c r="D52" s="21" t="s">
        <v>170</v>
      </c>
      <c r="E52" s="21" t="s">
        <v>580</v>
      </c>
      <c r="F52" s="22">
        <v>54000</v>
      </c>
      <c r="G52" s="22">
        <v>566.49</v>
      </c>
      <c r="H52" s="22">
        <v>1.02</v>
      </c>
    </row>
    <row r="53" spans="2:8">
      <c r="B53" s="21" t="s">
        <v>2060</v>
      </c>
      <c r="C53" s="139" t="s">
        <v>139</v>
      </c>
      <c r="D53" s="21" t="s">
        <v>251</v>
      </c>
      <c r="E53" s="21" t="s">
        <v>382</v>
      </c>
      <c r="F53" s="22">
        <v>172874</v>
      </c>
      <c r="G53" s="22">
        <v>564.26</v>
      </c>
      <c r="H53" s="22">
        <v>1.01</v>
      </c>
    </row>
    <row r="54" spans="2:8">
      <c r="B54" s="21" t="s">
        <v>2057</v>
      </c>
      <c r="C54" s="139" t="s">
        <v>139</v>
      </c>
      <c r="D54" s="21" t="s">
        <v>378</v>
      </c>
      <c r="E54" s="21" t="s">
        <v>772</v>
      </c>
      <c r="F54" s="22">
        <v>781054</v>
      </c>
      <c r="G54" s="22">
        <v>548.29999999999995</v>
      </c>
      <c r="H54" s="22">
        <v>0.99</v>
      </c>
    </row>
    <row r="55" spans="2:8">
      <c r="B55" s="21" t="s">
        <v>2359</v>
      </c>
      <c r="C55" s="139" t="s">
        <v>139</v>
      </c>
      <c r="D55" s="21" t="s">
        <v>174</v>
      </c>
      <c r="E55" s="21" t="s">
        <v>637</v>
      </c>
      <c r="F55" s="22">
        <v>30000</v>
      </c>
      <c r="G55" s="22">
        <v>535.30999999999995</v>
      </c>
      <c r="H55" s="22">
        <v>0.96</v>
      </c>
    </row>
    <row r="56" spans="2:8">
      <c r="B56" s="21" t="s">
        <v>2368</v>
      </c>
      <c r="C56" s="139" t="s">
        <v>139</v>
      </c>
      <c r="D56" s="21" t="s">
        <v>157</v>
      </c>
      <c r="E56" s="21" t="s">
        <v>767</v>
      </c>
      <c r="F56" s="22">
        <v>26500</v>
      </c>
      <c r="G56" s="22">
        <v>520.13</v>
      </c>
      <c r="H56" s="22">
        <v>0.93</v>
      </c>
    </row>
    <row r="57" spans="2:8">
      <c r="B57" s="21" t="s">
        <v>1079</v>
      </c>
      <c r="C57" s="139" t="s">
        <v>139</v>
      </c>
      <c r="D57" s="21" t="s">
        <v>200</v>
      </c>
      <c r="E57" s="21" t="s">
        <v>320</v>
      </c>
      <c r="F57" s="22">
        <v>19300</v>
      </c>
      <c r="G57" s="22">
        <v>516.63</v>
      </c>
      <c r="H57" s="22">
        <v>0.93</v>
      </c>
    </row>
    <row r="58" spans="2:8">
      <c r="B58" s="21" t="s">
        <v>2006</v>
      </c>
      <c r="C58" s="139" t="s">
        <v>139</v>
      </c>
      <c r="D58" s="21" t="s">
        <v>202</v>
      </c>
      <c r="E58" s="21" t="s">
        <v>523</v>
      </c>
      <c r="F58" s="22">
        <v>58750</v>
      </c>
      <c r="G58" s="22">
        <v>483.84</v>
      </c>
      <c r="H58" s="22">
        <v>0.87</v>
      </c>
    </row>
    <row r="59" spans="2:8">
      <c r="B59" s="21" t="s">
        <v>2051</v>
      </c>
      <c r="C59" s="139" t="s">
        <v>139</v>
      </c>
      <c r="D59" s="21" t="s">
        <v>392</v>
      </c>
      <c r="E59" s="21" t="s">
        <v>393</v>
      </c>
      <c r="F59" s="22">
        <v>170000</v>
      </c>
      <c r="G59" s="22">
        <v>477.36</v>
      </c>
      <c r="H59" s="22">
        <v>0.86</v>
      </c>
    </row>
    <row r="60" spans="2:8">
      <c r="B60" s="21" t="s">
        <v>2279</v>
      </c>
      <c r="C60" s="139" t="s">
        <v>139</v>
      </c>
      <c r="D60" s="21" t="s">
        <v>155</v>
      </c>
      <c r="E60" s="21" t="s">
        <v>548</v>
      </c>
      <c r="F60" s="22">
        <v>97000</v>
      </c>
      <c r="G60" s="22">
        <v>426.8</v>
      </c>
      <c r="H60" s="22">
        <v>0.77</v>
      </c>
    </row>
    <row r="61" spans="2:8">
      <c r="B61" s="21" t="s">
        <v>1069</v>
      </c>
      <c r="C61" s="139" t="s">
        <v>139</v>
      </c>
      <c r="D61" s="21" t="s">
        <v>270</v>
      </c>
      <c r="E61" s="21" t="s">
        <v>315</v>
      </c>
      <c r="F61" s="22">
        <v>156049</v>
      </c>
      <c r="G61" s="22">
        <v>409.55</v>
      </c>
      <c r="H61" s="22">
        <v>0.74</v>
      </c>
    </row>
    <row r="62" spans="2:8">
      <c r="B62" s="21" t="s">
        <v>1057</v>
      </c>
      <c r="C62" s="139" t="s">
        <v>139</v>
      </c>
      <c r="D62" s="21" t="s">
        <v>170</v>
      </c>
      <c r="E62" s="21" t="s">
        <v>239</v>
      </c>
      <c r="F62" s="22">
        <v>38682</v>
      </c>
      <c r="G62" s="22">
        <v>403.01</v>
      </c>
      <c r="H62" s="22">
        <v>0.72</v>
      </c>
    </row>
    <row r="63" spans="2:8">
      <c r="B63" s="21" t="s">
        <v>2085</v>
      </c>
      <c r="C63" s="139" t="s">
        <v>139</v>
      </c>
      <c r="D63" s="21" t="s">
        <v>200</v>
      </c>
      <c r="E63" s="21" t="s">
        <v>293</v>
      </c>
      <c r="F63" s="22">
        <v>4100</v>
      </c>
      <c r="G63" s="22">
        <v>390.63</v>
      </c>
      <c r="H63" s="22">
        <v>0.7</v>
      </c>
    </row>
    <row r="64" spans="2:8">
      <c r="B64" s="21" t="s">
        <v>599</v>
      </c>
      <c r="C64" s="139" t="s">
        <v>139</v>
      </c>
      <c r="D64" s="21" t="s">
        <v>198</v>
      </c>
      <c r="E64" s="21" t="s">
        <v>600</v>
      </c>
      <c r="F64" s="22">
        <v>64600</v>
      </c>
      <c r="G64" s="22">
        <v>390.15</v>
      </c>
      <c r="H64" s="22">
        <v>0.7</v>
      </c>
    </row>
    <row r="65" spans="2:13">
      <c r="B65" s="21" t="s">
        <v>2023</v>
      </c>
      <c r="C65" s="139" t="s">
        <v>139</v>
      </c>
      <c r="D65" s="21" t="s">
        <v>174</v>
      </c>
      <c r="E65" s="21" t="s">
        <v>427</v>
      </c>
      <c r="F65" s="22">
        <v>68000</v>
      </c>
      <c r="G65" s="22">
        <v>365.94</v>
      </c>
      <c r="H65" s="22">
        <v>0.66</v>
      </c>
    </row>
    <row r="66" spans="2:13">
      <c r="B66" s="21" t="s">
        <v>2369</v>
      </c>
      <c r="C66" s="139" t="s">
        <v>139</v>
      </c>
      <c r="D66" s="21" t="s">
        <v>155</v>
      </c>
      <c r="E66" s="21" t="s">
        <v>421</v>
      </c>
      <c r="F66" s="22">
        <v>45200</v>
      </c>
      <c r="G66" s="22">
        <v>320.63</v>
      </c>
      <c r="H66" s="22">
        <v>0.57999999999999996</v>
      </c>
    </row>
    <row r="67" spans="2:13">
      <c r="B67" s="263" t="s">
        <v>1020</v>
      </c>
      <c r="C67" s="139"/>
      <c r="G67" s="128">
        <f>SUM(G14:G66)</f>
        <v>53614.57</v>
      </c>
      <c r="H67" s="128">
        <f>SUM(H14:H66)</f>
        <v>96.37</v>
      </c>
      <c r="L67" s="210"/>
      <c r="M67" s="210"/>
    </row>
    <row r="68" spans="2:13" s="130" customFormat="1">
      <c r="B68" s="209" t="s">
        <v>1021</v>
      </c>
      <c r="C68" s="219"/>
      <c r="F68" s="194"/>
      <c r="G68" s="129"/>
      <c r="H68" s="129"/>
    </row>
    <row r="69" spans="2:13" s="130" customFormat="1">
      <c r="B69" s="209" t="s">
        <v>1022</v>
      </c>
      <c r="C69" s="219"/>
      <c r="F69" s="194"/>
      <c r="G69" s="129"/>
      <c r="H69" s="129"/>
    </row>
    <row r="70" spans="2:13">
      <c r="B70" s="21" t="s">
        <v>273</v>
      </c>
      <c r="C70" s="139" t="s">
        <v>139</v>
      </c>
      <c r="D70" s="21" t="s">
        <v>274</v>
      </c>
      <c r="E70" s="21" t="s">
        <v>275</v>
      </c>
      <c r="F70" s="22">
        <v>171239</v>
      </c>
      <c r="G70" s="22">
        <v>236.55</v>
      </c>
      <c r="H70" s="22">
        <v>0.43</v>
      </c>
    </row>
    <row r="71" spans="2:13" s="130" customFormat="1">
      <c r="B71" s="209" t="s">
        <v>1023</v>
      </c>
      <c r="C71" s="219"/>
      <c r="F71" s="194"/>
      <c r="G71" s="129">
        <f>SUM(G70)</f>
        <v>236.55</v>
      </c>
      <c r="H71" s="129">
        <f>SUM(H70)</f>
        <v>0.43</v>
      </c>
    </row>
    <row r="72" spans="2:13" s="130" customFormat="1">
      <c r="B72" s="209" t="s">
        <v>1024</v>
      </c>
      <c r="C72" s="219"/>
      <c r="F72" s="194"/>
      <c r="G72" s="129">
        <f>+G67+G71</f>
        <v>53851.12</v>
      </c>
      <c r="H72" s="129">
        <f>+H67+H71</f>
        <v>96.800000000000011</v>
      </c>
    </row>
    <row r="73" spans="2:13">
      <c r="B73" s="229" t="s">
        <v>102</v>
      </c>
      <c r="C73" s="230" t="s">
        <v>103</v>
      </c>
      <c r="D73" s="229" t="s">
        <v>104</v>
      </c>
      <c r="E73" s="229" t="s">
        <v>105</v>
      </c>
      <c r="F73" s="131" t="s">
        <v>106</v>
      </c>
      <c r="G73" s="131" t="s">
        <v>107</v>
      </c>
      <c r="H73" s="131" t="s">
        <v>108</v>
      </c>
    </row>
    <row r="74" spans="2:13">
      <c r="B74" s="231" t="s">
        <v>109</v>
      </c>
      <c r="C74" s="139"/>
    </row>
    <row r="75" spans="2:13">
      <c r="B75" s="231" t="s">
        <v>110</v>
      </c>
      <c r="C75" s="139"/>
    </row>
    <row r="76" spans="2:13">
      <c r="B76" s="231" t="s">
        <v>111</v>
      </c>
      <c r="C76" s="139"/>
    </row>
    <row r="77" spans="2:13">
      <c r="B77" s="21" t="s">
        <v>2486</v>
      </c>
      <c r="C77" s="139">
        <v>6.83</v>
      </c>
      <c r="D77" s="21" t="s">
        <v>113</v>
      </c>
      <c r="E77" s="21" t="s">
        <v>687</v>
      </c>
      <c r="F77" s="22">
        <v>1000000</v>
      </c>
      <c r="G77" s="22">
        <v>1002.54</v>
      </c>
      <c r="H77" s="22">
        <v>1.8</v>
      </c>
    </row>
    <row r="78" spans="2:13">
      <c r="B78" s="231" t="s">
        <v>115</v>
      </c>
      <c r="C78" s="232"/>
      <c r="D78" s="231"/>
      <c r="E78" s="231"/>
      <c r="F78" s="128"/>
      <c r="G78" s="128">
        <f>SUM(G73:G77)</f>
        <v>1002.54</v>
      </c>
      <c r="H78" s="128">
        <f>SUM(H73:H77)</f>
        <v>1.8</v>
      </c>
    </row>
    <row r="79" spans="2:13">
      <c r="B79" s="231" t="s">
        <v>116</v>
      </c>
      <c r="C79" s="139"/>
    </row>
    <row r="80" spans="2:13">
      <c r="B80" s="21" t="s">
        <v>2370</v>
      </c>
      <c r="C80" s="139">
        <v>7.63</v>
      </c>
      <c r="D80" s="21" t="s">
        <v>117</v>
      </c>
      <c r="E80" s="21" t="s">
        <v>431</v>
      </c>
      <c r="F80" s="22">
        <v>5998</v>
      </c>
      <c r="G80" s="22">
        <v>1.69</v>
      </c>
      <c r="H80" s="22">
        <v>0</v>
      </c>
      <c r="I80" s="21" t="s">
        <v>444</v>
      </c>
    </row>
    <row r="81" spans="2:8">
      <c r="B81" s="231" t="s">
        <v>118</v>
      </c>
      <c r="C81" s="234"/>
      <c r="D81" s="231"/>
      <c r="E81" s="231"/>
      <c r="F81" s="128"/>
      <c r="G81" s="128">
        <f>SUM(G79:G80)</f>
        <v>1.69</v>
      </c>
      <c r="H81" s="128">
        <f>SUM(H79:H80)</f>
        <v>0</v>
      </c>
    </row>
    <row r="82" spans="2:8">
      <c r="B82" s="231" t="s">
        <v>277</v>
      </c>
      <c r="C82" s="234"/>
      <c r="D82" s="231"/>
      <c r="E82" s="231"/>
      <c r="F82" s="128"/>
      <c r="G82" s="128">
        <v>467.76</v>
      </c>
      <c r="H82" s="128">
        <v>0.84</v>
      </c>
    </row>
    <row r="83" spans="2:8">
      <c r="B83" s="231" t="s">
        <v>125</v>
      </c>
      <c r="C83" s="234"/>
      <c r="D83" s="231"/>
      <c r="E83" s="231"/>
      <c r="F83" s="128"/>
      <c r="G83" s="128">
        <f>+G72+G78+G81+G82</f>
        <v>55323.110000000008</v>
      </c>
      <c r="H83" s="128">
        <f>+H72+H78+H81+H82</f>
        <v>99.440000000000012</v>
      </c>
    </row>
    <row r="84" spans="2:8">
      <c r="B84" s="231" t="s">
        <v>220</v>
      </c>
      <c r="C84" s="234"/>
      <c r="D84" s="231"/>
      <c r="E84" s="231"/>
      <c r="F84" s="128"/>
      <c r="G84" s="128">
        <f>+G85-G83</f>
        <v>326.14436599999317</v>
      </c>
      <c r="H84" s="128">
        <f>+H85-H83</f>
        <v>0.55999999999998806</v>
      </c>
    </row>
    <row r="85" spans="2:8">
      <c r="B85" s="231" t="s">
        <v>127</v>
      </c>
      <c r="C85" s="234"/>
      <c r="D85" s="231"/>
      <c r="E85" s="231"/>
      <c r="F85" s="128"/>
      <c r="G85" s="128">
        <v>55649.254366000001</v>
      </c>
      <c r="H85" s="128">
        <v>100</v>
      </c>
    </row>
    <row r="86" spans="2:8">
      <c r="B86" s="21" t="s">
        <v>128</v>
      </c>
    </row>
    <row r="87" spans="2:8">
      <c r="B87" s="21" t="s">
        <v>129</v>
      </c>
    </row>
    <row r="88" spans="2:8">
      <c r="B88" s="231" t="s">
        <v>2471</v>
      </c>
    </row>
    <row r="89" spans="2:8">
      <c r="B89" s="21" t="s">
        <v>130</v>
      </c>
      <c r="C89" s="235">
        <v>44865</v>
      </c>
    </row>
    <row r="90" spans="2:8" ht="25.5">
      <c r="B90" s="236" t="s">
        <v>131</v>
      </c>
      <c r="C90" s="210" t="s">
        <v>132</v>
      </c>
    </row>
    <row r="91" spans="2:8">
      <c r="B91" s="231"/>
    </row>
    <row r="92" spans="2:8">
      <c r="B92" s="231" t="s">
        <v>2546</v>
      </c>
      <c r="C92" s="21" t="s">
        <v>132</v>
      </c>
    </row>
    <row r="93" spans="2:8">
      <c r="B93" s="231" t="s">
        <v>2547</v>
      </c>
      <c r="C93" s="21" t="s">
        <v>132</v>
      </c>
    </row>
    <row r="94" spans="2:8">
      <c r="B94" s="231" t="s">
        <v>1107</v>
      </c>
      <c r="C94" s="21" t="s">
        <v>132</v>
      </c>
    </row>
    <row r="95" spans="2:8">
      <c r="B95" s="231" t="s">
        <v>815</v>
      </c>
      <c r="C95" s="234"/>
    </row>
    <row r="96" spans="2:8">
      <c r="B96" s="231" t="s">
        <v>816</v>
      </c>
      <c r="C96" s="234"/>
    </row>
    <row r="97" spans="2:3">
      <c r="B97" s="231" t="s">
        <v>817</v>
      </c>
      <c r="C97" s="234"/>
    </row>
    <row r="98" spans="2:3">
      <c r="B98" s="231" t="s">
        <v>818</v>
      </c>
      <c r="C98" s="234"/>
    </row>
    <row r="99" spans="2:3">
      <c r="B99" s="231" t="s">
        <v>819</v>
      </c>
      <c r="C99" s="234"/>
    </row>
    <row r="100" spans="2:3">
      <c r="B100" s="231" t="s">
        <v>820</v>
      </c>
      <c r="C100" s="234"/>
    </row>
    <row r="101" spans="2:3">
      <c r="B101" s="231" t="s">
        <v>821</v>
      </c>
      <c r="C101" s="234"/>
    </row>
    <row r="102" spans="2:3">
      <c r="B102" s="231" t="s">
        <v>822</v>
      </c>
      <c r="C102" s="234"/>
    </row>
    <row r="103" spans="2:3">
      <c r="B103" s="264" t="s">
        <v>2516</v>
      </c>
      <c r="C103" s="234"/>
    </row>
    <row r="104" spans="2:3">
      <c r="B104" s="264" t="s">
        <v>134</v>
      </c>
    </row>
    <row r="105" spans="2:3">
      <c r="B105" s="264" t="s">
        <v>135</v>
      </c>
    </row>
    <row r="107" spans="2:3" ht="14.25">
      <c r="B107" s="238" t="s">
        <v>2481</v>
      </c>
      <c r="C107" s="239"/>
    </row>
    <row r="108" spans="2:3" ht="25.5">
      <c r="B108" s="358" t="s">
        <v>2472</v>
      </c>
      <c r="C108" s="358" t="s">
        <v>2473</v>
      </c>
    </row>
    <row r="109" spans="2:3">
      <c r="B109" s="240" t="s">
        <v>2474</v>
      </c>
      <c r="C109" s="241">
        <v>0</v>
      </c>
    </row>
    <row r="110" spans="2:3">
      <c r="B110" s="240" t="s">
        <v>2475</v>
      </c>
      <c r="C110" s="241">
        <v>0</v>
      </c>
    </row>
    <row r="111" spans="2:3">
      <c r="B111" s="240" t="s">
        <v>2476</v>
      </c>
      <c r="C111" s="241">
        <v>1000</v>
      </c>
    </row>
    <row r="112" spans="2:3">
      <c r="B112" s="240" t="s">
        <v>2477</v>
      </c>
      <c r="C112" s="241">
        <v>0</v>
      </c>
    </row>
    <row r="113" spans="2:6">
      <c r="B113" s="240" t="s">
        <v>2478</v>
      </c>
      <c r="C113" s="241">
        <v>0</v>
      </c>
    </row>
    <row r="114" spans="2:6">
      <c r="B114" s="240" t="s">
        <v>2479</v>
      </c>
      <c r="C114" s="241">
        <v>0</v>
      </c>
    </row>
    <row r="115" spans="2:6">
      <c r="B115" s="242" t="s">
        <v>2480</v>
      </c>
      <c r="C115" s="243">
        <f>SUM(C109:C114)</f>
        <v>1000</v>
      </c>
    </row>
    <row r="118" spans="2:6" ht="15">
      <c r="B118" s="192" t="s">
        <v>2554</v>
      </c>
      <c r="C118" s="193">
        <v>44865</v>
      </c>
      <c r="D118" s="130"/>
      <c r="E118" s="130"/>
      <c r="F118" s="194"/>
    </row>
    <row r="119" spans="2:6" ht="60">
      <c r="B119" s="195" t="s">
        <v>2555</v>
      </c>
      <c r="C119" s="195" t="s">
        <v>2556</v>
      </c>
      <c r="D119" s="140" t="s">
        <v>2557</v>
      </c>
      <c r="E119" s="195" t="s">
        <v>2558</v>
      </c>
      <c r="F119" s="195" t="s">
        <v>2559</v>
      </c>
    </row>
    <row r="120" spans="2:6" ht="15">
      <c r="B120" s="165" t="s">
        <v>132</v>
      </c>
      <c r="C120" s="166" t="s">
        <v>132</v>
      </c>
      <c r="D120" s="167" t="s">
        <v>132</v>
      </c>
      <c r="E120" s="167" t="s">
        <v>132</v>
      </c>
      <c r="F120" s="318">
        <v>1000</v>
      </c>
    </row>
    <row r="121" spans="2:6">
      <c r="B121" s="221" t="s">
        <v>2952</v>
      </c>
      <c r="C121" s="222"/>
      <c r="D121" s="222"/>
      <c r="E121" s="222"/>
      <c r="F121" s="213"/>
    </row>
    <row r="124" spans="2:6" ht="15">
      <c r="B124" s="203" t="s">
        <v>2695</v>
      </c>
      <c r="C124" s="267"/>
    </row>
    <row r="125" spans="2:6" ht="15.75">
      <c r="B125" s="249" t="s">
        <v>2693</v>
      </c>
      <c r="C125" s="149" t="s">
        <v>2929</v>
      </c>
    </row>
    <row r="126" spans="2:6" ht="15">
      <c r="B126" s="259" t="s">
        <v>2937</v>
      </c>
      <c r="C126" s="165">
        <v>84</v>
      </c>
    </row>
    <row r="129" spans="2:3" ht="15.75">
      <c r="B129" s="249" t="s">
        <v>2945</v>
      </c>
      <c r="C129" s="149" t="s">
        <v>2929</v>
      </c>
    </row>
    <row r="130" spans="2:3" ht="15">
      <c r="B130" s="259" t="s">
        <v>2937</v>
      </c>
      <c r="C130" s="165">
        <v>84</v>
      </c>
    </row>
    <row r="133" spans="2:3" ht="15">
      <c r="B133" s="319" t="s">
        <v>2920</v>
      </c>
      <c r="C133" s="320" t="s">
        <v>2921</v>
      </c>
    </row>
    <row r="134" spans="2:3" ht="15">
      <c r="B134" s="259" t="s">
        <v>2937</v>
      </c>
      <c r="C134" s="164">
        <v>69876601.200000003</v>
      </c>
    </row>
    <row r="135" spans="2:3" ht="15.75">
      <c r="C135" s="208">
        <f>SUM(C134)</f>
        <v>69876601.200000003</v>
      </c>
    </row>
    <row r="138" spans="2:3" ht="15.75">
      <c r="B138" s="205" t="s">
        <v>2922</v>
      </c>
      <c r="C138" s="206" t="s">
        <v>2921</v>
      </c>
    </row>
    <row r="139" spans="2:3" ht="15">
      <c r="B139" s="259" t="s">
        <v>2937</v>
      </c>
      <c r="C139" s="164">
        <v>76449146.24000001</v>
      </c>
    </row>
    <row r="140" spans="2:3" ht="15.75">
      <c r="C140" s="208">
        <f>SUM(C139)</f>
        <v>76449146.24000001</v>
      </c>
    </row>
    <row r="143" spans="2:3" ht="15.75">
      <c r="B143" s="250" t="s">
        <v>2946</v>
      </c>
      <c r="C143" s="208">
        <f>+C140-C135</f>
        <v>6572545.0400000066</v>
      </c>
    </row>
    <row r="146" spans="2:8" s="130" customFormat="1" ht="15">
      <c r="B146" s="211" t="s">
        <v>2925</v>
      </c>
      <c r="C146" s="193">
        <v>44865</v>
      </c>
      <c r="D146" s="142"/>
      <c r="E146" s="212"/>
      <c r="F146" s="213"/>
      <c r="G146" s="194"/>
      <c r="H146" s="194"/>
    </row>
    <row r="147" spans="2:8" s="130" customFormat="1" ht="51">
      <c r="B147" s="214" t="s">
        <v>2555</v>
      </c>
      <c r="C147" s="214" t="s">
        <v>2926</v>
      </c>
      <c r="D147" s="143" t="s">
        <v>2557</v>
      </c>
      <c r="E147" s="215" t="s">
        <v>2558</v>
      </c>
      <c r="F147" s="358" t="s">
        <v>2559</v>
      </c>
      <c r="G147" s="194"/>
      <c r="H147" s="194"/>
    </row>
    <row r="148" spans="2:8" s="220" customFormat="1">
      <c r="B148" s="217" t="s">
        <v>132</v>
      </c>
      <c r="C148" s="218" t="s">
        <v>132</v>
      </c>
      <c r="D148" s="144" t="s">
        <v>132</v>
      </c>
      <c r="E148" s="144" t="s">
        <v>132</v>
      </c>
      <c r="F148" s="144" t="s">
        <v>132</v>
      </c>
      <c r="G148" s="219"/>
      <c r="H148" s="219"/>
    </row>
    <row r="149" spans="2:8" s="130" customFormat="1">
      <c r="B149" s="221"/>
      <c r="C149" s="222"/>
      <c r="D149" s="222"/>
      <c r="E149" s="222"/>
      <c r="F149" s="213"/>
      <c r="G149" s="194"/>
      <c r="H149" s="194"/>
    </row>
    <row r="150" spans="2:8" s="130" customFormat="1">
      <c r="B150" s="222"/>
      <c r="C150" s="222"/>
      <c r="D150" s="222"/>
      <c r="E150" s="222"/>
      <c r="F150" s="213"/>
      <c r="G150" s="194"/>
      <c r="H150" s="194"/>
    </row>
    <row r="151" spans="2:8" s="130" customFormat="1">
      <c r="B151" s="130" t="s">
        <v>2927</v>
      </c>
      <c r="C151" s="218" t="s">
        <v>132</v>
      </c>
      <c r="D151" s="222"/>
      <c r="E151" s="222"/>
      <c r="F151" s="213"/>
      <c r="G151" s="194"/>
      <c r="H151" s="194"/>
    </row>
    <row r="152" spans="2:8" s="130" customFormat="1">
      <c r="B152" s="222"/>
      <c r="C152" s="222"/>
      <c r="D152" s="222"/>
      <c r="E152" s="222"/>
      <c r="F152" s="213"/>
      <c r="G152" s="194"/>
      <c r="H152" s="194"/>
    </row>
    <row r="153" spans="2:8" s="130" customFormat="1" ht="15">
      <c r="B153" s="203" t="s">
        <v>2955</v>
      </c>
      <c r="C153" s="222"/>
      <c r="E153" s="222"/>
      <c r="F153" s="213"/>
      <c r="G153" s="194"/>
      <c r="H153" s="194"/>
    </row>
    <row r="154" spans="2:8" s="130" customFormat="1">
      <c r="B154" s="222"/>
      <c r="C154" s="222"/>
      <c r="E154" s="222"/>
      <c r="F154" s="213"/>
      <c r="G154" s="194"/>
      <c r="H154" s="194"/>
    </row>
    <row r="155" spans="2:8" s="130" customFormat="1" ht="15">
      <c r="B155" s="227" t="s">
        <v>2928</v>
      </c>
      <c r="C155" s="148" t="s">
        <v>2929</v>
      </c>
      <c r="E155" s="222"/>
      <c r="F155" s="213"/>
      <c r="G155" s="194"/>
      <c r="H155" s="194"/>
    </row>
    <row r="156" spans="2:8" s="130" customFormat="1" ht="15">
      <c r="B156" s="186" t="s">
        <v>2999</v>
      </c>
      <c r="C156" s="207">
        <v>1775</v>
      </c>
      <c r="E156" s="222"/>
      <c r="F156" s="213"/>
      <c r="G156" s="194"/>
      <c r="H156" s="194"/>
    </row>
    <row r="157" spans="2:8" s="130" customFormat="1" ht="15">
      <c r="B157" s="186" t="s">
        <v>3000</v>
      </c>
      <c r="C157" s="207">
        <v>1475</v>
      </c>
      <c r="E157" s="222"/>
      <c r="F157" s="213"/>
      <c r="G157" s="194"/>
      <c r="H157" s="194"/>
    </row>
    <row r="158" spans="2:8" s="130" customFormat="1" ht="15">
      <c r="B158" s="321"/>
      <c r="C158" s="322"/>
      <c r="E158" s="222"/>
      <c r="F158" s="213"/>
      <c r="G158" s="194"/>
      <c r="H158" s="194"/>
    </row>
    <row r="159" spans="2:8" s="130" customFormat="1">
      <c r="E159" s="222"/>
      <c r="F159" s="213"/>
      <c r="G159" s="194"/>
      <c r="H159" s="194"/>
    </row>
    <row r="160" spans="2:8" s="130" customFormat="1" ht="15">
      <c r="B160" s="227" t="s">
        <v>2919</v>
      </c>
      <c r="C160" s="147" t="s">
        <v>2929</v>
      </c>
      <c r="E160" s="222"/>
      <c r="F160" s="213"/>
      <c r="G160" s="194"/>
      <c r="H160" s="194"/>
    </row>
    <row r="161" spans="2:8" s="130" customFormat="1" ht="15">
      <c r="B161" s="186" t="s">
        <v>2999</v>
      </c>
      <c r="C161" s="207">
        <v>1775</v>
      </c>
      <c r="E161" s="222"/>
      <c r="F161" s="213"/>
      <c r="G161" s="194"/>
      <c r="H161" s="194"/>
    </row>
    <row r="162" spans="2:8" s="130" customFormat="1" ht="15">
      <c r="B162" s="186" t="s">
        <v>3000</v>
      </c>
      <c r="C162" s="207">
        <v>1475</v>
      </c>
      <c r="E162" s="222"/>
      <c r="F162" s="213"/>
      <c r="G162" s="194"/>
      <c r="H162" s="194"/>
    </row>
    <row r="163" spans="2:8" s="130" customFormat="1" ht="15">
      <c r="B163" s="188"/>
      <c r="C163" s="323"/>
      <c r="E163" s="222"/>
      <c r="F163" s="213"/>
      <c r="G163" s="194"/>
      <c r="H163" s="194"/>
    </row>
    <row r="164" spans="2:8" s="130" customFormat="1">
      <c r="C164" s="220"/>
      <c r="E164" s="222"/>
      <c r="F164" s="213"/>
      <c r="G164" s="194"/>
      <c r="H164" s="194"/>
    </row>
    <row r="165" spans="2:8" s="130" customFormat="1" ht="15">
      <c r="B165" s="227" t="s">
        <v>2930</v>
      </c>
      <c r="C165" s="148" t="s">
        <v>2931</v>
      </c>
      <c r="E165" s="222"/>
      <c r="F165" s="213"/>
      <c r="G165" s="194"/>
      <c r="H165" s="194"/>
    </row>
    <row r="166" spans="2:8" s="130" customFormat="1" ht="15">
      <c r="B166" s="186" t="s">
        <v>2999</v>
      </c>
      <c r="C166" s="157">
        <v>70210962.450000003</v>
      </c>
      <c r="E166" s="222"/>
      <c r="F166" s="213"/>
      <c r="G166" s="194"/>
      <c r="H166" s="194"/>
    </row>
    <row r="167" spans="2:8" s="130" customFormat="1" ht="15">
      <c r="B167" s="186" t="s">
        <v>3000</v>
      </c>
      <c r="C167" s="324">
        <v>61002236.240000002</v>
      </c>
      <c r="E167" s="222"/>
      <c r="F167" s="213"/>
      <c r="G167" s="194"/>
      <c r="H167" s="194"/>
    </row>
    <row r="168" spans="2:8" ht="15.75">
      <c r="C168" s="208">
        <f>SUM(C166:C167)</f>
        <v>131213198.69</v>
      </c>
    </row>
    <row r="169" spans="2:8" s="130" customFormat="1">
      <c r="C169" s="220"/>
      <c r="F169" s="194"/>
      <c r="G169" s="194"/>
      <c r="H169" s="194"/>
    </row>
    <row r="170" spans="2:8" s="130" customFormat="1" ht="15">
      <c r="B170" s="227" t="s">
        <v>2932</v>
      </c>
      <c r="C170" s="148" t="s">
        <v>2931</v>
      </c>
      <c r="F170" s="194"/>
      <c r="G170" s="194"/>
      <c r="H170" s="194"/>
    </row>
    <row r="171" spans="2:8" s="130" customFormat="1" ht="15">
      <c r="B171" s="186" t="s">
        <v>2999</v>
      </c>
      <c r="C171" s="157">
        <v>71293237.299999997</v>
      </c>
      <c r="F171" s="194"/>
      <c r="G171" s="194"/>
      <c r="H171" s="194"/>
    </row>
    <row r="172" spans="2:8" s="130" customFormat="1" ht="15">
      <c r="B172" s="186" t="s">
        <v>3000</v>
      </c>
      <c r="C172" s="324">
        <v>62664335.270000003</v>
      </c>
      <c r="F172" s="194"/>
      <c r="G172" s="194"/>
      <c r="H172" s="194"/>
    </row>
    <row r="173" spans="2:8" ht="15.75">
      <c r="C173" s="208">
        <f>SUM(C171:C172)</f>
        <v>133957572.56999999</v>
      </c>
    </row>
    <row r="174" spans="2:8" s="130" customFormat="1">
      <c r="C174" s="220"/>
      <c r="F174" s="194"/>
      <c r="G174" s="194"/>
      <c r="H174" s="194"/>
    </row>
    <row r="175" spans="2:8" ht="15.75">
      <c r="B175" s="231" t="s">
        <v>2933</v>
      </c>
      <c r="C175" s="208">
        <f>C173-C168</f>
        <v>2744373.8799999952</v>
      </c>
    </row>
  </sheetData>
  <mergeCells count="3">
    <mergeCell ref="B1:E1"/>
    <mergeCell ref="C3:C7"/>
    <mergeCell ref="D3:D7"/>
  </mergeCells>
  <conditionalFormatting sqref="B126:C126">
    <cfRule type="expression" dxfId="1029" priority="999">
      <formula>#REF!="Total"</formula>
    </cfRule>
  </conditionalFormatting>
  <conditionalFormatting sqref="B126:C126">
    <cfRule type="expression" dxfId="1028" priority="998">
      <formula>#REF!="Total"</formula>
    </cfRule>
  </conditionalFormatting>
  <conditionalFormatting sqref="B126:C126">
    <cfRule type="expression" dxfId="1027" priority="997">
      <formula>#REF!="Total"</formula>
    </cfRule>
  </conditionalFormatting>
  <conditionalFormatting sqref="B126:C126">
    <cfRule type="expression" dxfId="1026" priority="995">
      <formula>#REF!="Total"</formula>
    </cfRule>
  </conditionalFormatting>
  <conditionalFormatting sqref="B126:C126">
    <cfRule type="expression" dxfId="1025" priority="994">
      <formula>#REF!="Total"</formula>
    </cfRule>
  </conditionalFormatting>
  <conditionalFormatting sqref="B126:C126">
    <cfRule type="expression" dxfId="1024" priority="993">
      <formula>#REF!="Total"</formula>
    </cfRule>
  </conditionalFormatting>
  <conditionalFormatting sqref="B126:C126">
    <cfRule type="expression" dxfId="1023" priority="992">
      <formula>#REF!="Total"</formula>
    </cfRule>
  </conditionalFormatting>
  <conditionalFormatting sqref="B126:C126">
    <cfRule type="expression" dxfId="1022" priority="991">
      <formula>#REF!="Total"</formula>
    </cfRule>
  </conditionalFormatting>
  <conditionalFormatting sqref="B126:C126">
    <cfRule type="expression" dxfId="1021" priority="990">
      <formula>#REF!="Total"</formula>
    </cfRule>
  </conditionalFormatting>
  <conditionalFormatting sqref="B126:C126">
    <cfRule type="expression" dxfId="1020" priority="988">
      <formula>#REF!="Total"</formula>
    </cfRule>
  </conditionalFormatting>
  <conditionalFormatting sqref="B126:C126">
    <cfRule type="expression" dxfId="1019" priority="1006">
      <formula>#REF!="Total"</formula>
    </cfRule>
  </conditionalFormatting>
  <conditionalFormatting sqref="B126:C126">
    <cfRule type="expression" dxfId="1018" priority="1007">
      <formula>#REF!="Total"</formula>
    </cfRule>
  </conditionalFormatting>
  <conditionalFormatting sqref="B126:C126">
    <cfRule type="expression" dxfId="1017" priority="1008">
      <formula>#REF!="Total"</formula>
    </cfRule>
  </conditionalFormatting>
  <conditionalFormatting sqref="C126">
    <cfRule type="expression" dxfId="1016" priority="1009">
      <formula>#REF!="Total"</formula>
    </cfRule>
  </conditionalFormatting>
  <conditionalFormatting sqref="B126:C126">
    <cfRule type="expression" dxfId="1015" priority="1010">
      <formula>#REF!="Total"</formula>
    </cfRule>
  </conditionalFormatting>
  <conditionalFormatting sqref="B126">
    <cfRule type="expression" dxfId="1014" priority="1011">
      <formula>#REF!="Total"</formula>
    </cfRule>
  </conditionalFormatting>
  <conditionalFormatting sqref="B126:C126">
    <cfRule type="expression" dxfId="1013" priority="980">
      <formula>#REF!="Total"</formula>
    </cfRule>
  </conditionalFormatting>
  <conditionalFormatting sqref="C126">
    <cfRule type="expression" dxfId="1012" priority="979">
      <formula>#REF!="Total"</formula>
    </cfRule>
  </conditionalFormatting>
  <conditionalFormatting sqref="C126">
    <cfRule type="expression" dxfId="1011" priority="978">
      <formula>#REF!="Total"</formula>
    </cfRule>
  </conditionalFormatting>
  <conditionalFormatting sqref="B126:C126">
    <cfRule type="expression" dxfId="1010" priority="1012">
      <formula>#REF!="Total"</formula>
    </cfRule>
  </conditionalFormatting>
  <conditionalFormatting sqref="B126:C126">
    <cfRule type="expression" dxfId="1009" priority="975">
      <formula>#REF!="Total"</formula>
    </cfRule>
  </conditionalFormatting>
  <conditionalFormatting sqref="C126">
    <cfRule type="expression" dxfId="1008" priority="1013">
      <formula>#REF!="Total"</formula>
    </cfRule>
  </conditionalFormatting>
  <conditionalFormatting sqref="C126">
    <cfRule type="expression" dxfId="1007" priority="974">
      <formula>#REF!="Total"</formula>
    </cfRule>
  </conditionalFormatting>
  <conditionalFormatting sqref="C126">
    <cfRule type="expression" dxfId="1006" priority="1014" stopIfTrue="1">
      <formula>#REF!="Total"</formula>
    </cfRule>
  </conditionalFormatting>
  <conditionalFormatting sqref="B126:C126">
    <cfRule type="expression" dxfId="1005" priority="1015">
      <formula>#REF!="Total"</formula>
    </cfRule>
  </conditionalFormatting>
  <conditionalFormatting sqref="B126:C126">
    <cfRule type="expression" dxfId="1004" priority="1016">
      <formula>#REF!="Total"</formula>
    </cfRule>
  </conditionalFormatting>
  <conditionalFormatting sqref="B126:C126">
    <cfRule type="expression" dxfId="1003" priority="1017">
      <formula>#REF!="Total"</formula>
    </cfRule>
  </conditionalFormatting>
  <conditionalFormatting sqref="C126">
    <cfRule type="expression" dxfId="1002" priority="1018">
      <formula>#REF!="Total"</formula>
    </cfRule>
  </conditionalFormatting>
  <conditionalFormatting sqref="B126:C126">
    <cfRule type="expression" dxfId="1001" priority="1019">
      <formula>#REF!="Total"</formula>
    </cfRule>
  </conditionalFormatting>
  <conditionalFormatting sqref="B126:C126">
    <cfRule type="expression" dxfId="1000" priority="1020">
      <formula>#REF!="Total"</formula>
    </cfRule>
  </conditionalFormatting>
  <conditionalFormatting sqref="B126:C126">
    <cfRule type="expression" dxfId="999" priority="1021">
      <formula>#REF!="Total"</formula>
    </cfRule>
  </conditionalFormatting>
  <conditionalFormatting sqref="C126">
    <cfRule type="expression" dxfId="998" priority="971">
      <formula>#REF!="Total"</formula>
    </cfRule>
  </conditionalFormatting>
  <conditionalFormatting sqref="B126:C126">
    <cfRule type="expression" dxfId="997" priority="970">
      <formula>#REF!="Total"</formula>
    </cfRule>
  </conditionalFormatting>
  <conditionalFormatting sqref="B126:C126">
    <cfRule type="expression" dxfId="996" priority="1022">
      <formula>#REF!="Total"</formula>
    </cfRule>
  </conditionalFormatting>
  <conditionalFormatting sqref="B126:C126">
    <cfRule type="expression" dxfId="995" priority="1023">
      <formula>#REF!="Total"</formula>
    </cfRule>
  </conditionalFormatting>
  <conditionalFormatting sqref="B126:C126">
    <cfRule type="expression" dxfId="994" priority="1024">
      <formula>#REF!="Total"</formula>
    </cfRule>
  </conditionalFormatting>
  <conditionalFormatting sqref="B126:C126">
    <cfRule type="expression" dxfId="993" priority="1025">
      <formula>#REF!="Total"</formula>
    </cfRule>
  </conditionalFormatting>
  <conditionalFormatting sqref="B126:C126">
    <cfRule type="expression" dxfId="992" priority="1026">
      <formula>#REF!="Total"</formula>
    </cfRule>
  </conditionalFormatting>
  <conditionalFormatting sqref="B126:C126">
    <cfRule type="expression" dxfId="991" priority="1027">
      <formula>#REF!="Total"</formula>
    </cfRule>
  </conditionalFormatting>
  <conditionalFormatting sqref="B126:C126">
    <cfRule type="expression" dxfId="990" priority="1028">
      <formula>#REF!="Total"</formula>
    </cfRule>
  </conditionalFormatting>
  <conditionalFormatting sqref="C126">
    <cfRule type="expression" dxfId="989" priority="1029">
      <formula>#REF!="Total"</formula>
    </cfRule>
  </conditionalFormatting>
  <conditionalFormatting sqref="B126:C126">
    <cfRule type="expression" dxfId="988" priority="1030">
      <formula>#REF!="Total"</formula>
    </cfRule>
  </conditionalFormatting>
  <conditionalFormatting sqref="B126:C126">
    <cfRule type="expression" dxfId="987" priority="1031">
      <formula>#REF!="Total"</formula>
    </cfRule>
  </conditionalFormatting>
  <conditionalFormatting sqref="B126:C126">
    <cfRule type="expression" dxfId="986" priority="1032">
      <formula>#REF!="Total"</formula>
    </cfRule>
  </conditionalFormatting>
  <conditionalFormatting sqref="B126:C126">
    <cfRule type="expression" dxfId="985" priority="1033">
      <formula>#REF!="Total"</formula>
    </cfRule>
  </conditionalFormatting>
  <conditionalFormatting sqref="B126:C126">
    <cfRule type="expression" dxfId="984" priority="1034">
      <formula>#REF!="Total"</formula>
    </cfRule>
  </conditionalFormatting>
  <conditionalFormatting sqref="C126">
    <cfRule type="expression" dxfId="983" priority="1035">
      <formula>#REF!="Total"</formula>
    </cfRule>
  </conditionalFormatting>
  <conditionalFormatting sqref="B126:C126">
    <cfRule type="expression" dxfId="982" priority="1036">
      <formula>#REF!="Total"</formula>
    </cfRule>
  </conditionalFormatting>
  <conditionalFormatting sqref="B126:C126">
    <cfRule type="expression" dxfId="981" priority="1037">
      <formula>#REF!="Total"</formula>
    </cfRule>
  </conditionalFormatting>
  <conditionalFormatting sqref="B126:C126">
    <cfRule type="expression" dxfId="980" priority="1038">
      <formula>#REF!="Total"</formula>
    </cfRule>
  </conditionalFormatting>
  <conditionalFormatting sqref="B126:C126">
    <cfRule type="expression" dxfId="979" priority="1039">
      <formula>#REF!="Total"</formula>
    </cfRule>
  </conditionalFormatting>
  <conditionalFormatting sqref="B126:C126">
    <cfRule type="expression" dxfId="978" priority="1040">
      <formula>#REF!="Total"</formula>
    </cfRule>
  </conditionalFormatting>
  <conditionalFormatting sqref="C126">
    <cfRule type="expression" dxfId="977" priority="1041">
      <formula>#REF!="Total"</formula>
    </cfRule>
  </conditionalFormatting>
  <conditionalFormatting sqref="C126">
    <cfRule type="expression" dxfId="976" priority="1042">
      <formula>#REF!="Total"</formula>
    </cfRule>
  </conditionalFormatting>
  <conditionalFormatting sqref="B126:C126">
    <cfRule type="expression" dxfId="975" priority="1043">
      <formula>#REF!="Total"</formula>
    </cfRule>
  </conditionalFormatting>
  <conditionalFormatting sqref="B126:C126">
    <cfRule type="expression" dxfId="974" priority="1044">
      <formula>#REF!="Total"</formula>
    </cfRule>
  </conditionalFormatting>
  <conditionalFormatting sqref="B126:C126">
    <cfRule type="expression" dxfId="973" priority="1045">
      <formula>#REF!="Total"</formula>
    </cfRule>
  </conditionalFormatting>
  <conditionalFormatting sqref="B126:C126">
    <cfRule type="expression" dxfId="972" priority="1046">
      <formula>#REF!="Total"</formula>
    </cfRule>
  </conditionalFormatting>
  <conditionalFormatting sqref="B126:C126">
    <cfRule type="expression" dxfId="971" priority="1047">
      <formula>#REF!="Total"</formula>
    </cfRule>
  </conditionalFormatting>
  <conditionalFormatting sqref="B126:C126">
    <cfRule type="expression" dxfId="970" priority="1048">
      <formula>#REF!="Total"</formula>
    </cfRule>
  </conditionalFormatting>
  <conditionalFormatting sqref="C126">
    <cfRule type="expression" dxfId="969" priority="1049">
      <formula>#REF!="Total"</formula>
    </cfRule>
  </conditionalFormatting>
  <conditionalFormatting sqref="B126:C126">
    <cfRule type="expression" dxfId="968" priority="1050">
      <formula>#REF!="Total"</formula>
    </cfRule>
  </conditionalFormatting>
  <conditionalFormatting sqref="C126">
    <cfRule type="expression" dxfId="967" priority="1051">
      <formula>#REF!="Total"</formula>
    </cfRule>
  </conditionalFormatting>
  <conditionalFormatting sqref="C126">
    <cfRule type="expression" dxfId="966" priority="1052">
      <formula>#REF!="Total"</formula>
    </cfRule>
  </conditionalFormatting>
  <conditionalFormatting sqref="B126:C126">
    <cfRule type="expression" dxfId="965" priority="1053">
      <formula>#REF!="Total"</formula>
    </cfRule>
  </conditionalFormatting>
  <conditionalFormatting sqref="C126">
    <cfRule type="expression" dxfId="964" priority="1054">
      <formula>#REF!="Total"</formula>
    </cfRule>
  </conditionalFormatting>
  <conditionalFormatting sqref="B126:C126">
    <cfRule type="expression" dxfId="963" priority="1055">
      <formula>#REF!="Total"</formula>
    </cfRule>
  </conditionalFormatting>
  <conditionalFormatting sqref="B126">
    <cfRule type="expression" dxfId="962" priority="1056">
      <formula>#REF!="Total"</formula>
    </cfRule>
  </conditionalFormatting>
  <conditionalFormatting sqref="C126">
    <cfRule type="expression" dxfId="961" priority="1057">
      <formula>#REF!="Total"</formula>
    </cfRule>
  </conditionalFormatting>
  <conditionalFormatting sqref="C126">
    <cfRule type="expression" dxfId="960" priority="1058">
      <formula>#REF!="Total"</formula>
    </cfRule>
  </conditionalFormatting>
  <conditionalFormatting sqref="B126:C126">
    <cfRule type="expression" dxfId="959" priority="1059">
      <formula>#REF!="Total"</formula>
    </cfRule>
  </conditionalFormatting>
  <conditionalFormatting sqref="B126:C126">
    <cfRule type="expression" dxfId="958" priority="1060">
      <formula>#REF!="Total"</formula>
    </cfRule>
  </conditionalFormatting>
  <conditionalFormatting sqref="B126:C126">
    <cfRule type="expression" dxfId="957" priority="969">
      <formula>#REF!="Total"</formula>
    </cfRule>
  </conditionalFormatting>
  <conditionalFormatting sqref="B126:C126">
    <cfRule type="expression" dxfId="956" priority="968">
      <formula>#REF!="Total"</formula>
    </cfRule>
  </conditionalFormatting>
  <conditionalFormatting sqref="C126">
    <cfRule type="expression" dxfId="955" priority="1061" stopIfTrue="1">
      <formula>#REF!="Total"</formula>
    </cfRule>
  </conditionalFormatting>
  <conditionalFormatting sqref="C126">
    <cfRule type="expression" dxfId="954" priority="1062" stopIfTrue="1">
      <formula>#REF!="Total"</formula>
    </cfRule>
  </conditionalFormatting>
  <conditionalFormatting sqref="C126">
    <cfRule type="expression" dxfId="953" priority="1063" stopIfTrue="1">
      <formula>#REF!="Total"</formula>
    </cfRule>
  </conditionalFormatting>
  <conditionalFormatting sqref="B126:C126">
    <cfRule type="expression" dxfId="952" priority="791">
      <formula>#REF!="Total"</formula>
    </cfRule>
  </conditionalFormatting>
  <conditionalFormatting sqref="B126:C126">
    <cfRule type="expression" dxfId="951" priority="792">
      <formula>#REF!="Total"</formula>
    </cfRule>
  </conditionalFormatting>
  <conditionalFormatting sqref="C126">
    <cfRule type="expression" dxfId="950" priority="965">
      <formula>#REF!="Total"</formula>
    </cfRule>
  </conditionalFormatting>
  <conditionalFormatting sqref="C126">
    <cfRule type="expression" dxfId="949" priority="964">
      <formula>#REF!="Total"</formula>
    </cfRule>
  </conditionalFormatting>
  <conditionalFormatting sqref="B126:C126">
    <cfRule type="expression" dxfId="948" priority="963">
      <formula>#REF!="Total"</formula>
    </cfRule>
  </conditionalFormatting>
  <conditionalFormatting sqref="C126">
    <cfRule type="expression" dxfId="947" priority="793" stopIfTrue="1">
      <formula>#REF!="Total"</formula>
    </cfRule>
  </conditionalFormatting>
  <conditionalFormatting sqref="B126:C126">
    <cfRule type="expression" dxfId="946" priority="798">
      <formula>#REF!="Total"</formula>
    </cfRule>
  </conditionalFormatting>
  <conditionalFormatting sqref="C126">
    <cfRule type="expression" dxfId="945" priority="803">
      <formula>#REF!="Total"</formula>
    </cfRule>
  </conditionalFormatting>
  <conditionalFormatting sqref="B126:C126">
    <cfRule type="expression" dxfId="944" priority="805">
      <formula>#REF!="Total"</formula>
    </cfRule>
  </conditionalFormatting>
  <conditionalFormatting sqref="B126:C126">
    <cfRule type="expression" dxfId="943" priority="806">
      <formula>#REF!="Total"</formula>
    </cfRule>
  </conditionalFormatting>
  <conditionalFormatting sqref="C126">
    <cfRule type="expression" dxfId="942" priority="807" stopIfTrue="1">
      <formula>#REF!="Total"</formula>
    </cfRule>
  </conditionalFormatting>
  <conditionalFormatting sqref="B126:C126">
    <cfRule type="expression" dxfId="941" priority="809">
      <formula>#REF!="Total"</formula>
    </cfRule>
  </conditionalFormatting>
  <conditionalFormatting sqref="B126:C126">
    <cfRule type="expression" dxfId="940" priority="888">
      <formula>#REF!="Total"</formula>
    </cfRule>
  </conditionalFormatting>
  <conditionalFormatting sqref="B126:C126">
    <cfRule type="expression" dxfId="939" priority="906">
      <formula>#REF!="Total"</formula>
    </cfRule>
  </conditionalFormatting>
  <conditionalFormatting sqref="C126">
    <cfRule type="expression" dxfId="938" priority="923">
      <formula>#REF!="Total"</formula>
    </cfRule>
  </conditionalFormatting>
  <conditionalFormatting sqref="C126">
    <cfRule type="expression" dxfId="937" priority="924" stopIfTrue="1">
      <formula>#REF!="Total"</formula>
    </cfRule>
  </conditionalFormatting>
  <conditionalFormatting sqref="C126">
    <cfRule type="expression" dxfId="936" priority="925">
      <formula>#REF!="Total"</formula>
    </cfRule>
  </conditionalFormatting>
  <conditionalFormatting sqref="C126">
    <cfRule type="expression" dxfId="935" priority="959">
      <formula>#REF!="Total"</formula>
    </cfRule>
  </conditionalFormatting>
  <conditionalFormatting sqref="B126:C126">
    <cfRule type="expression" dxfId="934" priority="958">
      <formula>#REF!="Total"</formula>
    </cfRule>
  </conditionalFormatting>
  <conditionalFormatting sqref="B126:C126">
    <cfRule type="expression" dxfId="933" priority="957">
      <formula>#REF!="Total"</formula>
    </cfRule>
  </conditionalFormatting>
  <conditionalFormatting sqref="C126">
    <cfRule type="expression" dxfId="932" priority="956">
      <formula>#REF!="Total"</formula>
    </cfRule>
  </conditionalFormatting>
  <conditionalFormatting sqref="C126">
    <cfRule type="expression" dxfId="931" priority="955">
      <formula>#REF!="Total"</formula>
    </cfRule>
  </conditionalFormatting>
  <conditionalFormatting sqref="B126">
    <cfRule type="expression" dxfId="930" priority="953">
      <formula>#REF!="Total"</formula>
    </cfRule>
  </conditionalFormatting>
  <conditionalFormatting sqref="B126:C126">
    <cfRule type="expression" dxfId="929" priority="929">
      <formula>#REF!="Total"</formula>
    </cfRule>
  </conditionalFormatting>
  <conditionalFormatting sqref="B126:C126">
    <cfRule type="expression" dxfId="928" priority="930">
      <formula>#REF!="Total"</formula>
    </cfRule>
  </conditionalFormatting>
  <conditionalFormatting sqref="B126:C126">
    <cfRule type="expression" dxfId="927" priority="931">
      <formula>#REF!="Total"</formula>
    </cfRule>
  </conditionalFormatting>
  <conditionalFormatting sqref="C126">
    <cfRule type="expression" dxfId="926" priority="932" stopIfTrue="1">
      <formula>#REF!="Total"</formula>
    </cfRule>
  </conditionalFormatting>
  <conditionalFormatting sqref="B126:C126">
    <cfRule type="expression" dxfId="925" priority="952">
      <formula>#REF!="Total"</formula>
    </cfRule>
  </conditionalFormatting>
  <conditionalFormatting sqref="C126">
    <cfRule type="expression" dxfId="924" priority="944">
      <formula>#REF!="Total"</formula>
    </cfRule>
  </conditionalFormatting>
  <conditionalFormatting sqref="B126:C126">
    <cfRule type="expression" dxfId="923" priority="945">
      <formula>#REF!="Total"</formula>
    </cfRule>
  </conditionalFormatting>
  <conditionalFormatting sqref="C126">
    <cfRule type="expression" dxfId="922" priority="986">
      <formula>#REF!="Total"</formula>
    </cfRule>
  </conditionalFormatting>
  <conditionalFormatting sqref="B126:C126">
    <cfRule type="expression" dxfId="921" priority="987">
      <formula>#REF!="Total"</formula>
    </cfRule>
  </conditionalFormatting>
  <conditionalFormatting sqref="B126:C126">
    <cfRule type="expression" dxfId="920" priority="947">
      <formula>#REF!="Total"</formula>
    </cfRule>
  </conditionalFormatting>
  <conditionalFormatting sqref="C126">
    <cfRule type="expression" dxfId="919" priority="948">
      <formula>#REF!="Total"</formula>
    </cfRule>
  </conditionalFormatting>
  <conditionalFormatting sqref="C126">
    <cfRule type="expression" dxfId="918" priority="950" stopIfTrue="1">
      <formula>#REF!="Total"</formula>
    </cfRule>
  </conditionalFormatting>
  <conditionalFormatting sqref="C126">
    <cfRule type="expression" dxfId="917" priority="951" stopIfTrue="1">
      <formula>#REF!="Total"</formula>
    </cfRule>
  </conditionalFormatting>
  <conditionalFormatting sqref="C126">
    <cfRule type="expression" dxfId="916" priority="961">
      <formula>#REF!="Total"</formula>
    </cfRule>
  </conditionalFormatting>
  <conditionalFormatting sqref="C126">
    <cfRule type="expression" dxfId="915" priority="962">
      <formula>#REF!="Total"</formula>
    </cfRule>
  </conditionalFormatting>
  <conditionalFormatting sqref="C126">
    <cfRule type="expression" dxfId="914" priority="973" stopIfTrue="1">
      <formula>#REF!="Total"</formula>
    </cfRule>
  </conditionalFormatting>
  <conditionalFormatting sqref="B126:C126">
    <cfRule type="expression" dxfId="913" priority="985">
      <formula>#REF!="Total"</formula>
    </cfRule>
  </conditionalFormatting>
  <conditionalFormatting sqref="C126">
    <cfRule type="expression" dxfId="912" priority="946">
      <formula>#REF!="Total"</formula>
    </cfRule>
  </conditionalFormatting>
  <conditionalFormatting sqref="B126">
    <cfRule type="expression" dxfId="911" priority="954">
      <formula>#REF!="Total"</formula>
    </cfRule>
  </conditionalFormatting>
  <conditionalFormatting sqref="B126:C126">
    <cfRule type="expression" dxfId="910" priority="981">
      <formula>#REF!="Total"</formula>
    </cfRule>
  </conditionalFormatting>
  <conditionalFormatting sqref="C126">
    <cfRule type="expression" dxfId="909" priority="1001">
      <formula>#REF!="Total"</formula>
    </cfRule>
  </conditionalFormatting>
  <conditionalFormatting sqref="C126">
    <cfRule type="expression" dxfId="908" priority="983">
      <formula>#REF!="Total"</formula>
    </cfRule>
  </conditionalFormatting>
  <conditionalFormatting sqref="C126">
    <cfRule type="expression" dxfId="907" priority="989">
      <formula>#REF!="Total"</formula>
    </cfRule>
  </conditionalFormatting>
  <conditionalFormatting sqref="C126">
    <cfRule type="expression" dxfId="906" priority="943" stopIfTrue="1">
      <formula>#REF!="Total"</formula>
    </cfRule>
  </conditionalFormatting>
  <conditionalFormatting sqref="B126:C126">
    <cfRule type="expression" dxfId="905" priority="960">
      <formula>#REF!="Total"</formula>
    </cfRule>
  </conditionalFormatting>
  <conditionalFormatting sqref="B126">
    <cfRule type="expression" dxfId="904" priority="941">
      <formula>#REF!="Total"</formula>
    </cfRule>
  </conditionalFormatting>
  <conditionalFormatting sqref="C126">
    <cfRule type="expression" dxfId="903" priority="967" stopIfTrue="1">
      <formula>#REF!="Total"</formula>
    </cfRule>
  </conditionalFormatting>
  <conditionalFormatting sqref="B126:C126">
    <cfRule type="expression" dxfId="902" priority="938">
      <formula>#REF!="Total"</formula>
    </cfRule>
  </conditionalFormatting>
  <conditionalFormatting sqref="B126">
    <cfRule type="expression" dxfId="901" priority="949">
      <formula>#REF!="Total"</formula>
    </cfRule>
  </conditionalFormatting>
  <conditionalFormatting sqref="C126">
    <cfRule type="expression" dxfId="900" priority="972" stopIfTrue="1">
      <formula>#REF!="Total"</formula>
    </cfRule>
  </conditionalFormatting>
  <conditionalFormatting sqref="C126">
    <cfRule type="expression" dxfId="899" priority="982" stopIfTrue="1">
      <formula>#REF!="Total"</formula>
    </cfRule>
  </conditionalFormatting>
  <conditionalFormatting sqref="C126">
    <cfRule type="expression" dxfId="898" priority="996">
      <formula>#REF!="Total"</formula>
    </cfRule>
  </conditionalFormatting>
  <conditionalFormatting sqref="B126:C126">
    <cfRule type="expression" dxfId="897" priority="966">
      <formula>#REF!="Total"</formula>
    </cfRule>
  </conditionalFormatting>
  <conditionalFormatting sqref="C126">
    <cfRule type="expression" dxfId="896" priority="976" stopIfTrue="1">
      <formula>#REF!="Total"</formula>
    </cfRule>
  </conditionalFormatting>
  <conditionalFormatting sqref="C126">
    <cfRule type="expression" dxfId="895" priority="977" stopIfTrue="1">
      <formula>#REF!="Total"</formula>
    </cfRule>
  </conditionalFormatting>
  <conditionalFormatting sqref="C126">
    <cfRule type="expression" dxfId="894" priority="984" stopIfTrue="1">
      <formula>#REF!="Total"</formula>
    </cfRule>
  </conditionalFormatting>
  <conditionalFormatting sqref="C126">
    <cfRule type="expression" dxfId="893" priority="934">
      <formula>#REF!="Total"</formula>
    </cfRule>
  </conditionalFormatting>
  <conditionalFormatting sqref="C126">
    <cfRule type="expression" dxfId="892" priority="935" stopIfTrue="1">
      <formula>#REF!="Total"</formula>
    </cfRule>
  </conditionalFormatting>
  <conditionalFormatting sqref="C126">
    <cfRule type="expression" dxfId="891" priority="936" stopIfTrue="1">
      <formula>#REF!="Total"</formula>
    </cfRule>
  </conditionalFormatting>
  <conditionalFormatting sqref="C126">
    <cfRule type="expression" dxfId="890" priority="940">
      <formula>#REF!="Total"</formula>
    </cfRule>
  </conditionalFormatting>
  <conditionalFormatting sqref="C126">
    <cfRule type="expression" dxfId="889" priority="942">
      <formula>#REF!="Total"</formula>
    </cfRule>
  </conditionalFormatting>
  <conditionalFormatting sqref="B126:C126">
    <cfRule type="expression" dxfId="888" priority="933">
      <formula>#REF!="Total"</formula>
    </cfRule>
  </conditionalFormatting>
  <conditionalFormatting sqref="C126">
    <cfRule type="expression" dxfId="887" priority="928">
      <formula>#REF!="Total"</formula>
    </cfRule>
  </conditionalFormatting>
  <conditionalFormatting sqref="C126">
    <cfRule type="expression" dxfId="886" priority="927">
      <formula>#REF!="Total"</formula>
    </cfRule>
  </conditionalFormatting>
  <conditionalFormatting sqref="C126">
    <cfRule type="expression" dxfId="885" priority="926">
      <formula>#REF!="Total"</formula>
    </cfRule>
  </conditionalFormatting>
  <conditionalFormatting sqref="C126">
    <cfRule type="expression" dxfId="884" priority="1000" stopIfTrue="1">
      <formula>#REF!="Total"</formula>
    </cfRule>
  </conditionalFormatting>
  <conditionalFormatting sqref="C126">
    <cfRule type="expression" dxfId="883" priority="1003">
      <formula>#REF!="Total"</formula>
    </cfRule>
  </conditionalFormatting>
  <conditionalFormatting sqref="C126">
    <cfRule type="expression" dxfId="882" priority="1004" stopIfTrue="1">
      <formula>#REF!="Total"</formula>
    </cfRule>
  </conditionalFormatting>
  <conditionalFormatting sqref="C126">
    <cfRule type="expression" dxfId="881" priority="1005" stopIfTrue="1">
      <formula>#REF!="Total"</formula>
    </cfRule>
  </conditionalFormatting>
  <conditionalFormatting sqref="C126">
    <cfRule type="expression" dxfId="880" priority="937">
      <formula>#REF!="Total"</formula>
    </cfRule>
  </conditionalFormatting>
  <conditionalFormatting sqref="C126">
    <cfRule type="expression" dxfId="879" priority="939" stopIfTrue="1">
      <formula>#REF!="Total"</formula>
    </cfRule>
  </conditionalFormatting>
  <conditionalFormatting sqref="C126">
    <cfRule type="expression" dxfId="878" priority="922">
      <formula>$A125="Total"</formula>
    </cfRule>
  </conditionalFormatting>
  <conditionalFormatting sqref="C126">
    <cfRule type="expression" dxfId="877" priority="921">
      <formula>$A124="Total"</formula>
    </cfRule>
  </conditionalFormatting>
  <conditionalFormatting sqref="C126">
    <cfRule type="expression" dxfId="876" priority="920">
      <formula>$A121="Total"</formula>
    </cfRule>
  </conditionalFormatting>
  <conditionalFormatting sqref="C126">
    <cfRule type="expression" dxfId="875" priority="919">
      <formula>$A126="Total"</formula>
    </cfRule>
  </conditionalFormatting>
  <conditionalFormatting sqref="C126">
    <cfRule type="expression" dxfId="874" priority="918">
      <formula>$A88="Total"</formula>
    </cfRule>
  </conditionalFormatting>
  <conditionalFormatting sqref="C126">
    <cfRule type="expression" dxfId="873" priority="917">
      <formula>$A89="Total"</formula>
    </cfRule>
  </conditionalFormatting>
  <conditionalFormatting sqref="C126">
    <cfRule type="expression" dxfId="872" priority="916">
      <formula>$A94="Total"</formula>
    </cfRule>
  </conditionalFormatting>
  <conditionalFormatting sqref="C126">
    <cfRule type="expression" dxfId="871" priority="915">
      <formula>$A87="Total"</formula>
    </cfRule>
  </conditionalFormatting>
  <conditionalFormatting sqref="C126">
    <cfRule type="expression" dxfId="870" priority="914">
      <formula>$A74="Total"</formula>
    </cfRule>
  </conditionalFormatting>
  <conditionalFormatting sqref="C126">
    <cfRule type="expression" dxfId="869" priority="913">
      <formula>$A86="Total"</formula>
    </cfRule>
  </conditionalFormatting>
  <conditionalFormatting sqref="C126">
    <cfRule type="expression" dxfId="868" priority="912">
      <formula>$A68="Total"</formula>
    </cfRule>
  </conditionalFormatting>
  <conditionalFormatting sqref="C126">
    <cfRule type="expression" dxfId="867" priority="911">
      <formula>$A72="Total"</formula>
    </cfRule>
  </conditionalFormatting>
  <conditionalFormatting sqref="C126">
    <cfRule type="expression" dxfId="866" priority="910">
      <formula>$A73="Total"</formula>
    </cfRule>
  </conditionalFormatting>
  <conditionalFormatting sqref="C126">
    <cfRule type="expression" dxfId="865" priority="909">
      <formula>$A55="Total"</formula>
    </cfRule>
  </conditionalFormatting>
  <conditionalFormatting sqref="C126">
    <cfRule type="expression" dxfId="864" priority="907">
      <formula>$A24="Total"</formula>
    </cfRule>
  </conditionalFormatting>
  <conditionalFormatting sqref="C126">
    <cfRule type="expression" dxfId="863" priority="905">
      <formula>$A22="Total"</formula>
    </cfRule>
  </conditionalFormatting>
  <conditionalFormatting sqref="C126">
    <cfRule type="expression" dxfId="862" priority="904" stopIfTrue="1">
      <formula>$C127="Total"</formula>
    </cfRule>
  </conditionalFormatting>
  <conditionalFormatting sqref="C126">
    <cfRule type="expression" dxfId="861" priority="903">
      <formula>$A118="Total"</formula>
    </cfRule>
  </conditionalFormatting>
  <conditionalFormatting sqref="C126">
    <cfRule type="expression" dxfId="860" priority="902">
      <formula>$A123="Total"</formula>
    </cfRule>
  </conditionalFormatting>
  <conditionalFormatting sqref="C126">
    <cfRule type="expression" dxfId="859" priority="901">
      <formula>$A58="Total"</formula>
    </cfRule>
  </conditionalFormatting>
  <conditionalFormatting sqref="C126">
    <cfRule type="expression" dxfId="858" priority="900">
      <formula>$A56="Total"</formula>
    </cfRule>
  </conditionalFormatting>
  <conditionalFormatting sqref="C126">
    <cfRule type="expression" dxfId="857" priority="899">
      <formula>$A67="Total"</formula>
    </cfRule>
  </conditionalFormatting>
  <conditionalFormatting sqref="C126">
    <cfRule type="expression" dxfId="856" priority="908" stopIfTrue="1">
      <formula>#REF!="Total"</formula>
    </cfRule>
  </conditionalFormatting>
  <conditionalFormatting sqref="C126">
    <cfRule type="expression" dxfId="855" priority="898">
      <formula>$A123="Total"</formula>
    </cfRule>
  </conditionalFormatting>
  <conditionalFormatting sqref="C126">
    <cfRule type="expression" dxfId="854" priority="897">
      <formula>$A128="Total"</formula>
    </cfRule>
  </conditionalFormatting>
  <conditionalFormatting sqref="C126">
    <cfRule type="expression" dxfId="853" priority="896">
      <formula>$A57="Total"</formula>
    </cfRule>
  </conditionalFormatting>
  <conditionalFormatting sqref="C126">
    <cfRule type="expression" dxfId="852" priority="895">
      <formula>$A61="Total"</formula>
    </cfRule>
  </conditionalFormatting>
  <conditionalFormatting sqref="C126">
    <cfRule type="expression" dxfId="851" priority="894">
      <formula>$A11="Total"</formula>
    </cfRule>
  </conditionalFormatting>
  <conditionalFormatting sqref="C126">
    <cfRule type="expression" dxfId="850" priority="893">
      <formula>$A12="Total"</formula>
    </cfRule>
  </conditionalFormatting>
  <conditionalFormatting sqref="C126">
    <cfRule type="expression" dxfId="849" priority="892">
      <formula>$A2="Total"</formula>
    </cfRule>
  </conditionalFormatting>
  <conditionalFormatting sqref="C126">
    <cfRule type="expression" dxfId="848" priority="891">
      <formula>$A9="Total"</formula>
    </cfRule>
  </conditionalFormatting>
  <conditionalFormatting sqref="C126">
    <cfRule type="expression" dxfId="847" priority="890">
      <formula>$A10="Total"</formula>
    </cfRule>
  </conditionalFormatting>
  <conditionalFormatting sqref="C126">
    <cfRule type="expression" dxfId="846" priority="889">
      <formula>$A1="Total"</formula>
    </cfRule>
  </conditionalFormatting>
  <conditionalFormatting sqref="C126">
    <cfRule type="expression" dxfId="845" priority="887">
      <formula>$A115="Total"</formula>
    </cfRule>
  </conditionalFormatting>
  <conditionalFormatting sqref="C126">
    <cfRule type="expression" dxfId="844" priority="886">
      <formula>$A119="Total"</formula>
    </cfRule>
  </conditionalFormatting>
  <conditionalFormatting sqref="C126">
    <cfRule type="expression" dxfId="843" priority="885">
      <formula>$A116="Total"</formula>
    </cfRule>
  </conditionalFormatting>
  <conditionalFormatting sqref="C126">
    <cfRule type="expression" dxfId="842" priority="884">
      <formula>#REF!="Total"</formula>
    </cfRule>
  </conditionalFormatting>
  <conditionalFormatting sqref="C126">
    <cfRule type="expression" dxfId="841" priority="883">
      <formula>$A85="Total"</formula>
    </cfRule>
  </conditionalFormatting>
  <conditionalFormatting sqref="C126">
    <cfRule type="expression" dxfId="840" priority="882">
      <formula>#REF!="Total"</formula>
    </cfRule>
  </conditionalFormatting>
  <conditionalFormatting sqref="C126">
    <cfRule type="expression" dxfId="839" priority="881">
      <formula>#REF!="Total"</formula>
    </cfRule>
  </conditionalFormatting>
  <conditionalFormatting sqref="C126">
    <cfRule type="expression" dxfId="838" priority="880">
      <formula>#REF!="Total"</formula>
    </cfRule>
  </conditionalFormatting>
  <conditionalFormatting sqref="C126">
    <cfRule type="expression" dxfId="837" priority="879">
      <formula>#REF!="Total"</formula>
    </cfRule>
  </conditionalFormatting>
  <conditionalFormatting sqref="C126">
    <cfRule type="expression" dxfId="836" priority="878">
      <formula>$A123="Total"</formula>
    </cfRule>
  </conditionalFormatting>
  <conditionalFormatting sqref="C126">
    <cfRule type="expression" dxfId="835" priority="877">
      <formula>#REF!="Total"</formula>
    </cfRule>
  </conditionalFormatting>
  <conditionalFormatting sqref="C126">
    <cfRule type="expression" dxfId="834" priority="876">
      <formula>$A23="Total"</formula>
    </cfRule>
  </conditionalFormatting>
  <conditionalFormatting sqref="C126">
    <cfRule type="expression" dxfId="833" priority="875">
      <formula>#REF!="Total"</formula>
    </cfRule>
  </conditionalFormatting>
  <conditionalFormatting sqref="C126">
    <cfRule type="expression" dxfId="832" priority="874">
      <formula>$A19="Total"</formula>
    </cfRule>
  </conditionalFormatting>
  <conditionalFormatting sqref="C126">
    <cfRule type="expression" dxfId="831" priority="873">
      <formula>#REF!="Total"</formula>
    </cfRule>
  </conditionalFormatting>
  <conditionalFormatting sqref="C126">
    <cfRule type="expression" dxfId="830" priority="872">
      <formula>$A123="Total"</formula>
    </cfRule>
  </conditionalFormatting>
  <conditionalFormatting sqref="C126">
    <cfRule type="expression" dxfId="829" priority="871">
      <formula>$A122="Total"</formula>
    </cfRule>
  </conditionalFormatting>
  <conditionalFormatting sqref="C126">
    <cfRule type="expression" dxfId="828" priority="870">
      <formula>$A119="Total"</formula>
    </cfRule>
  </conditionalFormatting>
  <conditionalFormatting sqref="C126">
    <cfRule type="expression" dxfId="827" priority="869">
      <formula>$A62="Total"</formula>
    </cfRule>
  </conditionalFormatting>
  <conditionalFormatting sqref="C126">
    <cfRule type="expression" dxfId="826" priority="868">
      <formula>$A123="Total"</formula>
    </cfRule>
  </conditionalFormatting>
  <conditionalFormatting sqref="C126">
    <cfRule type="expression" dxfId="825" priority="867">
      <formula>$A115="Total"</formula>
    </cfRule>
  </conditionalFormatting>
  <conditionalFormatting sqref="C126">
    <cfRule type="expression" dxfId="824" priority="866">
      <formula>$A119="Total"</formula>
    </cfRule>
  </conditionalFormatting>
  <conditionalFormatting sqref="C126">
    <cfRule type="expression" dxfId="823" priority="865">
      <formula>$A117="Total"</formula>
    </cfRule>
  </conditionalFormatting>
  <conditionalFormatting sqref="C126">
    <cfRule type="expression" dxfId="822" priority="864">
      <formula>$A116="Total"</formula>
    </cfRule>
  </conditionalFormatting>
  <conditionalFormatting sqref="C126">
    <cfRule type="expression" dxfId="821" priority="863">
      <formula>$A58="Total"</formula>
    </cfRule>
  </conditionalFormatting>
  <conditionalFormatting sqref="C126">
    <cfRule type="expression" dxfId="820" priority="862">
      <formula>$A65="Total"</formula>
    </cfRule>
  </conditionalFormatting>
  <conditionalFormatting sqref="C126">
    <cfRule type="expression" dxfId="819" priority="861">
      <formula>$A63="Total"</formula>
    </cfRule>
  </conditionalFormatting>
  <conditionalFormatting sqref="C126">
    <cfRule type="expression" dxfId="818" priority="860">
      <formula>$A57="Total"</formula>
    </cfRule>
  </conditionalFormatting>
  <conditionalFormatting sqref="C126">
    <cfRule type="expression" dxfId="817" priority="859">
      <formula>$A61="Total"</formula>
    </cfRule>
  </conditionalFormatting>
  <conditionalFormatting sqref="C126">
    <cfRule type="expression" dxfId="816" priority="858">
      <formula>$A62="Total"</formula>
    </cfRule>
  </conditionalFormatting>
  <conditionalFormatting sqref="C126">
    <cfRule type="expression" dxfId="815" priority="857">
      <formula>$A93="Total"</formula>
    </cfRule>
  </conditionalFormatting>
  <conditionalFormatting sqref="C126">
    <cfRule type="expression" dxfId="814" priority="856">
      <formula>$A91="Total"</formula>
    </cfRule>
  </conditionalFormatting>
  <conditionalFormatting sqref="C126">
    <cfRule type="expression" dxfId="813" priority="855">
      <formula>$A67="Total"</formula>
    </cfRule>
  </conditionalFormatting>
  <conditionalFormatting sqref="C126">
    <cfRule type="expression" dxfId="812" priority="854">
      <formula>$A66="Total"</formula>
    </cfRule>
  </conditionalFormatting>
  <conditionalFormatting sqref="C126">
    <cfRule type="expression" dxfId="811" priority="853">
      <formula>$A64="Total"</formula>
    </cfRule>
  </conditionalFormatting>
  <conditionalFormatting sqref="C126">
    <cfRule type="expression" dxfId="810" priority="852">
      <formula>$A59="Total"</formula>
    </cfRule>
  </conditionalFormatting>
  <conditionalFormatting sqref="C126">
    <cfRule type="expression" dxfId="809" priority="851">
      <formula>$A92="Total"</formula>
    </cfRule>
  </conditionalFormatting>
  <conditionalFormatting sqref="C126">
    <cfRule type="expression" dxfId="808" priority="850">
      <formula>$A45="Total"</formula>
    </cfRule>
  </conditionalFormatting>
  <conditionalFormatting sqref="C126">
    <cfRule type="expression" dxfId="807" priority="849">
      <formula>$A60="Total"</formula>
    </cfRule>
  </conditionalFormatting>
  <conditionalFormatting sqref="C126">
    <cfRule type="expression" dxfId="806" priority="848">
      <formula>#REF!="Total"</formula>
    </cfRule>
  </conditionalFormatting>
  <conditionalFormatting sqref="C126">
    <cfRule type="expression" dxfId="805" priority="847">
      <formula>$A11="Total"</formula>
    </cfRule>
  </conditionalFormatting>
  <conditionalFormatting sqref="C126">
    <cfRule type="expression" dxfId="804" priority="846">
      <formula>$A12="Total"</formula>
    </cfRule>
  </conditionalFormatting>
  <conditionalFormatting sqref="C126">
    <cfRule type="expression" dxfId="803" priority="845">
      <formula>$A2="Total"</formula>
    </cfRule>
  </conditionalFormatting>
  <conditionalFormatting sqref="C126">
    <cfRule type="expression" dxfId="802" priority="844">
      <formula>$A9="Total"</formula>
    </cfRule>
  </conditionalFormatting>
  <conditionalFormatting sqref="C126">
    <cfRule type="expression" dxfId="801" priority="843">
      <formula>$A128="Total"</formula>
    </cfRule>
  </conditionalFormatting>
  <conditionalFormatting sqref="C126">
    <cfRule type="expression" dxfId="800" priority="842">
      <formula>$A10="Total"</formula>
    </cfRule>
  </conditionalFormatting>
  <conditionalFormatting sqref="C126">
    <cfRule type="expression" dxfId="799" priority="841">
      <formula>$A1="Total"</formula>
    </cfRule>
  </conditionalFormatting>
  <conditionalFormatting sqref="C126">
    <cfRule type="expression" dxfId="798" priority="840">
      <formula>$A115="Total"</formula>
    </cfRule>
  </conditionalFormatting>
  <conditionalFormatting sqref="C126">
    <cfRule type="expression" dxfId="797" priority="839">
      <formula>$A119="Total"</formula>
    </cfRule>
  </conditionalFormatting>
  <conditionalFormatting sqref="C126">
    <cfRule type="expression" dxfId="796" priority="838">
      <formula>$A116="Total"</formula>
    </cfRule>
  </conditionalFormatting>
  <conditionalFormatting sqref="C126">
    <cfRule type="expression" dxfId="795" priority="837">
      <formula>#REF!="Total"</formula>
    </cfRule>
  </conditionalFormatting>
  <conditionalFormatting sqref="C126">
    <cfRule type="expression" dxfId="794" priority="836">
      <formula>$A85="Total"</formula>
    </cfRule>
  </conditionalFormatting>
  <conditionalFormatting sqref="C126">
    <cfRule type="expression" dxfId="793" priority="835">
      <formula>#REF!="Total"</formula>
    </cfRule>
  </conditionalFormatting>
  <conditionalFormatting sqref="C126">
    <cfRule type="expression" dxfId="792" priority="834">
      <formula>$A73="Total"</formula>
    </cfRule>
  </conditionalFormatting>
  <conditionalFormatting sqref="C126">
    <cfRule type="expression" dxfId="791" priority="833">
      <formula>#REF!="Total"</formula>
    </cfRule>
  </conditionalFormatting>
  <conditionalFormatting sqref="C126">
    <cfRule type="expression" dxfId="790" priority="832">
      <formula>#REF!="Total"</formula>
    </cfRule>
  </conditionalFormatting>
  <conditionalFormatting sqref="C126">
    <cfRule type="expression" dxfId="789" priority="831">
      <formula>#REF!="Total"</formula>
    </cfRule>
  </conditionalFormatting>
  <conditionalFormatting sqref="C126">
    <cfRule type="expression" dxfId="788" priority="830">
      <formula>$A72="Total"</formula>
    </cfRule>
  </conditionalFormatting>
  <conditionalFormatting sqref="C126">
    <cfRule type="expression" dxfId="787" priority="829">
      <formula>$A123="Total"</formula>
    </cfRule>
  </conditionalFormatting>
  <conditionalFormatting sqref="C126">
    <cfRule type="expression" dxfId="786" priority="828">
      <formula>#REF!="Total"</formula>
    </cfRule>
  </conditionalFormatting>
  <conditionalFormatting sqref="C126">
    <cfRule type="expression" dxfId="785" priority="827">
      <formula>$A21="Total"</formula>
    </cfRule>
  </conditionalFormatting>
  <conditionalFormatting sqref="C126">
    <cfRule type="expression" dxfId="784" priority="826">
      <formula>$A22="Total"</formula>
    </cfRule>
  </conditionalFormatting>
  <conditionalFormatting sqref="C126">
    <cfRule type="expression" dxfId="783" priority="825">
      <formula>$A23="Total"</formula>
    </cfRule>
  </conditionalFormatting>
  <conditionalFormatting sqref="C126">
    <cfRule type="expression" dxfId="782" priority="824">
      <formula>#REF!="Total"</formula>
    </cfRule>
  </conditionalFormatting>
  <conditionalFormatting sqref="C126">
    <cfRule type="expression" dxfId="781" priority="823">
      <formula>$A19="Total"</formula>
    </cfRule>
  </conditionalFormatting>
  <conditionalFormatting sqref="C126">
    <cfRule type="expression" dxfId="780" priority="822">
      <formula>$A123="Total"</formula>
    </cfRule>
  </conditionalFormatting>
  <conditionalFormatting sqref="C126">
    <cfRule type="expression" dxfId="779" priority="821">
      <formula>$A122="Total"</formula>
    </cfRule>
  </conditionalFormatting>
  <conditionalFormatting sqref="C126">
    <cfRule type="expression" dxfId="778" priority="820">
      <formula>$A119="Total"</formula>
    </cfRule>
  </conditionalFormatting>
  <conditionalFormatting sqref="C126">
    <cfRule type="expression" dxfId="777" priority="819">
      <formula>$A62="Total"</formula>
    </cfRule>
  </conditionalFormatting>
  <conditionalFormatting sqref="C126">
    <cfRule type="expression" dxfId="776" priority="1002" stopIfTrue="1">
      <formula>$C128="Total"</formula>
    </cfRule>
  </conditionalFormatting>
  <conditionalFormatting sqref="C126">
    <cfRule type="expression" dxfId="775" priority="811">
      <formula>#REF!="Total"</formula>
    </cfRule>
  </conditionalFormatting>
  <conditionalFormatting sqref="C126">
    <cfRule type="expression" dxfId="774" priority="812">
      <formula>#REF!="Total"</formula>
    </cfRule>
  </conditionalFormatting>
  <conditionalFormatting sqref="C126">
    <cfRule type="expression" dxfId="773" priority="813">
      <formula>#REF!="Total"</formula>
    </cfRule>
  </conditionalFormatting>
  <conditionalFormatting sqref="C126">
    <cfRule type="expression" dxfId="772" priority="814">
      <formula>#REF!="Total"</formula>
    </cfRule>
  </conditionalFormatting>
  <conditionalFormatting sqref="C126">
    <cfRule type="expression" dxfId="771" priority="815" stopIfTrue="1">
      <formula>#REF!="Total"</formula>
    </cfRule>
  </conditionalFormatting>
  <conditionalFormatting sqref="C126">
    <cfRule type="expression" dxfId="770" priority="816">
      <formula>#REF!="Total"</formula>
    </cfRule>
  </conditionalFormatting>
  <conditionalFormatting sqref="C126">
    <cfRule type="expression" dxfId="769" priority="817" stopIfTrue="1">
      <formula>#REF!="Total"</formula>
    </cfRule>
  </conditionalFormatting>
  <conditionalFormatting sqref="C126">
    <cfRule type="expression" dxfId="768" priority="818">
      <formula>#REF!="Total"</formula>
    </cfRule>
  </conditionalFormatting>
  <conditionalFormatting sqref="C126">
    <cfRule type="expression" dxfId="767" priority="808" stopIfTrue="1">
      <formula>#REF!="Total"</formula>
    </cfRule>
  </conditionalFormatting>
  <conditionalFormatting sqref="C126">
    <cfRule type="expression" dxfId="766" priority="801">
      <formula>#REF!="Total"</formula>
    </cfRule>
  </conditionalFormatting>
  <conditionalFormatting sqref="C126">
    <cfRule type="expression" dxfId="765" priority="802">
      <formula>#REF!="Total"</formula>
    </cfRule>
  </conditionalFormatting>
  <conditionalFormatting sqref="C126">
    <cfRule type="expression" dxfId="764" priority="797">
      <formula>$A44="Total"</formula>
    </cfRule>
  </conditionalFormatting>
  <conditionalFormatting sqref="C126">
    <cfRule type="expression" dxfId="763" priority="796">
      <formula>$A46="Total"</formula>
    </cfRule>
  </conditionalFormatting>
  <conditionalFormatting sqref="C126">
    <cfRule type="expression" dxfId="762" priority="804">
      <formula>#REF!="Total"</formula>
    </cfRule>
  </conditionalFormatting>
  <conditionalFormatting sqref="C126">
    <cfRule type="expression" dxfId="761" priority="795">
      <formula>#REF!="Total"</formula>
    </cfRule>
  </conditionalFormatting>
  <conditionalFormatting sqref="C126">
    <cfRule type="expression" dxfId="760" priority="794">
      <formula>$A43="Total"</formula>
    </cfRule>
  </conditionalFormatting>
  <conditionalFormatting sqref="C126">
    <cfRule type="expression" dxfId="759" priority="799" stopIfTrue="1">
      <formula>#REF!="Total"</formula>
    </cfRule>
  </conditionalFormatting>
  <conditionalFormatting sqref="C126">
    <cfRule type="expression" dxfId="758" priority="800">
      <formula>$A127="Total"</formula>
    </cfRule>
  </conditionalFormatting>
  <conditionalFormatting sqref="C126">
    <cfRule type="expression" dxfId="757" priority="810">
      <formula>#REF!="Total"</formula>
    </cfRule>
  </conditionalFormatting>
  <conditionalFormatting sqref="B130:C130">
    <cfRule type="expression" dxfId="756" priority="726">
      <formula>#REF!="Total"</formula>
    </cfRule>
  </conditionalFormatting>
  <conditionalFormatting sqref="B130:C130">
    <cfRule type="expression" dxfId="755" priority="725">
      <formula>#REF!="Total"</formula>
    </cfRule>
  </conditionalFormatting>
  <conditionalFormatting sqref="B130:C130">
    <cfRule type="expression" dxfId="754" priority="724">
      <formula>#REF!="Total"</formula>
    </cfRule>
  </conditionalFormatting>
  <conditionalFormatting sqref="B130:C130">
    <cfRule type="expression" dxfId="753" priority="722">
      <formula>#REF!="Total"</formula>
    </cfRule>
  </conditionalFormatting>
  <conditionalFormatting sqref="B130:C130">
    <cfRule type="expression" dxfId="752" priority="721">
      <formula>#REF!="Total"</formula>
    </cfRule>
  </conditionalFormatting>
  <conditionalFormatting sqref="B130:C130">
    <cfRule type="expression" dxfId="751" priority="720">
      <formula>#REF!="Total"</formula>
    </cfRule>
  </conditionalFormatting>
  <conditionalFormatting sqref="B130:C130">
    <cfRule type="expression" dxfId="750" priority="719">
      <formula>#REF!="Total"</formula>
    </cfRule>
  </conditionalFormatting>
  <conditionalFormatting sqref="B130:C130">
    <cfRule type="expression" dxfId="749" priority="718">
      <formula>#REF!="Total"</formula>
    </cfRule>
  </conditionalFormatting>
  <conditionalFormatting sqref="B130:C130">
    <cfRule type="expression" dxfId="748" priority="717">
      <formula>#REF!="Total"</formula>
    </cfRule>
  </conditionalFormatting>
  <conditionalFormatting sqref="B130:C130">
    <cfRule type="expression" dxfId="747" priority="715">
      <formula>#REF!="Total"</formula>
    </cfRule>
  </conditionalFormatting>
  <conditionalFormatting sqref="B130:C130">
    <cfRule type="expression" dxfId="746" priority="733">
      <formula>#REF!="Total"</formula>
    </cfRule>
  </conditionalFormatting>
  <conditionalFormatting sqref="B130:C130">
    <cfRule type="expression" dxfId="745" priority="734">
      <formula>#REF!="Total"</formula>
    </cfRule>
  </conditionalFormatting>
  <conditionalFormatting sqref="B130:C130">
    <cfRule type="expression" dxfId="744" priority="735">
      <formula>#REF!="Total"</formula>
    </cfRule>
  </conditionalFormatting>
  <conditionalFormatting sqref="C130">
    <cfRule type="expression" dxfId="743" priority="736">
      <formula>#REF!="Total"</formula>
    </cfRule>
  </conditionalFormatting>
  <conditionalFormatting sqref="B130:C130">
    <cfRule type="expression" dxfId="742" priority="737">
      <formula>#REF!="Total"</formula>
    </cfRule>
  </conditionalFormatting>
  <conditionalFormatting sqref="B130">
    <cfRule type="expression" dxfId="741" priority="738">
      <formula>#REF!="Total"</formula>
    </cfRule>
  </conditionalFormatting>
  <conditionalFormatting sqref="B130:C130">
    <cfRule type="expression" dxfId="740" priority="707">
      <formula>#REF!="Total"</formula>
    </cfRule>
  </conditionalFormatting>
  <conditionalFormatting sqref="C130">
    <cfRule type="expression" dxfId="739" priority="706">
      <formula>#REF!="Total"</formula>
    </cfRule>
  </conditionalFormatting>
  <conditionalFormatting sqref="C130">
    <cfRule type="expression" dxfId="738" priority="705">
      <formula>#REF!="Total"</formula>
    </cfRule>
  </conditionalFormatting>
  <conditionalFormatting sqref="B130:C130">
    <cfRule type="expression" dxfId="737" priority="739">
      <formula>#REF!="Total"</formula>
    </cfRule>
  </conditionalFormatting>
  <conditionalFormatting sqref="B130:C130">
    <cfRule type="expression" dxfId="736" priority="702">
      <formula>#REF!="Total"</formula>
    </cfRule>
  </conditionalFormatting>
  <conditionalFormatting sqref="C130">
    <cfRule type="expression" dxfId="735" priority="740">
      <formula>#REF!="Total"</formula>
    </cfRule>
  </conditionalFormatting>
  <conditionalFormatting sqref="C130">
    <cfRule type="expression" dxfId="734" priority="701">
      <formula>#REF!="Total"</formula>
    </cfRule>
  </conditionalFormatting>
  <conditionalFormatting sqref="C130">
    <cfRule type="expression" dxfId="733" priority="741" stopIfTrue="1">
      <formula>#REF!="Total"</formula>
    </cfRule>
  </conditionalFormatting>
  <conditionalFormatting sqref="B130:C130">
    <cfRule type="expression" dxfId="732" priority="742">
      <formula>#REF!="Total"</formula>
    </cfRule>
  </conditionalFormatting>
  <conditionalFormatting sqref="B130:C130">
    <cfRule type="expression" dxfId="731" priority="743">
      <formula>#REF!="Total"</formula>
    </cfRule>
  </conditionalFormatting>
  <conditionalFormatting sqref="B130:C130">
    <cfRule type="expression" dxfId="730" priority="744">
      <formula>#REF!="Total"</formula>
    </cfRule>
  </conditionalFormatting>
  <conditionalFormatting sqref="C130">
    <cfRule type="expression" dxfId="729" priority="745">
      <formula>#REF!="Total"</formula>
    </cfRule>
  </conditionalFormatting>
  <conditionalFormatting sqref="B130:C130">
    <cfRule type="expression" dxfId="728" priority="746">
      <formula>#REF!="Total"</formula>
    </cfRule>
  </conditionalFormatting>
  <conditionalFormatting sqref="B130:C130">
    <cfRule type="expression" dxfId="727" priority="747">
      <formula>#REF!="Total"</formula>
    </cfRule>
  </conditionalFormatting>
  <conditionalFormatting sqref="B130:C130">
    <cfRule type="expression" dxfId="726" priority="748">
      <formula>#REF!="Total"</formula>
    </cfRule>
  </conditionalFormatting>
  <conditionalFormatting sqref="C130">
    <cfRule type="expression" dxfId="725" priority="698">
      <formula>#REF!="Total"</formula>
    </cfRule>
  </conditionalFormatting>
  <conditionalFormatting sqref="B130:C130">
    <cfRule type="expression" dxfId="724" priority="697">
      <formula>#REF!="Total"</formula>
    </cfRule>
  </conditionalFormatting>
  <conditionalFormatting sqref="B130:C130">
    <cfRule type="expression" dxfId="723" priority="749">
      <formula>#REF!="Total"</formula>
    </cfRule>
  </conditionalFormatting>
  <conditionalFormatting sqref="B130:C130">
    <cfRule type="expression" dxfId="722" priority="750">
      <formula>#REF!="Total"</formula>
    </cfRule>
  </conditionalFormatting>
  <conditionalFormatting sqref="B130:C130">
    <cfRule type="expression" dxfId="721" priority="751">
      <formula>#REF!="Total"</formula>
    </cfRule>
  </conditionalFormatting>
  <conditionalFormatting sqref="B130:C130">
    <cfRule type="expression" dxfId="720" priority="752">
      <formula>#REF!="Total"</formula>
    </cfRule>
  </conditionalFormatting>
  <conditionalFormatting sqref="B130:C130">
    <cfRule type="expression" dxfId="719" priority="753">
      <formula>#REF!="Total"</formula>
    </cfRule>
  </conditionalFormatting>
  <conditionalFormatting sqref="B130:C130">
    <cfRule type="expression" dxfId="718" priority="754">
      <formula>#REF!="Total"</formula>
    </cfRule>
  </conditionalFormatting>
  <conditionalFormatting sqref="B130:C130">
    <cfRule type="expression" dxfId="717" priority="755">
      <formula>#REF!="Total"</formula>
    </cfRule>
  </conditionalFormatting>
  <conditionalFormatting sqref="C130">
    <cfRule type="expression" dxfId="716" priority="756">
      <formula>#REF!="Total"</formula>
    </cfRule>
  </conditionalFormatting>
  <conditionalFormatting sqref="B130:C130">
    <cfRule type="expression" dxfId="715" priority="757">
      <formula>#REF!="Total"</formula>
    </cfRule>
  </conditionalFormatting>
  <conditionalFormatting sqref="B130:C130">
    <cfRule type="expression" dxfId="714" priority="758">
      <formula>#REF!="Total"</formula>
    </cfRule>
  </conditionalFormatting>
  <conditionalFormatting sqref="B130:C130">
    <cfRule type="expression" dxfId="713" priority="759">
      <formula>#REF!="Total"</formula>
    </cfRule>
  </conditionalFormatting>
  <conditionalFormatting sqref="B130:C130">
    <cfRule type="expression" dxfId="712" priority="760">
      <formula>#REF!="Total"</formula>
    </cfRule>
  </conditionalFormatting>
  <conditionalFormatting sqref="B130:C130">
    <cfRule type="expression" dxfId="711" priority="761">
      <formula>#REF!="Total"</formula>
    </cfRule>
  </conditionalFormatting>
  <conditionalFormatting sqref="C130">
    <cfRule type="expression" dxfId="710" priority="762">
      <formula>#REF!="Total"</formula>
    </cfRule>
  </conditionalFormatting>
  <conditionalFormatting sqref="B130:C130">
    <cfRule type="expression" dxfId="709" priority="763">
      <formula>#REF!="Total"</formula>
    </cfRule>
  </conditionalFormatting>
  <conditionalFormatting sqref="B130:C130">
    <cfRule type="expression" dxfId="708" priority="764">
      <formula>#REF!="Total"</formula>
    </cfRule>
  </conditionalFormatting>
  <conditionalFormatting sqref="B130:C130">
    <cfRule type="expression" dxfId="707" priority="765">
      <formula>#REF!="Total"</formula>
    </cfRule>
  </conditionalFormatting>
  <conditionalFormatting sqref="B130:C130">
    <cfRule type="expression" dxfId="706" priority="766">
      <formula>#REF!="Total"</formula>
    </cfRule>
  </conditionalFormatting>
  <conditionalFormatting sqref="B130:C130">
    <cfRule type="expression" dxfId="705" priority="767">
      <formula>#REF!="Total"</formula>
    </cfRule>
  </conditionalFormatting>
  <conditionalFormatting sqref="C130">
    <cfRule type="expression" dxfId="704" priority="768">
      <formula>#REF!="Total"</formula>
    </cfRule>
  </conditionalFormatting>
  <conditionalFormatting sqref="C130">
    <cfRule type="expression" dxfId="703" priority="769">
      <formula>#REF!="Total"</formula>
    </cfRule>
  </conditionalFormatting>
  <conditionalFormatting sqref="B130:C130">
    <cfRule type="expression" dxfId="702" priority="770">
      <formula>#REF!="Total"</formula>
    </cfRule>
  </conditionalFormatting>
  <conditionalFormatting sqref="B130:C130">
    <cfRule type="expression" dxfId="701" priority="771">
      <formula>#REF!="Total"</formula>
    </cfRule>
  </conditionalFormatting>
  <conditionalFormatting sqref="B130:C130">
    <cfRule type="expression" dxfId="700" priority="772">
      <formula>#REF!="Total"</formula>
    </cfRule>
  </conditionalFormatting>
  <conditionalFormatting sqref="B130:C130">
    <cfRule type="expression" dxfId="699" priority="773">
      <formula>#REF!="Total"</formula>
    </cfRule>
  </conditionalFormatting>
  <conditionalFormatting sqref="B130:C130">
    <cfRule type="expression" dxfId="698" priority="774">
      <formula>#REF!="Total"</formula>
    </cfRule>
  </conditionalFormatting>
  <conditionalFormatting sqref="B130:C130">
    <cfRule type="expression" dxfId="697" priority="775">
      <formula>#REF!="Total"</formula>
    </cfRule>
  </conditionalFormatting>
  <conditionalFormatting sqref="C130">
    <cfRule type="expression" dxfId="696" priority="776">
      <formula>#REF!="Total"</formula>
    </cfRule>
  </conditionalFormatting>
  <conditionalFormatting sqref="B130:C130">
    <cfRule type="expression" dxfId="695" priority="777">
      <formula>#REF!="Total"</formula>
    </cfRule>
  </conditionalFormatting>
  <conditionalFormatting sqref="C130">
    <cfRule type="expression" dxfId="694" priority="778">
      <formula>#REF!="Total"</formula>
    </cfRule>
  </conditionalFormatting>
  <conditionalFormatting sqref="C130">
    <cfRule type="expression" dxfId="693" priority="779">
      <formula>#REF!="Total"</formula>
    </cfRule>
  </conditionalFormatting>
  <conditionalFormatting sqref="B130:C130">
    <cfRule type="expression" dxfId="692" priority="780">
      <formula>#REF!="Total"</formula>
    </cfRule>
  </conditionalFormatting>
  <conditionalFormatting sqref="C130">
    <cfRule type="expression" dxfId="691" priority="781">
      <formula>#REF!="Total"</formula>
    </cfRule>
  </conditionalFormatting>
  <conditionalFormatting sqref="B130:C130">
    <cfRule type="expression" dxfId="690" priority="782">
      <formula>#REF!="Total"</formula>
    </cfRule>
  </conditionalFormatting>
  <conditionalFormatting sqref="B130">
    <cfRule type="expression" dxfId="689" priority="783">
      <formula>#REF!="Total"</formula>
    </cfRule>
  </conditionalFormatting>
  <conditionalFormatting sqref="C130">
    <cfRule type="expression" dxfId="688" priority="784">
      <formula>#REF!="Total"</formula>
    </cfRule>
  </conditionalFormatting>
  <conditionalFormatting sqref="C130">
    <cfRule type="expression" dxfId="687" priority="785">
      <formula>#REF!="Total"</formula>
    </cfRule>
  </conditionalFormatting>
  <conditionalFormatting sqref="B130:C130">
    <cfRule type="expression" dxfId="686" priority="786">
      <formula>#REF!="Total"</formula>
    </cfRule>
  </conditionalFormatting>
  <conditionalFormatting sqref="B130:C130">
    <cfRule type="expression" dxfId="685" priority="787">
      <formula>#REF!="Total"</formula>
    </cfRule>
  </conditionalFormatting>
  <conditionalFormatting sqref="B130:C130">
    <cfRule type="expression" dxfId="684" priority="696">
      <formula>#REF!="Total"</formula>
    </cfRule>
  </conditionalFormatting>
  <conditionalFormatting sqref="B130:C130">
    <cfRule type="expression" dxfId="683" priority="695">
      <formula>#REF!="Total"</formula>
    </cfRule>
  </conditionalFormatting>
  <conditionalFormatting sqref="C130">
    <cfRule type="expression" dxfId="682" priority="788" stopIfTrue="1">
      <formula>#REF!="Total"</formula>
    </cfRule>
  </conditionalFormatting>
  <conditionalFormatting sqref="C130">
    <cfRule type="expression" dxfId="681" priority="789" stopIfTrue="1">
      <formula>#REF!="Total"</formula>
    </cfRule>
  </conditionalFormatting>
  <conditionalFormatting sqref="C130">
    <cfRule type="expression" dxfId="680" priority="790" stopIfTrue="1">
      <formula>#REF!="Total"</formula>
    </cfRule>
  </conditionalFormatting>
  <conditionalFormatting sqref="B130:C130">
    <cfRule type="expression" dxfId="679" priority="518">
      <formula>#REF!="Total"</formula>
    </cfRule>
  </conditionalFormatting>
  <conditionalFormatting sqref="B130:C130">
    <cfRule type="expression" dxfId="678" priority="519">
      <formula>#REF!="Total"</formula>
    </cfRule>
  </conditionalFormatting>
  <conditionalFormatting sqref="C130">
    <cfRule type="expression" dxfId="677" priority="692">
      <formula>#REF!="Total"</formula>
    </cfRule>
  </conditionalFormatting>
  <conditionalFormatting sqref="C130">
    <cfRule type="expression" dxfId="676" priority="691">
      <formula>#REF!="Total"</formula>
    </cfRule>
  </conditionalFormatting>
  <conditionalFormatting sqref="B130:C130">
    <cfRule type="expression" dxfId="675" priority="690">
      <formula>#REF!="Total"</formula>
    </cfRule>
  </conditionalFormatting>
  <conditionalFormatting sqref="C130">
    <cfRule type="expression" dxfId="674" priority="520" stopIfTrue="1">
      <formula>#REF!="Total"</formula>
    </cfRule>
  </conditionalFormatting>
  <conditionalFormatting sqref="B130:C130">
    <cfRule type="expression" dxfId="673" priority="525">
      <formula>#REF!="Total"</formula>
    </cfRule>
  </conditionalFormatting>
  <conditionalFormatting sqref="C130">
    <cfRule type="expression" dxfId="672" priority="530">
      <formula>#REF!="Total"</formula>
    </cfRule>
  </conditionalFormatting>
  <conditionalFormatting sqref="B130:C130">
    <cfRule type="expression" dxfId="671" priority="532">
      <formula>#REF!="Total"</formula>
    </cfRule>
  </conditionalFormatting>
  <conditionalFormatting sqref="B130:C130">
    <cfRule type="expression" dxfId="670" priority="533">
      <formula>#REF!="Total"</formula>
    </cfRule>
  </conditionalFormatting>
  <conditionalFormatting sqref="C130">
    <cfRule type="expression" dxfId="669" priority="534" stopIfTrue="1">
      <formula>#REF!="Total"</formula>
    </cfRule>
  </conditionalFormatting>
  <conditionalFormatting sqref="B130:C130">
    <cfRule type="expression" dxfId="668" priority="536">
      <formula>#REF!="Total"</formula>
    </cfRule>
  </conditionalFormatting>
  <conditionalFormatting sqref="B130:C130">
    <cfRule type="expression" dxfId="667" priority="615">
      <formula>#REF!="Total"</formula>
    </cfRule>
  </conditionalFormatting>
  <conditionalFormatting sqref="B130:C130">
    <cfRule type="expression" dxfId="666" priority="633">
      <formula>#REF!="Total"</formula>
    </cfRule>
  </conditionalFormatting>
  <conditionalFormatting sqref="C130">
    <cfRule type="expression" dxfId="665" priority="650">
      <formula>#REF!="Total"</formula>
    </cfRule>
  </conditionalFormatting>
  <conditionalFormatting sqref="C130">
    <cfRule type="expression" dxfId="664" priority="651" stopIfTrue="1">
      <formula>#REF!="Total"</formula>
    </cfRule>
  </conditionalFormatting>
  <conditionalFormatting sqref="C130">
    <cfRule type="expression" dxfId="663" priority="652">
      <formula>#REF!="Total"</formula>
    </cfRule>
  </conditionalFormatting>
  <conditionalFormatting sqref="C130">
    <cfRule type="expression" dxfId="662" priority="686">
      <formula>#REF!="Total"</formula>
    </cfRule>
  </conditionalFormatting>
  <conditionalFormatting sqref="B130:C130">
    <cfRule type="expression" dxfId="661" priority="685">
      <formula>#REF!="Total"</formula>
    </cfRule>
  </conditionalFormatting>
  <conditionalFormatting sqref="B130:C130">
    <cfRule type="expression" dxfId="660" priority="684">
      <formula>#REF!="Total"</formula>
    </cfRule>
  </conditionalFormatting>
  <conditionalFormatting sqref="C130">
    <cfRule type="expression" dxfId="659" priority="683">
      <formula>#REF!="Total"</formula>
    </cfRule>
  </conditionalFormatting>
  <conditionalFormatting sqref="C130">
    <cfRule type="expression" dxfId="658" priority="682">
      <formula>#REF!="Total"</formula>
    </cfRule>
  </conditionalFormatting>
  <conditionalFormatting sqref="B130">
    <cfRule type="expression" dxfId="657" priority="680">
      <formula>#REF!="Total"</formula>
    </cfRule>
  </conditionalFormatting>
  <conditionalFormatting sqref="B130:C130">
    <cfRule type="expression" dxfId="656" priority="656">
      <formula>#REF!="Total"</formula>
    </cfRule>
  </conditionalFormatting>
  <conditionalFormatting sqref="B130:C130">
    <cfRule type="expression" dxfId="655" priority="657">
      <formula>#REF!="Total"</formula>
    </cfRule>
  </conditionalFormatting>
  <conditionalFormatting sqref="B130:C130">
    <cfRule type="expression" dxfId="654" priority="658">
      <formula>#REF!="Total"</formula>
    </cfRule>
  </conditionalFormatting>
  <conditionalFormatting sqref="C130">
    <cfRule type="expression" dxfId="653" priority="659" stopIfTrue="1">
      <formula>#REF!="Total"</formula>
    </cfRule>
  </conditionalFormatting>
  <conditionalFormatting sqref="B130:C130">
    <cfRule type="expression" dxfId="652" priority="679">
      <formula>#REF!="Total"</formula>
    </cfRule>
  </conditionalFormatting>
  <conditionalFormatting sqref="C130">
    <cfRule type="expression" dxfId="651" priority="671">
      <formula>#REF!="Total"</formula>
    </cfRule>
  </conditionalFormatting>
  <conditionalFormatting sqref="B130:C130">
    <cfRule type="expression" dxfId="650" priority="672">
      <formula>#REF!="Total"</formula>
    </cfRule>
  </conditionalFormatting>
  <conditionalFormatting sqref="C130">
    <cfRule type="expression" dxfId="649" priority="713">
      <formula>#REF!="Total"</formula>
    </cfRule>
  </conditionalFormatting>
  <conditionalFormatting sqref="B130:C130">
    <cfRule type="expression" dxfId="648" priority="714">
      <formula>#REF!="Total"</formula>
    </cfRule>
  </conditionalFormatting>
  <conditionalFormatting sqref="B130:C130">
    <cfRule type="expression" dxfId="647" priority="674">
      <formula>#REF!="Total"</formula>
    </cfRule>
  </conditionalFormatting>
  <conditionalFormatting sqref="C130">
    <cfRule type="expression" dxfId="646" priority="675">
      <formula>#REF!="Total"</formula>
    </cfRule>
  </conditionalFormatting>
  <conditionalFormatting sqref="C130">
    <cfRule type="expression" dxfId="645" priority="677" stopIfTrue="1">
      <formula>#REF!="Total"</formula>
    </cfRule>
  </conditionalFormatting>
  <conditionalFormatting sqref="C130">
    <cfRule type="expression" dxfId="644" priority="678" stopIfTrue="1">
      <formula>#REF!="Total"</formula>
    </cfRule>
  </conditionalFormatting>
  <conditionalFormatting sqref="C130">
    <cfRule type="expression" dxfId="643" priority="688">
      <formula>#REF!="Total"</formula>
    </cfRule>
  </conditionalFormatting>
  <conditionalFormatting sqref="C130">
    <cfRule type="expression" dxfId="642" priority="689">
      <formula>#REF!="Total"</formula>
    </cfRule>
  </conditionalFormatting>
  <conditionalFormatting sqref="C130">
    <cfRule type="expression" dxfId="641" priority="700" stopIfTrue="1">
      <formula>#REF!="Total"</formula>
    </cfRule>
  </conditionalFormatting>
  <conditionalFormatting sqref="B130:C130">
    <cfRule type="expression" dxfId="640" priority="712">
      <formula>#REF!="Total"</formula>
    </cfRule>
  </conditionalFormatting>
  <conditionalFormatting sqref="C130">
    <cfRule type="expression" dxfId="639" priority="673">
      <formula>#REF!="Total"</formula>
    </cfRule>
  </conditionalFormatting>
  <conditionalFormatting sqref="B130">
    <cfRule type="expression" dxfId="638" priority="681">
      <formula>#REF!="Total"</formula>
    </cfRule>
  </conditionalFormatting>
  <conditionalFormatting sqref="B130:C130">
    <cfRule type="expression" dxfId="637" priority="708">
      <formula>#REF!="Total"</formula>
    </cfRule>
  </conditionalFormatting>
  <conditionalFormatting sqref="C130">
    <cfRule type="expression" dxfId="636" priority="728">
      <formula>#REF!="Total"</formula>
    </cfRule>
  </conditionalFormatting>
  <conditionalFormatting sqref="C130">
    <cfRule type="expression" dxfId="635" priority="710">
      <formula>#REF!="Total"</formula>
    </cfRule>
  </conditionalFormatting>
  <conditionalFormatting sqref="C130">
    <cfRule type="expression" dxfId="634" priority="716">
      <formula>#REF!="Total"</formula>
    </cfRule>
  </conditionalFormatting>
  <conditionalFormatting sqref="C130">
    <cfRule type="expression" dxfId="633" priority="670" stopIfTrue="1">
      <formula>#REF!="Total"</formula>
    </cfRule>
  </conditionalFormatting>
  <conditionalFormatting sqref="B130:C130">
    <cfRule type="expression" dxfId="632" priority="687">
      <formula>#REF!="Total"</formula>
    </cfRule>
  </conditionalFormatting>
  <conditionalFormatting sqref="B130">
    <cfRule type="expression" dxfId="631" priority="668">
      <formula>#REF!="Total"</formula>
    </cfRule>
  </conditionalFormatting>
  <conditionalFormatting sqref="C130">
    <cfRule type="expression" dxfId="630" priority="694" stopIfTrue="1">
      <formula>#REF!="Total"</formula>
    </cfRule>
  </conditionalFormatting>
  <conditionalFormatting sqref="B130:C130">
    <cfRule type="expression" dxfId="629" priority="665">
      <formula>#REF!="Total"</formula>
    </cfRule>
  </conditionalFormatting>
  <conditionalFormatting sqref="B130">
    <cfRule type="expression" dxfId="628" priority="676">
      <formula>#REF!="Total"</formula>
    </cfRule>
  </conditionalFormatting>
  <conditionalFormatting sqref="C130">
    <cfRule type="expression" dxfId="627" priority="699" stopIfTrue="1">
      <formula>#REF!="Total"</formula>
    </cfRule>
  </conditionalFormatting>
  <conditionalFormatting sqref="C130">
    <cfRule type="expression" dxfId="626" priority="709" stopIfTrue="1">
      <formula>#REF!="Total"</formula>
    </cfRule>
  </conditionalFormatting>
  <conditionalFormatting sqref="C130">
    <cfRule type="expression" dxfId="625" priority="723">
      <formula>#REF!="Total"</formula>
    </cfRule>
  </conditionalFormatting>
  <conditionalFormatting sqref="B130:C130">
    <cfRule type="expression" dxfId="624" priority="693">
      <formula>#REF!="Total"</formula>
    </cfRule>
  </conditionalFormatting>
  <conditionalFormatting sqref="C130">
    <cfRule type="expression" dxfId="623" priority="703" stopIfTrue="1">
      <formula>#REF!="Total"</formula>
    </cfRule>
  </conditionalFormatting>
  <conditionalFormatting sqref="C130">
    <cfRule type="expression" dxfId="622" priority="704" stopIfTrue="1">
      <formula>#REF!="Total"</formula>
    </cfRule>
  </conditionalFormatting>
  <conditionalFormatting sqref="C130">
    <cfRule type="expression" dxfId="621" priority="711" stopIfTrue="1">
      <formula>#REF!="Total"</formula>
    </cfRule>
  </conditionalFormatting>
  <conditionalFormatting sqref="C130">
    <cfRule type="expression" dxfId="620" priority="661">
      <formula>#REF!="Total"</formula>
    </cfRule>
  </conditionalFormatting>
  <conditionalFormatting sqref="C130">
    <cfRule type="expression" dxfId="619" priority="662" stopIfTrue="1">
      <formula>#REF!="Total"</formula>
    </cfRule>
  </conditionalFormatting>
  <conditionalFormatting sqref="C130">
    <cfRule type="expression" dxfId="618" priority="663" stopIfTrue="1">
      <formula>#REF!="Total"</formula>
    </cfRule>
  </conditionalFormatting>
  <conditionalFormatting sqref="C130">
    <cfRule type="expression" dxfId="617" priority="667">
      <formula>#REF!="Total"</formula>
    </cfRule>
  </conditionalFormatting>
  <conditionalFormatting sqref="C130">
    <cfRule type="expression" dxfId="616" priority="669">
      <formula>#REF!="Total"</formula>
    </cfRule>
  </conditionalFormatting>
  <conditionalFormatting sqref="B130:C130">
    <cfRule type="expression" dxfId="615" priority="660">
      <formula>#REF!="Total"</formula>
    </cfRule>
  </conditionalFormatting>
  <conditionalFormatting sqref="C130">
    <cfRule type="expression" dxfId="614" priority="655">
      <formula>#REF!="Total"</formula>
    </cfRule>
  </conditionalFormatting>
  <conditionalFormatting sqref="C130">
    <cfRule type="expression" dxfId="613" priority="654">
      <formula>#REF!="Total"</formula>
    </cfRule>
  </conditionalFormatting>
  <conditionalFormatting sqref="C130">
    <cfRule type="expression" dxfId="612" priority="653">
      <formula>#REF!="Total"</formula>
    </cfRule>
  </conditionalFormatting>
  <conditionalFormatting sqref="C130">
    <cfRule type="expression" dxfId="611" priority="727" stopIfTrue="1">
      <formula>#REF!="Total"</formula>
    </cfRule>
  </conditionalFormatting>
  <conditionalFormatting sqref="C130">
    <cfRule type="expression" dxfId="610" priority="730">
      <formula>#REF!="Total"</formula>
    </cfRule>
  </conditionalFormatting>
  <conditionalFormatting sqref="C130">
    <cfRule type="expression" dxfId="609" priority="731" stopIfTrue="1">
      <formula>#REF!="Total"</formula>
    </cfRule>
  </conditionalFormatting>
  <conditionalFormatting sqref="C130">
    <cfRule type="expression" dxfId="608" priority="732" stopIfTrue="1">
      <formula>#REF!="Total"</formula>
    </cfRule>
  </conditionalFormatting>
  <conditionalFormatting sqref="C130">
    <cfRule type="expression" dxfId="607" priority="664">
      <formula>#REF!="Total"</formula>
    </cfRule>
  </conditionalFormatting>
  <conditionalFormatting sqref="C130">
    <cfRule type="expression" dxfId="606" priority="666" stopIfTrue="1">
      <formula>#REF!="Total"</formula>
    </cfRule>
  </conditionalFormatting>
  <conditionalFormatting sqref="C130">
    <cfRule type="expression" dxfId="605" priority="649">
      <formula>$A129="Total"</formula>
    </cfRule>
  </conditionalFormatting>
  <conditionalFormatting sqref="C130">
    <cfRule type="expression" dxfId="604" priority="648">
      <formula>$A128="Total"</formula>
    </cfRule>
  </conditionalFormatting>
  <conditionalFormatting sqref="C130">
    <cfRule type="expression" dxfId="603" priority="647">
      <formula>$A125="Total"</formula>
    </cfRule>
  </conditionalFormatting>
  <conditionalFormatting sqref="C130">
    <cfRule type="expression" dxfId="602" priority="646">
      <formula>$A130="Total"</formula>
    </cfRule>
  </conditionalFormatting>
  <conditionalFormatting sqref="C130">
    <cfRule type="expression" dxfId="601" priority="645">
      <formula>$A92="Total"</formula>
    </cfRule>
  </conditionalFormatting>
  <conditionalFormatting sqref="C130">
    <cfRule type="expression" dxfId="600" priority="644">
      <formula>$A93="Total"</formula>
    </cfRule>
  </conditionalFormatting>
  <conditionalFormatting sqref="C130">
    <cfRule type="expression" dxfId="599" priority="643">
      <formula>$A98="Total"</formula>
    </cfRule>
  </conditionalFormatting>
  <conditionalFormatting sqref="C130">
    <cfRule type="expression" dxfId="598" priority="642">
      <formula>$A91="Total"</formula>
    </cfRule>
  </conditionalFormatting>
  <conditionalFormatting sqref="C130">
    <cfRule type="expression" dxfId="597" priority="641">
      <formula>$A78="Total"</formula>
    </cfRule>
  </conditionalFormatting>
  <conditionalFormatting sqref="C130">
    <cfRule type="expression" dxfId="596" priority="640">
      <formula>$A90="Total"</formula>
    </cfRule>
  </conditionalFormatting>
  <conditionalFormatting sqref="C130">
    <cfRule type="expression" dxfId="595" priority="639">
      <formula>$A72="Total"</formula>
    </cfRule>
  </conditionalFormatting>
  <conditionalFormatting sqref="C130">
    <cfRule type="expression" dxfId="594" priority="638">
      <formula>$A76="Total"</formula>
    </cfRule>
  </conditionalFormatting>
  <conditionalFormatting sqref="C130">
    <cfRule type="expression" dxfId="593" priority="637">
      <formula>$A77="Total"</formula>
    </cfRule>
  </conditionalFormatting>
  <conditionalFormatting sqref="C130">
    <cfRule type="expression" dxfId="592" priority="636">
      <formula>$A59="Total"</formula>
    </cfRule>
  </conditionalFormatting>
  <conditionalFormatting sqref="C130">
    <cfRule type="expression" dxfId="591" priority="634">
      <formula>$A28="Total"</formula>
    </cfRule>
  </conditionalFormatting>
  <conditionalFormatting sqref="C130">
    <cfRule type="expression" dxfId="590" priority="632">
      <formula>$A26="Total"</formula>
    </cfRule>
  </conditionalFormatting>
  <conditionalFormatting sqref="C130">
    <cfRule type="expression" dxfId="589" priority="631" stopIfTrue="1">
      <formula>$C131="Total"</formula>
    </cfRule>
  </conditionalFormatting>
  <conditionalFormatting sqref="C130">
    <cfRule type="expression" dxfId="588" priority="630">
      <formula>$A122="Total"</formula>
    </cfRule>
  </conditionalFormatting>
  <conditionalFormatting sqref="C130">
    <cfRule type="expression" dxfId="587" priority="629">
      <formula>$A127="Total"</formula>
    </cfRule>
  </conditionalFormatting>
  <conditionalFormatting sqref="C130">
    <cfRule type="expression" dxfId="586" priority="628">
      <formula>$A62="Total"</formula>
    </cfRule>
  </conditionalFormatting>
  <conditionalFormatting sqref="C130">
    <cfRule type="expression" dxfId="585" priority="627">
      <formula>$A60="Total"</formula>
    </cfRule>
  </conditionalFormatting>
  <conditionalFormatting sqref="C130">
    <cfRule type="expression" dxfId="584" priority="626">
      <formula>$A71="Total"</formula>
    </cfRule>
  </conditionalFormatting>
  <conditionalFormatting sqref="C130">
    <cfRule type="expression" dxfId="583" priority="635" stopIfTrue="1">
      <formula>#REF!="Total"</formula>
    </cfRule>
  </conditionalFormatting>
  <conditionalFormatting sqref="C130">
    <cfRule type="expression" dxfId="582" priority="625">
      <formula>$A127="Total"</formula>
    </cfRule>
  </conditionalFormatting>
  <conditionalFormatting sqref="C130">
    <cfRule type="expression" dxfId="581" priority="624">
      <formula>$A132="Total"</formula>
    </cfRule>
  </conditionalFormatting>
  <conditionalFormatting sqref="C130">
    <cfRule type="expression" dxfId="580" priority="623">
      <formula>$A61="Total"</formula>
    </cfRule>
  </conditionalFormatting>
  <conditionalFormatting sqref="C130">
    <cfRule type="expression" dxfId="579" priority="622">
      <formula>$A65="Total"</formula>
    </cfRule>
  </conditionalFormatting>
  <conditionalFormatting sqref="C130">
    <cfRule type="expression" dxfId="578" priority="621">
      <formula>$A15="Total"</formula>
    </cfRule>
  </conditionalFormatting>
  <conditionalFormatting sqref="C130">
    <cfRule type="expression" dxfId="577" priority="620">
      <formula>$A16="Total"</formula>
    </cfRule>
  </conditionalFormatting>
  <conditionalFormatting sqref="C130">
    <cfRule type="expression" dxfId="576" priority="619">
      <formula>$A12="Total"</formula>
    </cfRule>
  </conditionalFormatting>
  <conditionalFormatting sqref="C130">
    <cfRule type="expression" dxfId="575" priority="618">
      <formula>$A13="Total"</formula>
    </cfRule>
  </conditionalFormatting>
  <conditionalFormatting sqref="C130">
    <cfRule type="expression" dxfId="574" priority="617">
      <formula>$A14="Total"</formula>
    </cfRule>
  </conditionalFormatting>
  <conditionalFormatting sqref="C130">
    <cfRule type="expression" dxfId="573" priority="616">
      <formula>$A11="Total"</formula>
    </cfRule>
  </conditionalFormatting>
  <conditionalFormatting sqref="C130">
    <cfRule type="expression" dxfId="572" priority="614">
      <formula>$A119="Total"</formula>
    </cfRule>
  </conditionalFormatting>
  <conditionalFormatting sqref="C130">
    <cfRule type="expression" dxfId="571" priority="613">
      <formula>$A123="Total"</formula>
    </cfRule>
  </conditionalFormatting>
  <conditionalFormatting sqref="C130">
    <cfRule type="expression" dxfId="570" priority="612">
      <formula>$A120="Total"</formula>
    </cfRule>
  </conditionalFormatting>
  <conditionalFormatting sqref="C130">
    <cfRule type="expression" dxfId="569" priority="611">
      <formula>#REF!="Total"</formula>
    </cfRule>
  </conditionalFormatting>
  <conditionalFormatting sqref="C130">
    <cfRule type="expression" dxfId="568" priority="610">
      <formula>$A89="Total"</formula>
    </cfRule>
  </conditionalFormatting>
  <conditionalFormatting sqref="C130">
    <cfRule type="expression" dxfId="567" priority="609">
      <formula>#REF!="Total"</formula>
    </cfRule>
  </conditionalFormatting>
  <conditionalFormatting sqref="C130">
    <cfRule type="expression" dxfId="566" priority="608">
      <formula>#REF!="Total"</formula>
    </cfRule>
  </conditionalFormatting>
  <conditionalFormatting sqref="C130">
    <cfRule type="expression" dxfId="565" priority="607">
      <formula>#REF!="Total"</formula>
    </cfRule>
  </conditionalFormatting>
  <conditionalFormatting sqref="C130">
    <cfRule type="expression" dxfId="564" priority="606">
      <formula>#REF!="Total"</formula>
    </cfRule>
  </conditionalFormatting>
  <conditionalFormatting sqref="C130">
    <cfRule type="expression" dxfId="563" priority="605">
      <formula>$A127="Total"</formula>
    </cfRule>
  </conditionalFormatting>
  <conditionalFormatting sqref="C130">
    <cfRule type="expression" dxfId="562" priority="604">
      <formula>#REF!="Total"</formula>
    </cfRule>
  </conditionalFormatting>
  <conditionalFormatting sqref="C130">
    <cfRule type="expression" dxfId="561" priority="603">
      <formula>$A27="Total"</formula>
    </cfRule>
  </conditionalFormatting>
  <conditionalFormatting sqref="C130">
    <cfRule type="expression" dxfId="560" priority="602">
      <formula>#REF!="Total"</formula>
    </cfRule>
  </conditionalFormatting>
  <conditionalFormatting sqref="C130">
    <cfRule type="expression" dxfId="559" priority="601">
      <formula>$A23="Total"</formula>
    </cfRule>
  </conditionalFormatting>
  <conditionalFormatting sqref="C130">
    <cfRule type="expression" dxfId="558" priority="600">
      <formula>#REF!="Total"</formula>
    </cfRule>
  </conditionalFormatting>
  <conditionalFormatting sqref="C130">
    <cfRule type="expression" dxfId="557" priority="599">
      <formula>$A127="Total"</formula>
    </cfRule>
  </conditionalFormatting>
  <conditionalFormatting sqref="C130">
    <cfRule type="expression" dxfId="556" priority="598">
      <formula>$A126="Total"</formula>
    </cfRule>
  </conditionalFormatting>
  <conditionalFormatting sqref="C130">
    <cfRule type="expression" dxfId="555" priority="597">
      <formula>$A123="Total"</formula>
    </cfRule>
  </conditionalFormatting>
  <conditionalFormatting sqref="C130">
    <cfRule type="expression" dxfId="554" priority="596">
      <formula>$A66="Total"</formula>
    </cfRule>
  </conditionalFormatting>
  <conditionalFormatting sqref="C130">
    <cfRule type="expression" dxfId="553" priority="595">
      <formula>$A127="Total"</formula>
    </cfRule>
  </conditionalFormatting>
  <conditionalFormatting sqref="C130">
    <cfRule type="expression" dxfId="552" priority="594">
      <formula>$A119="Total"</formula>
    </cfRule>
  </conditionalFormatting>
  <conditionalFormatting sqref="C130">
    <cfRule type="expression" dxfId="551" priority="593">
      <formula>$A123="Total"</formula>
    </cfRule>
  </conditionalFormatting>
  <conditionalFormatting sqref="C130">
    <cfRule type="expression" dxfId="550" priority="592">
      <formula>$A121="Total"</formula>
    </cfRule>
  </conditionalFormatting>
  <conditionalFormatting sqref="C130">
    <cfRule type="expression" dxfId="549" priority="591">
      <formula>$A120="Total"</formula>
    </cfRule>
  </conditionalFormatting>
  <conditionalFormatting sqref="C130">
    <cfRule type="expression" dxfId="548" priority="590">
      <formula>$A62="Total"</formula>
    </cfRule>
  </conditionalFormatting>
  <conditionalFormatting sqref="C130">
    <cfRule type="expression" dxfId="547" priority="589">
      <formula>$A69="Total"</formula>
    </cfRule>
  </conditionalFormatting>
  <conditionalFormatting sqref="C130">
    <cfRule type="expression" dxfId="546" priority="588">
      <formula>$A67="Total"</formula>
    </cfRule>
  </conditionalFormatting>
  <conditionalFormatting sqref="C130">
    <cfRule type="expression" dxfId="545" priority="587">
      <formula>$A61="Total"</formula>
    </cfRule>
  </conditionalFormatting>
  <conditionalFormatting sqref="C130">
    <cfRule type="expression" dxfId="544" priority="586">
      <formula>$A65="Total"</formula>
    </cfRule>
  </conditionalFormatting>
  <conditionalFormatting sqref="C130">
    <cfRule type="expression" dxfId="543" priority="585">
      <formula>$A66="Total"</formula>
    </cfRule>
  </conditionalFormatting>
  <conditionalFormatting sqref="C130">
    <cfRule type="expression" dxfId="542" priority="584">
      <formula>$A97="Total"</formula>
    </cfRule>
  </conditionalFormatting>
  <conditionalFormatting sqref="C130">
    <cfRule type="expression" dxfId="541" priority="583">
      <formula>$A95="Total"</formula>
    </cfRule>
  </conditionalFormatting>
  <conditionalFormatting sqref="C130">
    <cfRule type="expression" dxfId="540" priority="582">
      <formula>$A71="Total"</formula>
    </cfRule>
  </conditionalFormatting>
  <conditionalFormatting sqref="C130">
    <cfRule type="expression" dxfId="539" priority="581">
      <formula>$A70="Total"</formula>
    </cfRule>
  </conditionalFormatting>
  <conditionalFormatting sqref="C130">
    <cfRule type="expression" dxfId="538" priority="580">
      <formula>$A68="Total"</formula>
    </cfRule>
  </conditionalFormatting>
  <conditionalFormatting sqref="C130">
    <cfRule type="expression" dxfId="537" priority="579">
      <formula>$A63="Total"</formula>
    </cfRule>
  </conditionalFormatting>
  <conditionalFormatting sqref="C130">
    <cfRule type="expression" dxfId="536" priority="578">
      <formula>$A96="Total"</formula>
    </cfRule>
  </conditionalFormatting>
  <conditionalFormatting sqref="C130">
    <cfRule type="expression" dxfId="535" priority="577">
      <formula>$A49="Total"</formula>
    </cfRule>
  </conditionalFormatting>
  <conditionalFormatting sqref="C130">
    <cfRule type="expression" dxfId="534" priority="576">
      <formula>$A64="Total"</formula>
    </cfRule>
  </conditionalFormatting>
  <conditionalFormatting sqref="C130">
    <cfRule type="expression" dxfId="533" priority="575">
      <formula>#REF!="Total"</formula>
    </cfRule>
  </conditionalFormatting>
  <conditionalFormatting sqref="C130">
    <cfRule type="expression" dxfId="532" priority="574">
      <formula>$A15="Total"</formula>
    </cfRule>
  </conditionalFormatting>
  <conditionalFormatting sqref="C130">
    <cfRule type="expression" dxfId="531" priority="573">
      <formula>$A16="Total"</formula>
    </cfRule>
  </conditionalFormatting>
  <conditionalFormatting sqref="C130">
    <cfRule type="expression" dxfId="530" priority="572">
      <formula>$A12="Total"</formula>
    </cfRule>
  </conditionalFormatting>
  <conditionalFormatting sqref="C130">
    <cfRule type="expression" dxfId="529" priority="571">
      <formula>$A13="Total"</formula>
    </cfRule>
  </conditionalFormatting>
  <conditionalFormatting sqref="C130">
    <cfRule type="expression" dxfId="528" priority="570">
      <formula>$A132="Total"</formula>
    </cfRule>
  </conditionalFormatting>
  <conditionalFormatting sqref="C130">
    <cfRule type="expression" dxfId="527" priority="569">
      <formula>$A14="Total"</formula>
    </cfRule>
  </conditionalFormatting>
  <conditionalFormatting sqref="C130">
    <cfRule type="expression" dxfId="526" priority="568">
      <formula>$A11="Total"</formula>
    </cfRule>
  </conditionalFormatting>
  <conditionalFormatting sqref="C130">
    <cfRule type="expression" dxfId="525" priority="567">
      <formula>$A119="Total"</formula>
    </cfRule>
  </conditionalFormatting>
  <conditionalFormatting sqref="C130">
    <cfRule type="expression" dxfId="524" priority="566">
      <formula>$A123="Total"</formula>
    </cfRule>
  </conditionalFormatting>
  <conditionalFormatting sqref="C130">
    <cfRule type="expression" dxfId="523" priority="565">
      <formula>$A120="Total"</formula>
    </cfRule>
  </conditionalFormatting>
  <conditionalFormatting sqref="C130">
    <cfRule type="expression" dxfId="522" priority="564">
      <formula>#REF!="Total"</formula>
    </cfRule>
  </conditionalFormatting>
  <conditionalFormatting sqref="C130">
    <cfRule type="expression" dxfId="521" priority="563">
      <formula>$A89="Total"</formula>
    </cfRule>
  </conditionalFormatting>
  <conditionalFormatting sqref="C130">
    <cfRule type="expression" dxfId="520" priority="562">
      <formula>#REF!="Total"</formula>
    </cfRule>
  </conditionalFormatting>
  <conditionalFormatting sqref="C130">
    <cfRule type="expression" dxfId="519" priority="561">
      <formula>$A77="Total"</formula>
    </cfRule>
  </conditionalFormatting>
  <conditionalFormatting sqref="C130">
    <cfRule type="expression" dxfId="518" priority="560">
      <formula>#REF!="Total"</formula>
    </cfRule>
  </conditionalFormatting>
  <conditionalFormatting sqref="C130">
    <cfRule type="expression" dxfId="517" priority="559">
      <formula>#REF!="Total"</formula>
    </cfRule>
  </conditionalFormatting>
  <conditionalFormatting sqref="C130">
    <cfRule type="expression" dxfId="516" priority="558">
      <formula>#REF!="Total"</formula>
    </cfRule>
  </conditionalFormatting>
  <conditionalFormatting sqref="C130">
    <cfRule type="expression" dxfId="515" priority="557">
      <formula>$A76="Total"</formula>
    </cfRule>
  </conditionalFormatting>
  <conditionalFormatting sqref="C130">
    <cfRule type="expression" dxfId="514" priority="556">
      <formula>$A127="Total"</formula>
    </cfRule>
  </conditionalFormatting>
  <conditionalFormatting sqref="C130">
    <cfRule type="expression" dxfId="513" priority="555">
      <formula>#REF!="Total"</formula>
    </cfRule>
  </conditionalFormatting>
  <conditionalFormatting sqref="C130">
    <cfRule type="expression" dxfId="512" priority="554">
      <formula>$A25="Total"</formula>
    </cfRule>
  </conditionalFormatting>
  <conditionalFormatting sqref="C130">
    <cfRule type="expression" dxfId="511" priority="553">
      <formula>$A26="Total"</formula>
    </cfRule>
  </conditionalFormatting>
  <conditionalFormatting sqref="C130">
    <cfRule type="expression" dxfId="510" priority="552">
      <formula>$A27="Total"</formula>
    </cfRule>
  </conditionalFormatting>
  <conditionalFormatting sqref="C130">
    <cfRule type="expression" dxfId="509" priority="551">
      <formula>#REF!="Total"</formula>
    </cfRule>
  </conditionalFormatting>
  <conditionalFormatting sqref="C130">
    <cfRule type="expression" dxfId="508" priority="550">
      <formula>$A23="Total"</formula>
    </cfRule>
  </conditionalFormatting>
  <conditionalFormatting sqref="C130">
    <cfRule type="expression" dxfId="507" priority="549">
      <formula>$A127="Total"</formula>
    </cfRule>
  </conditionalFormatting>
  <conditionalFormatting sqref="C130">
    <cfRule type="expression" dxfId="506" priority="548">
      <formula>$A126="Total"</formula>
    </cfRule>
  </conditionalFormatting>
  <conditionalFormatting sqref="C130">
    <cfRule type="expression" dxfId="505" priority="547">
      <formula>$A123="Total"</formula>
    </cfRule>
  </conditionalFormatting>
  <conditionalFormatting sqref="C130">
    <cfRule type="expression" dxfId="504" priority="546">
      <formula>$A66="Total"</formula>
    </cfRule>
  </conditionalFormatting>
  <conditionalFormatting sqref="C130">
    <cfRule type="expression" dxfId="503" priority="729" stopIfTrue="1">
      <formula>$C132="Total"</formula>
    </cfRule>
  </conditionalFormatting>
  <conditionalFormatting sqref="C130">
    <cfRule type="expression" dxfId="502" priority="538">
      <formula>#REF!="Total"</formula>
    </cfRule>
  </conditionalFormatting>
  <conditionalFormatting sqref="C130">
    <cfRule type="expression" dxfId="501" priority="539">
      <formula>#REF!="Total"</formula>
    </cfRule>
  </conditionalFormatting>
  <conditionalFormatting sqref="C130">
    <cfRule type="expression" dxfId="500" priority="540">
      <formula>#REF!="Total"</formula>
    </cfRule>
  </conditionalFormatting>
  <conditionalFormatting sqref="C130">
    <cfRule type="expression" dxfId="499" priority="541">
      <formula>#REF!="Total"</formula>
    </cfRule>
  </conditionalFormatting>
  <conditionalFormatting sqref="C130">
    <cfRule type="expression" dxfId="498" priority="542" stopIfTrue="1">
      <formula>#REF!="Total"</formula>
    </cfRule>
  </conditionalFormatting>
  <conditionalFormatting sqref="C130">
    <cfRule type="expression" dxfId="497" priority="543">
      <formula>#REF!="Total"</formula>
    </cfRule>
  </conditionalFormatting>
  <conditionalFormatting sqref="C130">
    <cfRule type="expression" dxfId="496" priority="544" stopIfTrue="1">
      <formula>#REF!="Total"</formula>
    </cfRule>
  </conditionalFormatting>
  <conditionalFormatting sqref="C130">
    <cfRule type="expression" dxfId="495" priority="545">
      <formula>#REF!="Total"</formula>
    </cfRule>
  </conditionalFormatting>
  <conditionalFormatting sqref="C130">
    <cfRule type="expression" dxfId="494" priority="535" stopIfTrue="1">
      <formula>#REF!="Total"</formula>
    </cfRule>
  </conditionalFormatting>
  <conditionalFormatting sqref="C130">
    <cfRule type="expression" dxfId="493" priority="528">
      <formula>#REF!="Total"</formula>
    </cfRule>
  </conditionalFormatting>
  <conditionalFormatting sqref="C130">
    <cfRule type="expression" dxfId="492" priority="529">
      <formula>#REF!="Total"</formula>
    </cfRule>
  </conditionalFormatting>
  <conditionalFormatting sqref="C130">
    <cfRule type="expression" dxfId="491" priority="524">
      <formula>$A48="Total"</formula>
    </cfRule>
  </conditionalFormatting>
  <conditionalFormatting sqref="C130">
    <cfRule type="expression" dxfId="490" priority="523">
      <formula>$A50="Total"</formula>
    </cfRule>
  </conditionalFormatting>
  <conditionalFormatting sqref="C130">
    <cfRule type="expression" dxfId="489" priority="531">
      <formula>#REF!="Total"</formula>
    </cfRule>
  </conditionalFormatting>
  <conditionalFormatting sqref="C130">
    <cfRule type="expression" dxfId="488" priority="522">
      <formula>#REF!="Total"</formula>
    </cfRule>
  </conditionalFormatting>
  <conditionalFormatting sqref="C130">
    <cfRule type="expression" dxfId="487" priority="521">
      <formula>$A47="Total"</formula>
    </cfRule>
  </conditionalFormatting>
  <conditionalFormatting sqref="C130">
    <cfRule type="expression" dxfId="486" priority="526" stopIfTrue="1">
      <formula>#REF!="Total"</formula>
    </cfRule>
  </conditionalFormatting>
  <conditionalFormatting sqref="C130">
    <cfRule type="expression" dxfId="485" priority="527">
      <formula>$A131="Total"</formula>
    </cfRule>
  </conditionalFormatting>
  <conditionalFormatting sqref="C130">
    <cfRule type="expression" dxfId="484" priority="537">
      <formula>#REF!="Total"</formula>
    </cfRule>
  </conditionalFormatting>
  <conditionalFormatting sqref="B134">
    <cfRule type="expression" dxfId="483" priority="476">
      <formula>#REF!="Total"</formula>
    </cfRule>
  </conditionalFormatting>
  <conditionalFormatting sqref="B134">
    <cfRule type="expression" dxfId="482" priority="475">
      <formula>#REF!="Total"</formula>
    </cfRule>
  </conditionalFormatting>
  <conditionalFormatting sqref="B134">
    <cfRule type="expression" dxfId="481" priority="474">
      <formula>#REF!="Total"</formula>
    </cfRule>
  </conditionalFormatting>
  <conditionalFormatting sqref="B134">
    <cfRule type="expression" dxfId="480" priority="473">
      <formula>#REF!="Total"</formula>
    </cfRule>
  </conditionalFormatting>
  <conditionalFormatting sqref="B134">
    <cfRule type="expression" dxfId="479" priority="472">
      <formula>#REF!="Total"</formula>
    </cfRule>
  </conditionalFormatting>
  <conditionalFormatting sqref="B134">
    <cfRule type="expression" dxfId="478" priority="471">
      <formula>#REF!="Total"</formula>
    </cfRule>
  </conditionalFormatting>
  <conditionalFormatting sqref="B134">
    <cfRule type="expression" dxfId="477" priority="470">
      <formula>#REF!="Total"</formula>
    </cfRule>
  </conditionalFormatting>
  <conditionalFormatting sqref="B134">
    <cfRule type="expression" dxfId="476" priority="469">
      <formula>#REF!="Total"</formula>
    </cfRule>
  </conditionalFormatting>
  <conditionalFormatting sqref="B134">
    <cfRule type="expression" dxfId="475" priority="468">
      <formula>#REF!="Total"</formula>
    </cfRule>
  </conditionalFormatting>
  <conditionalFormatting sqref="B134">
    <cfRule type="expression" dxfId="474" priority="467">
      <formula>#REF!="Total"</formula>
    </cfRule>
  </conditionalFormatting>
  <conditionalFormatting sqref="B134">
    <cfRule type="expression" dxfId="473" priority="477">
      <formula>#REF!="Total"</formula>
    </cfRule>
  </conditionalFormatting>
  <conditionalFormatting sqref="B134">
    <cfRule type="expression" dxfId="472" priority="478">
      <formula>#REF!="Total"</formula>
    </cfRule>
  </conditionalFormatting>
  <conditionalFormatting sqref="B134">
    <cfRule type="expression" dxfId="471" priority="479">
      <formula>#REF!="Total"</formula>
    </cfRule>
  </conditionalFormatting>
  <conditionalFormatting sqref="B134">
    <cfRule type="expression" dxfId="470" priority="480">
      <formula>#REF!="Total"</formula>
    </cfRule>
  </conditionalFormatting>
  <conditionalFormatting sqref="B134">
    <cfRule type="expression" dxfId="469" priority="481">
      <formula>#REF!="Total"</formula>
    </cfRule>
  </conditionalFormatting>
  <conditionalFormatting sqref="B134">
    <cfRule type="expression" dxfId="468" priority="463">
      <formula>#REF!="Total"</formula>
    </cfRule>
  </conditionalFormatting>
  <conditionalFormatting sqref="B134">
    <cfRule type="expression" dxfId="467" priority="482">
      <formula>#REF!="Total"</formula>
    </cfRule>
  </conditionalFormatting>
  <conditionalFormatting sqref="B134">
    <cfRule type="expression" dxfId="466" priority="462">
      <formula>#REF!="Total"</formula>
    </cfRule>
  </conditionalFormatting>
  <conditionalFormatting sqref="B134">
    <cfRule type="expression" dxfId="465" priority="483">
      <formula>#REF!="Total"</formula>
    </cfRule>
  </conditionalFormatting>
  <conditionalFormatting sqref="B134">
    <cfRule type="expression" dxfId="464" priority="484">
      <formula>#REF!="Total"</formula>
    </cfRule>
  </conditionalFormatting>
  <conditionalFormatting sqref="B134">
    <cfRule type="expression" dxfId="463" priority="485">
      <formula>#REF!="Total"</formula>
    </cfRule>
  </conditionalFormatting>
  <conditionalFormatting sqref="B134">
    <cfRule type="expression" dxfId="462" priority="486">
      <formula>#REF!="Total"</formula>
    </cfRule>
  </conditionalFormatting>
  <conditionalFormatting sqref="B134">
    <cfRule type="expression" dxfId="461" priority="487">
      <formula>#REF!="Total"</formula>
    </cfRule>
  </conditionalFormatting>
  <conditionalFormatting sqref="B134">
    <cfRule type="expression" dxfId="460" priority="488">
      <formula>#REF!="Total"</formula>
    </cfRule>
  </conditionalFormatting>
  <conditionalFormatting sqref="B134">
    <cfRule type="expression" dxfId="459" priority="461">
      <formula>#REF!="Total"</formula>
    </cfRule>
  </conditionalFormatting>
  <conditionalFormatting sqref="B134">
    <cfRule type="expression" dxfId="458" priority="489">
      <formula>#REF!="Total"</formula>
    </cfRule>
  </conditionalFormatting>
  <conditionalFormatting sqref="B134">
    <cfRule type="expression" dxfId="457" priority="490">
      <formula>#REF!="Total"</formula>
    </cfRule>
  </conditionalFormatting>
  <conditionalFormatting sqref="B134">
    <cfRule type="expression" dxfId="456" priority="491">
      <formula>#REF!="Total"</formula>
    </cfRule>
  </conditionalFormatting>
  <conditionalFormatting sqref="B134">
    <cfRule type="expression" dxfId="455" priority="492">
      <formula>#REF!="Total"</formula>
    </cfRule>
  </conditionalFormatting>
  <conditionalFormatting sqref="B134">
    <cfRule type="expression" dxfId="454" priority="493">
      <formula>#REF!="Total"</formula>
    </cfRule>
  </conditionalFormatting>
  <conditionalFormatting sqref="B134">
    <cfRule type="expression" dxfId="453" priority="494">
      <formula>#REF!="Total"</formula>
    </cfRule>
  </conditionalFormatting>
  <conditionalFormatting sqref="B134">
    <cfRule type="expression" dxfId="452" priority="495">
      <formula>#REF!="Total"</formula>
    </cfRule>
  </conditionalFormatting>
  <conditionalFormatting sqref="B134">
    <cfRule type="expression" dxfId="451" priority="496">
      <formula>#REF!="Total"</formula>
    </cfRule>
  </conditionalFormatting>
  <conditionalFormatting sqref="B134">
    <cfRule type="expression" dxfId="450" priority="497">
      <formula>#REF!="Total"</formula>
    </cfRule>
  </conditionalFormatting>
  <conditionalFormatting sqref="B134">
    <cfRule type="expression" dxfId="449" priority="498">
      <formula>#REF!="Total"</formula>
    </cfRule>
  </conditionalFormatting>
  <conditionalFormatting sqref="B134">
    <cfRule type="expression" dxfId="448" priority="499">
      <formula>#REF!="Total"</formula>
    </cfRule>
  </conditionalFormatting>
  <conditionalFormatting sqref="B134">
    <cfRule type="expression" dxfId="447" priority="500">
      <formula>#REF!="Total"</formula>
    </cfRule>
  </conditionalFormatting>
  <conditionalFormatting sqref="B134">
    <cfRule type="expression" dxfId="446" priority="501">
      <formula>#REF!="Total"</formula>
    </cfRule>
  </conditionalFormatting>
  <conditionalFormatting sqref="B134">
    <cfRule type="expression" dxfId="445" priority="502">
      <formula>#REF!="Total"</formula>
    </cfRule>
  </conditionalFormatting>
  <conditionalFormatting sqref="B134">
    <cfRule type="expression" dxfId="444" priority="503">
      <formula>#REF!="Total"</formula>
    </cfRule>
  </conditionalFormatting>
  <conditionalFormatting sqref="B134">
    <cfRule type="expression" dxfId="443" priority="504">
      <formula>#REF!="Total"</formula>
    </cfRule>
  </conditionalFormatting>
  <conditionalFormatting sqref="B134">
    <cfRule type="expression" dxfId="442" priority="505">
      <formula>#REF!="Total"</formula>
    </cfRule>
  </conditionalFormatting>
  <conditionalFormatting sqref="B134">
    <cfRule type="expression" dxfId="441" priority="506">
      <formula>#REF!="Total"</formula>
    </cfRule>
  </conditionalFormatting>
  <conditionalFormatting sqref="B134">
    <cfRule type="expression" dxfId="440" priority="507">
      <formula>#REF!="Total"</formula>
    </cfRule>
  </conditionalFormatting>
  <conditionalFormatting sqref="B134">
    <cfRule type="expression" dxfId="439" priority="508">
      <formula>#REF!="Total"</formula>
    </cfRule>
  </conditionalFormatting>
  <conditionalFormatting sqref="B134">
    <cfRule type="expression" dxfId="438" priority="509">
      <formula>#REF!="Total"</formula>
    </cfRule>
  </conditionalFormatting>
  <conditionalFormatting sqref="B134">
    <cfRule type="expression" dxfId="437" priority="510">
      <formula>#REF!="Total"</formula>
    </cfRule>
  </conditionalFormatting>
  <conditionalFormatting sqref="B134">
    <cfRule type="expression" dxfId="436" priority="511">
      <formula>#REF!="Total"</formula>
    </cfRule>
  </conditionalFormatting>
  <conditionalFormatting sqref="B134">
    <cfRule type="expression" dxfId="435" priority="512">
      <formula>#REF!="Total"</formula>
    </cfRule>
  </conditionalFormatting>
  <conditionalFormatting sqref="B134">
    <cfRule type="expression" dxfId="434" priority="513">
      <formula>#REF!="Total"</formula>
    </cfRule>
  </conditionalFormatting>
  <conditionalFormatting sqref="B134">
    <cfRule type="expression" dxfId="433" priority="514">
      <formula>#REF!="Total"</formula>
    </cfRule>
  </conditionalFormatting>
  <conditionalFormatting sqref="B134">
    <cfRule type="expression" dxfId="432" priority="515">
      <formula>#REF!="Total"</formula>
    </cfRule>
  </conditionalFormatting>
  <conditionalFormatting sqref="B134">
    <cfRule type="expression" dxfId="431" priority="516">
      <formula>#REF!="Total"</formula>
    </cfRule>
  </conditionalFormatting>
  <conditionalFormatting sqref="B134">
    <cfRule type="expression" dxfId="430" priority="517">
      <formula>#REF!="Total"</formula>
    </cfRule>
  </conditionalFormatting>
  <conditionalFormatting sqref="B134">
    <cfRule type="expression" dxfId="429" priority="460">
      <formula>#REF!="Total"</formula>
    </cfRule>
  </conditionalFormatting>
  <conditionalFormatting sqref="B134">
    <cfRule type="expression" dxfId="428" priority="459">
      <formula>#REF!="Total"</formula>
    </cfRule>
  </conditionalFormatting>
  <conditionalFormatting sqref="B134">
    <cfRule type="expression" dxfId="427" priority="434">
      <formula>#REF!="Total"</formula>
    </cfRule>
  </conditionalFormatting>
  <conditionalFormatting sqref="B134">
    <cfRule type="expression" dxfId="426" priority="435">
      <formula>#REF!="Total"</formula>
    </cfRule>
  </conditionalFormatting>
  <conditionalFormatting sqref="B134">
    <cfRule type="expression" dxfId="425" priority="457">
      <formula>#REF!="Total"</formula>
    </cfRule>
  </conditionalFormatting>
  <conditionalFormatting sqref="B134">
    <cfRule type="expression" dxfId="424" priority="436">
      <formula>#REF!="Total"</formula>
    </cfRule>
  </conditionalFormatting>
  <conditionalFormatting sqref="B134">
    <cfRule type="expression" dxfId="423" priority="437">
      <formula>#REF!="Total"</formula>
    </cfRule>
  </conditionalFormatting>
  <conditionalFormatting sqref="B134">
    <cfRule type="expression" dxfId="422" priority="438">
      <formula>#REF!="Total"</formula>
    </cfRule>
  </conditionalFormatting>
  <conditionalFormatting sqref="B134">
    <cfRule type="expression" dxfId="421" priority="439">
      <formula>#REF!="Total"</formula>
    </cfRule>
  </conditionalFormatting>
  <conditionalFormatting sqref="B134">
    <cfRule type="expression" dxfId="420" priority="440">
      <formula>#REF!="Total"</formula>
    </cfRule>
  </conditionalFormatting>
  <conditionalFormatting sqref="B134">
    <cfRule type="expression" dxfId="419" priority="441">
      <formula>#REF!="Total"</formula>
    </cfRule>
  </conditionalFormatting>
  <conditionalFormatting sqref="B134">
    <cfRule type="expression" dxfId="418" priority="455">
      <formula>#REF!="Total"</formula>
    </cfRule>
  </conditionalFormatting>
  <conditionalFormatting sqref="B134">
    <cfRule type="expression" dxfId="417" priority="454">
      <formula>#REF!="Total"</formula>
    </cfRule>
  </conditionalFormatting>
  <conditionalFormatting sqref="B134">
    <cfRule type="expression" dxfId="416" priority="452">
      <formula>#REF!="Total"</formula>
    </cfRule>
  </conditionalFormatting>
  <conditionalFormatting sqref="B134">
    <cfRule type="expression" dxfId="415" priority="442">
      <formula>#REF!="Total"</formula>
    </cfRule>
  </conditionalFormatting>
  <conditionalFormatting sqref="B134">
    <cfRule type="expression" dxfId="414" priority="443">
      <formula>#REF!="Total"</formula>
    </cfRule>
  </conditionalFormatting>
  <conditionalFormatting sqref="B134">
    <cfRule type="expression" dxfId="413" priority="444">
      <formula>#REF!="Total"</formula>
    </cfRule>
  </conditionalFormatting>
  <conditionalFormatting sqref="B134">
    <cfRule type="expression" dxfId="412" priority="451">
      <formula>#REF!="Total"</formula>
    </cfRule>
  </conditionalFormatting>
  <conditionalFormatting sqref="B134">
    <cfRule type="expression" dxfId="411" priority="448">
      <formula>#REF!="Total"</formula>
    </cfRule>
  </conditionalFormatting>
  <conditionalFormatting sqref="B134">
    <cfRule type="expression" dxfId="410" priority="466">
      <formula>#REF!="Total"</formula>
    </cfRule>
  </conditionalFormatting>
  <conditionalFormatting sqref="B134">
    <cfRule type="expression" dxfId="409" priority="449">
      <formula>#REF!="Total"</formula>
    </cfRule>
  </conditionalFormatting>
  <conditionalFormatting sqref="B134">
    <cfRule type="expression" dxfId="408" priority="465">
      <formula>#REF!="Total"</formula>
    </cfRule>
  </conditionalFormatting>
  <conditionalFormatting sqref="B134">
    <cfRule type="expression" dxfId="407" priority="453">
      <formula>#REF!="Total"</formula>
    </cfRule>
  </conditionalFormatting>
  <conditionalFormatting sqref="B134">
    <cfRule type="expression" dxfId="406" priority="464">
      <formula>#REF!="Total"</formula>
    </cfRule>
  </conditionalFormatting>
  <conditionalFormatting sqref="B134">
    <cfRule type="expression" dxfId="405" priority="456">
      <formula>#REF!="Total"</formula>
    </cfRule>
  </conditionalFormatting>
  <conditionalFormatting sqref="B134">
    <cfRule type="expression" dxfId="404" priority="447">
      <formula>#REF!="Total"</formula>
    </cfRule>
  </conditionalFormatting>
  <conditionalFormatting sqref="B134">
    <cfRule type="expression" dxfId="403" priority="446">
      <formula>#REF!="Total"</formula>
    </cfRule>
  </conditionalFormatting>
  <conditionalFormatting sqref="B134">
    <cfRule type="expression" dxfId="402" priority="450">
      <formula>#REF!="Total"</formula>
    </cfRule>
  </conditionalFormatting>
  <conditionalFormatting sqref="B134">
    <cfRule type="expression" dxfId="401" priority="458">
      <formula>#REF!="Total"</formula>
    </cfRule>
  </conditionalFormatting>
  <conditionalFormatting sqref="B134">
    <cfRule type="expression" dxfId="400" priority="445">
      <formula>#REF!="Total"</formula>
    </cfRule>
  </conditionalFormatting>
  <conditionalFormatting sqref="B139">
    <cfRule type="expression" dxfId="399" priority="392">
      <formula>#REF!="Total"</formula>
    </cfRule>
  </conditionalFormatting>
  <conditionalFormatting sqref="B139">
    <cfRule type="expression" dxfId="398" priority="391">
      <formula>#REF!="Total"</formula>
    </cfRule>
  </conditionalFormatting>
  <conditionalFormatting sqref="B139">
    <cfRule type="expression" dxfId="397" priority="390">
      <formula>#REF!="Total"</formula>
    </cfRule>
  </conditionalFormatting>
  <conditionalFormatting sqref="B139">
    <cfRule type="expression" dxfId="396" priority="389">
      <formula>#REF!="Total"</formula>
    </cfRule>
  </conditionalFormatting>
  <conditionalFormatting sqref="B139">
    <cfRule type="expression" dxfId="395" priority="388">
      <formula>#REF!="Total"</formula>
    </cfRule>
  </conditionalFormatting>
  <conditionalFormatting sqref="B139">
    <cfRule type="expression" dxfId="394" priority="387">
      <formula>#REF!="Total"</formula>
    </cfRule>
  </conditionalFormatting>
  <conditionalFormatting sqref="B139">
    <cfRule type="expression" dxfId="393" priority="386">
      <formula>#REF!="Total"</formula>
    </cfRule>
  </conditionalFormatting>
  <conditionalFormatting sqref="B139">
    <cfRule type="expression" dxfId="392" priority="385">
      <formula>#REF!="Total"</formula>
    </cfRule>
  </conditionalFormatting>
  <conditionalFormatting sqref="B139">
    <cfRule type="expression" dxfId="391" priority="384">
      <formula>#REF!="Total"</formula>
    </cfRule>
  </conditionalFormatting>
  <conditionalFormatting sqref="B139">
    <cfRule type="expression" dxfId="390" priority="383">
      <formula>#REF!="Total"</formula>
    </cfRule>
  </conditionalFormatting>
  <conditionalFormatting sqref="B139">
    <cfRule type="expression" dxfId="389" priority="393">
      <formula>#REF!="Total"</formula>
    </cfRule>
  </conditionalFormatting>
  <conditionalFormatting sqref="B139">
    <cfRule type="expression" dxfId="388" priority="394">
      <formula>#REF!="Total"</formula>
    </cfRule>
  </conditionalFormatting>
  <conditionalFormatting sqref="B139">
    <cfRule type="expression" dxfId="387" priority="395">
      <formula>#REF!="Total"</formula>
    </cfRule>
  </conditionalFormatting>
  <conditionalFormatting sqref="B139">
    <cfRule type="expression" dxfId="386" priority="396">
      <formula>#REF!="Total"</formula>
    </cfRule>
  </conditionalFormatting>
  <conditionalFormatting sqref="B139">
    <cfRule type="expression" dxfId="385" priority="397">
      <formula>#REF!="Total"</formula>
    </cfRule>
  </conditionalFormatting>
  <conditionalFormatting sqref="B139">
    <cfRule type="expression" dxfId="384" priority="379">
      <formula>#REF!="Total"</formula>
    </cfRule>
  </conditionalFormatting>
  <conditionalFormatting sqref="B139">
    <cfRule type="expression" dxfId="383" priority="398">
      <formula>#REF!="Total"</formula>
    </cfRule>
  </conditionalFormatting>
  <conditionalFormatting sqref="B139">
    <cfRule type="expression" dxfId="382" priority="378">
      <formula>#REF!="Total"</formula>
    </cfRule>
  </conditionalFormatting>
  <conditionalFormatting sqref="B139">
    <cfRule type="expression" dxfId="381" priority="399">
      <formula>#REF!="Total"</formula>
    </cfRule>
  </conditionalFormatting>
  <conditionalFormatting sqref="B139">
    <cfRule type="expression" dxfId="380" priority="400">
      <formula>#REF!="Total"</formula>
    </cfRule>
  </conditionalFormatting>
  <conditionalFormatting sqref="B139">
    <cfRule type="expression" dxfId="379" priority="401">
      <formula>#REF!="Total"</formula>
    </cfRule>
  </conditionalFormatting>
  <conditionalFormatting sqref="B139">
    <cfRule type="expression" dxfId="378" priority="402">
      <formula>#REF!="Total"</formula>
    </cfRule>
  </conditionalFormatting>
  <conditionalFormatting sqref="B139">
    <cfRule type="expression" dxfId="377" priority="403">
      <formula>#REF!="Total"</formula>
    </cfRule>
  </conditionalFormatting>
  <conditionalFormatting sqref="B139">
    <cfRule type="expression" dxfId="376" priority="404">
      <formula>#REF!="Total"</formula>
    </cfRule>
  </conditionalFormatting>
  <conditionalFormatting sqref="B139">
    <cfRule type="expression" dxfId="375" priority="377">
      <formula>#REF!="Total"</formula>
    </cfRule>
  </conditionalFormatting>
  <conditionalFormatting sqref="B139">
    <cfRule type="expression" dxfId="374" priority="405">
      <formula>#REF!="Total"</formula>
    </cfRule>
  </conditionalFormatting>
  <conditionalFormatting sqref="B139">
    <cfRule type="expression" dxfId="373" priority="406">
      <formula>#REF!="Total"</formula>
    </cfRule>
  </conditionalFormatting>
  <conditionalFormatting sqref="B139">
    <cfRule type="expression" dxfId="372" priority="407">
      <formula>#REF!="Total"</formula>
    </cfRule>
  </conditionalFormatting>
  <conditionalFormatting sqref="B139">
    <cfRule type="expression" dxfId="371" priority="408">
      <formula>#REF!="Total"</formula>
    </cfRule>
  </conditionalFormatting>
  <conditionalFormatting sqref="B139">
    <cfRule type="expression" dxfId="370" priority="409">
      <formula>#REF!="Total"</formula>
    </cfRule>
  </conditionalFormatting>
  <conditionalFormatting sqref="B139">
    <cfRule type="expression" dxfId="369" priority="410">
      <formula>#REF!="Total"</formula>
    </cfRule>
  </conditionalFormatting>
  <conditionalFormatting sqref="B139">
    <cfRule type="expression" dxfId="368" priority="411">
      <formula>#REF!="Total"</formula>
    </cfRule>
  </conditionalFormatting>
  <conditionalFormatting sqref="B139">
    <cfRule type="expression" dxfId="367" priority="412">
      <formula>#REF!="Total"</formula>
    </cfRule>
  </conditionalFormatting>
  <conditionalFormatting sqref="B139">
    <cfRule type="expression" dxfId="366" priority="413">
      <formula>#REF!="Total"</formula>
    </cfRule>
  </conditionalFormatting>
  <conditionalFormatting sqref="B139">
    <cfRule type="expression" dxfId="365" priority="414">
      <formula>#REF!="Total"</formula>
    </cfRule>
  </conditionalFormatting>
  <conditionalFormatting sqref="B139">
    <cfRule type="expression" dxfId="364" priority="415">
      <formula>#REF!="Total"</formula>
    </cfRule>
  </conditionalFormatting>
  <conditionalFormatting sqref="B139">
    <cfRule type="expression" dxfId="363" priority="416">
      <formula>#REF!="Total"</formula>
    </cfRule>
  </conditionalFormatting>
  <conditionalFormatting sqref="B139">
    <cfRule type="expression" dxfId="362" priority="417">
      <formula>#REF!="Total"</formula>
    </cfRule>
  </conditionalFormatting>
  <conditionalFormatting sqref="B139">
    <cfRule type="expression" dxfId="361" priority="418">
      <formula>#REF!="Total"</formula>
    </cfRule>
  </conditionalFormatting>
  <conditionalFormatting sqref="B139">
    <cfRule type="expression" dxfId="360" priority="419">
      <formula>#REF!="Total"</formula>
    </cfRule>
  </conditionalFormatting>
  <conditionalFormatting sqref="B139">
    <cfRule type="expression" dxfId="359" priority="420">
      <formula>#REF!="Total"</formula>
    </cfRule>
  </conditionalFormatting>
  <conditionalFormatting sqref="B139">
    <cfRule type="expression" dxfId="358" priority="421">
      <formula>#REF!="Total"</formula>
    </cfRule>
  </conditionalFormatting>
  <conditionalFormatting sqref="B139">
    <cfRule type="expression" dxfId="357" priority="422">
      <formula>#REF!="Total"</formula>
    </cfRule>
  </conditionalFormatting>
  <conditionalFormatting sqref="B139">
    <cfRule type="expression" dxfId="356" priority="423">
      <formula>#REF!="Total"</formula>
    </cfRule>
  </conditionalFormatting>
  <conditionalFormatting sqref="B139">
    <cfRule type="expression" dxfId="355" priority="424">
      <formula>#REF!="Total"</formula>
    </cfRule>
  </conditionalFormatting>
  <conditionalFormatting sqref="B139">
    <cfRule type="expression" dxfId="354" priority="425">
      <formula>#REF!="Total"</formula>
    </cfRule>
  </conditionalFormatting>
  <conditionalFormatting sqref="B139">
    <cfRule type="expression" dxfId="353" priority="426">
      <formula>#REF!="Total"</formula>
    </cfRule>
  </conditionalFormatting>
  <conditionalFormatting sqref="B139">
    <cfRule type="expression" dxfId="352" priority="427">
      <formula>#REF!="Total"</formula>
    </cfRule>
  </conditionalFormatting>
  <conditionalFormatting sqref="B139">
    <cfRule type="expression" dxfId="351" priority="428">
      <formula>#REF!="Total"</formula>
    </cfRule>
  </conditionalFormatting>
  <conditionalFormatting sqref="B139">
    <cfRule type="expression" dxfId="350" priority="429">
      <formula>#REF!="Total"</formula>
    </cfRule>
  </conditionalFormatting>
  <conditionalFormatting sqref="B139">
    <cfRule type="expression" dxfId="349" priority="430">
      <formula>#REF!="Total"</formula>
    </cfRule>
  </conditionalFormatting>
  <conditionalFormatting sqref="B139">
    <cfRule type="expression" dxfId="348" priority="431">
      <formula>#REF!="Total"</formula>
    </cfRule>
  </conditionalFormatting>
  <conditionalFormatting sqref="B139">
    <cfRule type="expression" dxfId="347" priority="432">
      <formula>#REF!="Total"</formula>
    </cfRule>
  </conditionalFormatting>
  <conditionalFormatting sqref="B139">
    <cfRule type="expression" dxfId="346" priority="433">
      <formula>#REF!="Total"</formula>
    </cfRule>
  </conditionalFormatting>
  <conditionalFormatting sqref="B139">
    <cfRule type="expression" dxfId="345" priority="376">
      <formula>#REF!="Total"</formula>
    </cfRule>
  </conditionalFormatting>
  <conditionalFormatting sqref="B139">
    <cfRule type="expression" dxfId="344" priority="375">
      <formula>#REF!="Total"</formula>
    </cfRule>
  </conditionalFormatting>
  <conditionalFormatting sqref="B139">
    <cfRule type="expression" dxfId="343" priority="350">
      <formula>#REF!="Total"</formula>
    </cfRule>
  </conditionalFormatting>
  <conditionalFormatting sqref="B139">
    <cfRule type="expression" dxfId="342" priority="351">
      <formula>#REF!="Total"</formula>
    </cfRule>
  </conditionalFormatting>
  <conditionalFormatting sqref="B139">
    <cfRule type="expression" dxfId="341" priority="373">
      <formula>#REF!="Total"</formula>
    </cfRule>
  </conditionalFormatting>
  <conditionalFormatting sqref="B139">
    <cfRule type="expression" dxfId="340" priority="352">
      <formula>#REF!="Total"</formula>
    </cfRule>
  </conditionalFormatting>
  <conditionalFormatting sqref="B139">
    <cfRule type="expression" dxfId="339" priority="353">
      <formula>#REF!="Total"</formula>
    </cfRule>
  </conditionalFormatting>
  <conditionalFormatting sqref="B139">
    <cfRule type="expression" dxfId="338" priority="354">
      <formula>#REF!="Total"</formula>
    </cfRule>
  </conditionalFormatting>
  <conditionalFormatting sqref="B139">
    <cfRule type="expression" dxfId="337" priority="355">
      <formula>#REF!="Total"</formula>
    </cfRule>
  </conditionalFormatting>
  <conditionalFormatting sqref="B139">
    <cfRule type="expression" dxfId="336" priority="356">
      <formula>#REF!="Total"</formula>
    </cfRule>
  </conditionalFormatting>
  <conditionalFormatting sqref="B139">
    <cfRule type="expression" dxfId="335" priority="357">
      <formula>#REF!="Total"</formula>
    </cfRule>
  </conditionalFormatting>
  <conditionalFormatting sqref="B139">
    <cfRule type="expression" dxfId="334" priority="371">
      <formula>#REF!="Total"</formula>
    </cfRule>
  </conditionalFormatting>
  <conditionalFormatting sqref="B139">
    <cfRule type="expression" dxfId="333" priority="370">
      <formula>#REF!="Total"</formula>
    </cfRule>
  </conditionalFormatting>
  <conditionalFormatting sqref="B139">
    <cfRule type="expression" dxfId="332" priority="368">
      <formula>#REF!="Total"</formula>
    </cfRule>
  </conditionalFormatting>
  <conditionalFormatting sqref="B139">
    <cfRule type="expression" dxfId="331" priority="358">
      <formula>#REF!="Total"</formula>
    </cfRule>
  </conditionalFormatting>
  <conditionalFormatting sqref="B139">
    <cfRule type="expression" dxfId="330" priority="359">
      <formula>#REF!="Total"</formula>
    </cfRule>
  </conditionalFormatting>
  <conditionalFormatting sqref="B139">
    <cfRule type="expression" dxfId="329" priority="360">
      <formula>#REF!="Total"</formula>
    </cfRule>
  </conditionalFormatting>
  <conditionalFormatting sqref="B139">
    <cfRule type="expression" dxfId="328" priority="367">
      <formula>#REF!="Total"</formula>
    </cfRule>
  </conditionalFormatting>
  <conditionalFormatting sqref="B139">
    <cfRule type="expression" dxfId="327" priority="364">
      <formula>#REF!="Total"</formula>
    </cfRule>
  </conditionalFormatting>
  <conditionalFormatting sqref="B139">
    <cfRule type="expression" dxfId="326" priority="382">
      <formula>#REF!="Total"</formula>
    </cfRule>
  </conditionalFormatting>
  <conditionalFormatting sqref="B139">
    <cfRule type="expression" dxfId="325" priority="365">
      <formula>#REF!="Total"</formula>
    </cfRule>
  </conditionalFormatting>
  <conditionalFormatting sqref="B139">
    <cfRule type="expression" dxfId="324" priority="381">
      <formula>#REF!="Total"</formula>
    </cfRule>
  </conditionalFormatting>
  <conditionalFormatting sqref="B139">
    <cfRule type="expression" dxfId="323" priority="369">
      <formula>#REF!="Total"</formula>
    </cfRule>
  </conditionalFormatting>
  <conditionalFormatting sqref="B139">
    <cfRule type="expression" dxfId="322" priority="380">
      <formula>#REF!="Total"</formula>
    </cfRule>
  </conditionalFormatting>
  <conditionalFormatting sqref="B139">
    <cfRule type="expression" dxfId="321" priority="372">
      <formula>#REF!="Total"</formula>
    </cfRule>
  </conditionalFormatting>
  <conditionalFormatting sqref="B139">
    <cfRule type="expression" dxfId="320" priority="363">
      <formula>#REF!="Total"</formula>
    </cfRule>
  </conditionalFormatting>
  <conditionalFormatting sqref="B139">
    <cfRule type="expression" dxfId="319" priority="362">
      <formula>#REF!="Total"</formula>
    </cfRule>
  </conditionalFormatting>
  <conditionalFormatting sqref="B139">
    <cfRule type="expression" dxfId="318" priority="366">
      <formula>#REF!="Total"</formula>
    </cfRule>
  </conditionalFormatting>
  <conditionalFormatting sqref="B139">
    <cfRule type="expression" dxfId="317" priority="374">
      <formula>#REF!="Total"</formula>
    </cfRule>
  </conditionalFormatting>
  <conditionalFormatting sqref="B139">
    <cfRule type="expression" dxfId="316" priority="361">
      <formula>#REF!="Total"</formula>
    </cfRule>
  </conditionalFormatting>
  <conditionalFormatting sqref="C167">
    <cfRule type="expression" dxfId="315" priority="312">
      <formula>#REF!="Total"</formula>
    </cfRule>
  </conditionalFormatting>
  <conditionalFormatting sqref="C167">
    <cfRule type="expression" dxfId="314" priority="311">
      <formula>#REF!="Total"</formula>
    </cfRule>
  </conditionalFormatting>
  <conditionalFormatting sqref="C167">
    <cfRule type="expression" dxfId="313" priority="310">
      <formula>#REF!="Total"</formula>
    </cfRule>
  </conditionalFormatting>
  <conditionalFormatting sqref="C167">
    <cfRule type="expression" dxfId="312" priority="309">
      <formula>#REF!="Total"</formula>
    </cfRule>
  </conditionalFormatting>
  <conditionalFormatting sqref="C167">
    <cfRule type="expression" dxfId="311" priority="308">
      <formula>#REF!="Total"</formula>
    </cfRule>
  </conditionalFormatting>
  <conditionalFormatting sqref="C167">
    <cfRule type="expression" dxfId="310" priority="307">
      <formula>#REF!="Total"</formula>
    </cfRule>
  </conditionalFormatting>
  <conditionalFormatting sqref="C167">
    <cfRule type="expression" dxfId="309" priority="306">
      <formula>#REF!="Total"</formula>
    </cfRule>
  </conditionalFormatting>
  <conditionalFormatting sqref="C167">
    <cfRule type="expression" dxfId="308" priority="305">
      <formula>#REF!="Total"</formula>
    </cfRule>
  </conditionalFormatting>
  <conditionalFormatting sqref="C167">
    <cfRule type="expression" dxfId="307" priority="304">
      <formula>#REF!="Total"</formula>
    </cfRule>
  </conditionalFormatting>
  <conditionalFormatting sqref="C167">
    <cfRule type="expression" dxfId="306" priority="303">
      <formula>#REF!="Total"</formula>
    </cfRule>
  </conditionalFormatting>
  <conditionalFormatting sqref="C167">
    <cfRule type="expression" dxfId="305" priority="302">
      <formula>#REF!="Total"</formula>
    </cfRule>
  </conditionalFormatting>
  <conditionalFormatting sqref="C167">
    <cfRule type="expression" dxfId="304" priority="301">
      <formula>#REF!="Total"</formula>
    </cfRule>
  </conditionalFormatting>
  <conditionalFormatting sqref="C167">
    <cfRule type="expression" dxfId="303" priority="300">
      <formula>#REF!="Total"</formula>
    </cfRule>
  </conditionalFormatting>
  <conditionalFormatting sqref="C167">
    <cfRule type="expression" dxfId="302" priority="299">
      <formula>#REF!="Total"</formula>
    </cfRule>
  </conditionalFormatting>
  <conditionalFormatting sqref="C167">
    <cfRule type="expression" dxfId="301" priority="298">
      <formula>#REF!="Total"</formula>
    </cfRule>
  </conditionalFormatting>
  <conditionalFormatting sqref="C167">
    <cfRule type="expression" dxfId="300" priority="297">
      <formula>#REF!="Total"</formula>
    </cfRule>
  </conditionalFormatting>
  <conditionalFormatting sqref="C167">
    <cfRule type="expression" dxfId="299" priority="296">
      <formula>#REF!="Total"</formula>
    </cfRule>
  </conditionalFormatting>
  <conditionalFormatting sqref="C167">
    <cfRule type="expression" dxfId="298" priority="295">
      <formula>#REF!="Total"</formula>
    </cfRule>
  </conditionalFormatting>
  <conditionalFormatting sqref="C167">
    <cfRule type="expression" dxfId="297" priority="294">
      <formula>$A162="Total"</formula>
    </cfRule>
  </conditionalFormatting>
  <conditionalFormatting sqref="C167">
    <cfRule type="expression" dxfId="296" priority="293">
      <formula>$A160="Total"</formula>
    </cfRule>
  </conditionalFormatting>
  <conditionalFormatting sqref="C167">
    <cfRule type="expression" dxfId="295" priority="292">
      <formula>#REF!="Total"</formula>
    </cfRule>
  </conditionalFormatting>
  <conditionalFormatting sqref="C167">
    <cfRule type="expression" dxfId="294" priority="291">
      <formula>#REF!="Total"</formula>
    </cfRule>
  </conditionalFormatting>
  <conditionalFormatting sqref="C167">
    <cfRule type="expression" dxfId="293" priority="290">
      <formula>#REF!="Total"</formula>
    </cfRule>
  </conditionalFormatting>
  <conditionalFormatting sqref="C167">
    <cfRule type="expression" dxfId="292" priority="289">
      <formula>#REF!="Total"</formula>
    </cfRule>
  </conditionalFormatting>
  <conditionalFormatting sqref="C167">
    <cfRule type="expression" dxfId="291" priority="288">
      <formula>#REF!="Total"</formula>
    </cfRule>
  </conditionalFormatting>
  <conditionalFormatting sqref="C167">
    <cfRule type="expression" dxfId="290" priority="287">
      <formula>#REF!="Total"</formula>
    </cfRule>
  </conditionalFormatting>
  <conditionalFormatting sqref="C167">
    <cfRule type="expression" dxfId="289" priority="286">
      <formula>#REF!="Total"</formula>
    </cfRule>
  </conditionalFormatting>
  <conditionalFormatting sqref="C167">
    <cfRule type="expression" dxfId="288" priority="285">
      <formula>#REF!="Total"</formula>
    </cfRule>
  </conditionalFormatting>
  <conditionalFormatting sqref="C167">
    <cfRule type="expression" dxfId="287" priority="284">
      <formula>#REF!="Total"</formula>
    </cfRule>
  </conditionalFormatting>
  <conditionalFormatting sqref="C167">
    <cfRule type="expression" dxfId="286" priority="283">
      <formula>#REF!="Total"</formula>
    </cfRule>
  </conditionalFormatting>
  <conditionalFormatting sqref="C167">
    <cfRule type="expression" dxfId="285" priority="282">
      <formula>#REF!="Total"</formula>
    </cfRule>
  </conditionalFormatting>
  <conditionalFormatting sqref="C167">
    <cfRule type="expression" dxfId="284" priority="281">
      <formula>#REF!="Total"</formula>
    </cfRule>
  </conditionalFormatting>
  <conditionalFormatting sqref="C167">
    <cfRule type="expression" dxfId="283" priority="280">
      <formula>#REF!="Total"</formula>
    </cfRule>
  </conditionalFormatting>
  <conditionalFormatting sqref="C167">
    <cfRule type="expression" dxfId="282" priority="279">
      <formula>#REF!="Total"</formula>
    </cfRule>
  </conditionalFormatting>
  <conditionalFormatting sqref="C167">
    <cfRule type="expression" dxfId="281" priority="278">
      <formula>#REF!="Total"</formula>
    </cfRule>
  </conditionalFormatting>
  <conditionalFormatting sqref="C167">
    <cfRule type="expression" dxfId="280" priority="277">
      <formula>#REF!="Total"</formula>
    </cfRule>
  </conditionalFormatting>
  <conditionalFormatting sqref="C167">
    <cfRule type="expression" dxfId="279" priority="276">
      <formula>#REF!="Total"</formula>
    </cfRule>
  </conditionalFormatting>
  <conditionalFormatting sqref="C167">
    <cfRule type="expression" dxfId="278" priority="275">
      <formula>#REF!="Total"</formula>
    </cfRule>
  </conditionalFormatting>
  <conditionalFormatting sqref="C167">
    <cfRule type="expression" dxfId="277" priority="274">
      <formula>#REF!="Total"</formula>
    </cfRule>
  </conditionalFormatting>
  <conditionalFormatting sqref="C167">
    <cfRule type="expression" dxfId="276" priority="273">
      <formula>#REF!="Total"</formula>
    </cfRule>
  </conditionalFormatting>
  <conditionalFormatting sqref="C167">
    <cfRule type="expression" dxfId="275" priority="272">
      <formula>#REF!="Total"</formula>
    </cfRule>
  </conditionalFormatting>
  <conditionalFormatting sqref="C167">
    <cfRule type="expression" dxfId="274" priority="271">
      <formula>#REF!="Total"</formula>
    </cfRule>
  </conditionalFormatting>
  <conditionalFormatting sqref="C167">
    <cfRule type="expression" dxfId="273" priority="270">
      <formula>#REF!="Total"</formula>
    </cfRule>
  </conditionalFormatting>
  <conditionalFormatting sqref="C167">
    <cfRule type="expression" dxfId="272" priority="269">
      <formula>#REF!="Total"</formula>
    </cfRule>
  </conditionalFormatting>
  <conditionalFormatting sqref="C167">
    <cfRule type="expression" dxfId="271" priority="268">
      <formula>#REF!="Total"</formula>
    </cfRule>
  </conditionalFormatting>
  <conditionalFormatting sqref="C167">
    <cfRule type="expression" dxfId="270" priority="267">
      <formula>#REF!="Total"</formula>
    </cfRule>
  </conditionalFormatting>
  <conditionalFormatting sqref="C167">
    <cfRule type="expression" dxfId="269" priority="266">
      <formula>#REF!="Total"</formula>
    </cfRule>
  </conditionalFormatting>
  <conditionalFormatting sqref="C167">
    <cfRule type="expression" dxfId="268" priority="265">
      <formula>#REF!="Total"</formula>
    </cfRule>
  </conditionalFormatting>
  <conditionalFormatting sqref="C167">
    <cfRule type="expression" dxfId="267" priority="264">
      <formula>#REF!="Total"</formula>
    </cfRule>
  </conditionalFormatting>
  <conditionalFormatting sqref="C167">
    <cfRule type="expression" dxfId="266" priority="263">
      <formula>#REF!="Total"</formula>
    </cfRule>
  </conditionalFormatting>
  <conditionalFormatting sqref="C167">
    <cfRule type="expression" dxfId="265" priority="262">
      <formula>#REF!="Total"</formula>
    </cfRule>
  </conditionalFormatting>
  <conditionalFormatting sqref="C167">
    <cfRule type="expression" dxfId="264" priority="261">
      <formula>#REF!="Total"</formula>
    </cfRule>
  </conditionalFormatting>
  <conditionalFormatting sqref="C167">
    <cfRule type="expression" dxfId="263" priority="260">
      <formula>#REF!="Total"</formula>
    </cfRule>
  </conditionalFormatting>
  <conditionalFormatting sqref="C167">
    <cfRule type="expression" dxfId="262" priority="259">
      <formula>#REF!="Total"</formula>
    </cfRule>
  </conditionalFormatting>
  <conditionalFormatting sqref="C167">
    <cfRule type="expression" dxfId="261" priority="258">
      <formula>#REF!="Total"</formula>
    </cfRule>
  </conditionalFormatting>
  <conditionalFormatting sqref="C167">
    <cfRule type="expression" dxfId="260" priority="257">
      <formula>#REF!="Total"</formula>
    </cfRule>
  </conditionalFormatting>
  <conditionalFormatting sqref="C167">
    <cfRule type="expression" dxfId="259" priority="256">
      <formula>#REF!="Total"</formula>
    </cfRule>
  </conditionalFormatting>
  <conditionalFormatting sqref="C167">
    <cfRule type="expression" dxfId="258" priority="255">
      <formula>#REF!="Total"</formula>
    </cfRule>
  </conditionalFormatting>
  <conditionalFormatting sqref="C167">
    <cfRule type="expression" dxfId="257" priority="254">
      <formula>#REF!="Total"</formula>
    </cfRule>
  </conditionalFormatting>
  <conditionalFormatting sqref="C167">
    <cfRule type="expression" dxfId="256" priority="253">
      <formula>#REF!="Total"</formula>
    </cfRule>
  </conditionalFormatting>
  <conditionalFormatting sqref="C167">
    <cfRule type="expression" dxfId="255" priority="252">
      <formula>#REF!="Total"</formula>
    </cfRule>
  </conditionalFormatting>
  <conditionalFormatting sqref="C167">
    <cfRule type="expression" dxfId="254" priority="251">
      <formula>#REF!="Total"</formula>
    </cfRule>
  </conditionalFormatting>
  <conditionalFormatting sqref="C167">
    <cfRule type="expression" dxfId="253" priority="250">
      <formula>#REF!="Total"</formula>
    </cfRule>
  </conditionalFormatting>
  <conditionalFormatting sqref="C167">
    <cfRule type="expression" dxfId="252" priority="249">
      <formula>#REF!="Total"</formula>
    </cfRule>
  </conditionalFormatting>
  <conditionalFormatting sqref="C167">
    <cfRule type="expression" dxfId="251" priority="248">
      <formula>$A65644="Total"</formula>
    </cfRule>
  </conditionalFormatting>
  <conditionalFormatting sqref="C167">
    <cfRule type="expression" dxfId="250" priority="247">
      <formula>#REF!="Total"</formula>
    </cfRule>
  </conditionalFormatting>
  <conditionalFormatting sqref="C167">
    <cfRule type="expression" dxfId="249" priority="246">
      <formula>#REF!="Total"</formula>
    </cfRule>
  </conditionalFormatting>
  <conditionalFormatting sqref="C167">
    <cfRule type="expression" dxfId="248" priority="245">
      <formula>$A65648="Total"</formula>
    </cfRule>
  </conditionalFormatting>
  <conditionalFormatting sqref="C167">
    <cfRule type="expression" dxfId="247" priority="244">
      <formula>#REF!="Total"</formula>
    </cfRule>
  </conditionalFormatting>
  <conditionalFormatting sqref="C167">
    <cfRule type="expression" dxfId="246" priority="243">
      <formula>$A65638="Total"</formula>
    </cfRule>
  </conditionalFormatting>
  <conditionalFormatting sqref="C167">
    <cfRule type="expression" dxfId="245" priority="242">
      <formula>#REF!="Total"</formula>
    </cfRule>
  </conditionalFormatting>
  <conditionalFormatting sqref="C167">
    <cfRule type="expression" dxfId="244" priority="241">
      <formula>$A65652="Total"</formula>
    </cfRule>
  </conditionalFormatting>
  <conditionalFormatting sqref="C167">
    <cfRule type="expression" dxfId="243" priority="240">
      <formula>$A65601="Total"</formula>
    </cfRule>
  </conditionalFormatting>
  <conditionalFormatting sqref="C167">
    <cfRule type="expression" dxfId="242" priority="239">
      <formula>$A65627="Total"</formula>
    </cfRule>
  </conditionalFormatting>
  <conditionalFormatting sqref="C167">
    <cfRule type="expression" dxfId="241" priority="238">
      <formula>$A65650="Total"</formula>
    </cfRule>
  </conditionalFormatting>
  <conditionalFormatting sqref="C167">
    <cfRule type="expression" dxfId="240" priority="237">
      <formula>$A65653="Total"</formula>
    </cfRule>
  </conditionalFormatting>
  <conditionalFormatting sqref="C167">
    <cfRule type="expression" dxfId="239" priority="236">
      <formula>$A65654="Total"</formula>
    </cfRule>
  </conditionalFormatting>
  <conditionalFormatting sqref="C167">
    <cfRule type="expression" dxfId="238" priority="235">
      <formula>$A65656="Total"</formula>
    </cfRule>
  </conditionalFormatting>
  <conditionalFormatting sqref="C167">
    <cfRule type="expression" dxfId="237" priority="234">
      <formula>$A65657="Total"</formula>
    </cfRule>
  </conditionalFormatting>
  <conditionalFormatting sqref="C167">
    <cfRule type="expression" dxfId="236" priority="233">
      <formula>$A65659="Total"</formula>
    </cfRule>
  </conditionalFormatting>
  <conditionalFormatting sqref="C167">
    <cfRule type="expression" dxfId="235" priority="232">
      <formula>$A65655="Total"</formula>
    </cfRule>
  </conditionalFormatting>
  <conditionalFormatting sqref="C167">
    <cfRule type="expression" dxfId="234" priority="231">
      <formula>$A65658="Total"</formula>
    </cfRule>
  </conditionalFormatting>
  <conditionalFormatting sqref="C167">
    <cfRule type="expression" dxfId="233" priority="230">
      <formula>$A65604="Total"</formula>
    </cfRule>
  </conditionalFormatting>
  <conditionalFormatting sqref="C167">
    <cfRule type="expression" dxfId="232" priority="229">
      <formula>$A65662="Total"</formula>
    </cfRule>
  </conditionalFormatting>
  <conditionalFormatting sqref="C167">
    <cfRule type="expression" dxfId="231" priority="228">
      <formula>$A151="Total"</formula>
    </cfRule>
  </conditionalFormatting>
  <conditionalFormatting sqref="C167">
    <cfRule type="expression" dxfId="230" priority="227">
      <formula>$A212="Total"</formula>
    </cfRule>
  </conditionalFormatting>
  <conditionalFormatting sqref="C167">
    <cfRule type="expression" dxfId="229" priority="226">
      <formula>$A65661="Total"</formula>
    </cfRule>
  </conditionalFormatting>
  <conditionalFormatting sqref="C167">
    <cfRule type="expression" dxfId="228" priority="225">
      <formula>$A65660="Total"</formula>
    </cfRule>
  </conditionalFormatting>
  <conditionalFormatting sqref="C167">
    <cfRule type="expression" dxfId="227" priority="224">
      <formula>$A152="Total"</formula>
    </cfRule>
  </conditionalFormatting>
  <conditionalFormatting sqref="C167">
    <cfRule type="expression" dxfId="226" priority="223">
      <formula>$A167="Total"</formula>
    </cfRule>
  </conditionalFormatting>
  <conditionalFormatting sqref="C167">
    <cfRule type="expression" dxfId="225" priority="222">
      <formula>$A159="Total"</formula>
    </cfRule>
  </conditionalFormatting>
  <conditionalFormatting sqref="C167">
    <cfRule type="expression" dxfId="224" priority="221">
      <formula>$A157="Total"</formula>
    </cfRule>
  </conditionalFormatting>
  <conditionalFormatting sqref="C167">
    <cfRule type="expression" dxfId="223" priority="220">
      <formula>$A178="Total"</formula>
    </cfRule>
  </conditionalFormatting>
  <conditionalFormatting sqref="C167">
    <cfRule type="expression" dxfId="222" priority="219">
      <formula>$A65635="Total"</formula>
    </cfRule>
  </conditionalFormatting>
  <conditionalFormatting sqref="C167">
    <cfRule type="expression" dxfId="221" priority="218">
      <formula>$A65651="Total"</formula>
    </cfRule>
  </conditionalFormatting>
  <conditionalFormatting sqref="C167">
    <cfRule type="expression" dxfId="220" priority="217">
      <formula>$A191="Total"</formula>
    </cfRule>
  </conditionalFormatting>
  <conditionalFormatting sqref="C167">
    <cfRule type="expression" dxfId="219" priority="216">
      <formula>$A65598="Total"</formula>
    </cfRule>
  </conditionalFormatting>
  <conditionalFormatting sqref="C167">
    <cfRule type="expression" dxfId="218" priority="215">
      <formula>$A65602="Total"</formula>
    </cfRule>
  </conditionalFormatting>
  <conditionalFormatting sqref="C167">
    <cfRule type="expression" dxfId="217" priority="214">
      <formula>$A65597="Total"</formula>
    </cfRule>
  </conditionalFormatting>
  <conditionalFormatting sqref="C167">
    <cfRule type="expression" dxfId="216" priority="213">
      <formula>$A65642="Total"</formula>
    </cfRule>
  </conditionalFormatting>
  <conditionalFormatting sqref="C167">
    <cfRule type="expression" dxfId="215" priority="212">
      <formula>$A65636="Total"</formula>
    </cfRule>
  </conditionalFormatting>
  <conditionalFormatting sqref="C167">
    <cfRule type="expression" dxfId="214" priority="211">
      <formula>$A188="Total"</formula>
    </cfRule>
  </conditionalFormatting>
  <conditionalFormatting sqref="C167">
    <cfRule type="expression" dxfId="213" priority="210">
      <formula>$A65626="Total"</formula>
    </cfRule>
  </conditionalFormatting>
  <conditionalFormatting sqref="C167">
    <cfRule type="expression" dxfId="212" priority="209">
      <formula>$A167="Total"</formula>
    </cfRule>
  </conditionalFormatting>
  <conditionalFormatting sqref="C167">
    <cfRule type="expression" dxfId="211" priority="208">
      <formula>$A65663="Total"</formula>
    </cfRule>
  </conditionalFormatting>
  <conditionalFormatting sqref="C167">
    <cfRule type="expression" dxfId="210" priority="207">
      <formula>$A65664="Total"</formula>
    </cfRule>
  </conditionalFormatting>
  <conditionalFormatting sqref="C167">
    <cfRule type="expression" dxfId="209" priority="206">
      <formula>$A165="Total"</formula>
    </cfRule>
  </conditionalFormatting>
  <conditionalFormatting sqref="C167">
    <cfRule type="expression" dxfId="208" priority="205">
      <formula>$A164="Total"</formula>
    </cfRule>
  </conditionalFormatting>
  <conditionalFormatting sqref="C167">
    <cfRule type="expression" dxfId="207" priority="204">
      <formula>$A159="Total"</formula>
    </cfRule>
  </conditionalFormatting>
  <conditionalFormatting sqref="C167">
    <cfRule type="expression" dxfId="206" priority="203">
      <formula>$A65657="Total"</formula>
    </cfRule>
  </conditionalFormatting>
  <conditionalFormatting sqref="C167">
    <cfRule type="expression" dxfId="205" priority="202">
      <formula>$A65646="Total"</formula>
    </cfRule>
  </conditionalFormatting>
  <conditionalFormatting sqref="C167">
    <cfRule type="expression" dxfId="204" priority="201">
      <formula>$A65641="Total"</formula>
    </cfRule>
  </conditionalFormatting>
  <conditionalFormatting sqref="C167">
    <cfRule type="expression" dxfId="203" priority="200">
      <formula>$A65642="Total"</formula>
    </cfRule>
  </conditionalFormatting>
  <conditionalFormatting sqref="C167">
    <cfRule type="expression" dxfId="202" priority="199">
      <formula>$A65662="Total"</formula>
    </cfRule>
  </conditionalFormatting>
  <conditionalFormatting sqref="C167">
    <cfRule type="expression" dxfId="201" priority="198">
      <formula>$A65660="Total"</formula>
    </cfRule>
  </conditionalFormatting>
  <conditionalFormatting sqref="C167">
    <cfRule type="expression" dxfId="200" priority="197">
      <formula>$A165="Total"</formula>
    </cfRule>
  </conditionalFormatting>
  <conditionalFormatting sqref="C167">
    <cfRule type="expression" dxfId="199" priority="196">
      <formula>$A164="Total"</formula>
    </cfRule>
  </conditionalFormatting>
  <conditionalFormatting sqref="C167">
    <cfRule type="expression" dxfId="198" priority="195">
      <formula>$A163="Total"</formula>
    </cfRule>
  </conditionalFormatting>
  <conditionalFormatting sqref="C167">
    <cfRule type="expression" dxfId="197" priority="194">
      <formula>$A167="Total"</formula>
    </cfRule>
  </conditionalFormatting>
  <conditionalFormatting sqref="C167">
    <cfRule type="expression" dxfId="196" priority="193">
      <formula>$A65651="Total"</formula>
    </cfRule>
  </conditionalFormatting>
  <conditionalFormatting sqref="C167">
    <cfRule type="expression" dxfId="195" priority="192">
      <formula>$A65647="Total"</formula>
    </cfRule>
  </conditionalFormatting>
  <conditionalFormatting sqref="C167">
    <cfRule type="expression" dxfId="194" priority="191">
      <formula>$A154="Total"</formula>
    </cfRule>
  </conditionalFormatting>
  <conditionalFormatting sqref="C167">
    <cfRule type="expression" dxfId="193" priority="190">
      <formula>$A151="Total"</formula>
    </cfRule>
  </conditionalFormatting>
  <conditionalFormatting sqref="C167">
    <cfRule type="expression" dxfId="192" priority="189">
      <formula>$A65639="Total"</formula>
    </cfRule>
  </conditionalFormatting>
  <conditionalFormatting sqref="C167">
    <cfRule type="expression" dxfId="191" priority="188">
      <formula>$A65663="Total"</formula>
    </cfRule>
  </conditionalFormatting>
  <conditionalFormatting sqref="C167">
    <cfRule type="expression" dxfId="190" priority="187">
      <formula>$A65658="Total"</formula>
    </cfRule>
  </conditionalFormatting>
  <conditionalFormatting sqref="C167">
    <cfRule type="expression" dxfId="189" priority="186">
      <formula>$A65653="Total"</formula>
    </cfRule>
  </conditionalFormatting>
  <conditionalFormatting sqref="C167">
    <cfRule type="expression" dxfId="188" priority="185">
      <formula>$A65664="Total"</formula>
    </cfRule>
  </conditionalFormatting>
  <conditionalFormatting sqref="C167">
    <cfRule type="expression" dxfId="187" priority="184">
      <formula>$A65641="Total"</formula>
    </cfRule>
  </conditionalFormatting>
  <conditionalFormatting sqref="C167">
    <cfRule type="expression" dxfId="186" priority="183">
      <formula>$A65638="Total"</formula>
    </cfRule>
  </conditionalFormatting>
  <conditionalFormatting sqref="C167">
    <cfRule type="expression" dxfId="185" priority="182">
      <formula>$A65665="Total"</formula>
    </cfRule>
  </conditionalFormatting>
  <conditionalFormatting sqref="C167">
    <cfRule type="expression" dxfId="184" priority="181">
      <formula>$A65660="Total"</formula>
    </cfRule>
  </conditionalFormatting>
  <conditionalFormatting sqref="C167">
    <cfRule type="expression" dxfId="183" priority="180">
      <formula>$A65659="Total"</formula>
    </cfRule>
  </conditionalFormatting>
  <conditionalFormatting sqref="C167">
    <cfRule type="expression" dxfId="182" priority="179">
      <formula>$A65656="Total"</formula>
    </cfRule>
  </conditionalFormatting>
  <conditionalFormatting sqref="C167">
    <cfRule type="expression" dxfId="181" priority="178">
      <formula>$A65655="Total"</formula>
    </cfRule>
  </conditionalFormatting>
  <conditionalFormatting sqref="C167">
    <cfRule type="expression" dxfId="180" priority="177">
      <formula>$A65628="Total"</formula>
    </cfRule>
  </conditionalFormatting>
  <conditionalFormatting sqref="C167">
    <cfRule type="expression" dxfId="179" priority="176">
      <formula>$A65654="Total"</formula>
    </cfRule>
  </conditionalFormatting>
  <conditionalFormatting sqref="C167">
    <cfRule type="expression" dxfId="178" priority="175">
      <formula>$A65661="Total"</formula>
    </cfRule>
  </conditionalFormatting>
  <conditionalFormatting sqref="C167">
    <cfRule type="expression" dxfId="177" priority="174">
      <formula>$A65629="Total"</formula>
    </cfRule>
  </conditionalFormatting>
  <conditionalFormatting sqref="C167">
    <cfRule type="expression" dxfId="176" priority="173">
      <formula>$A165="Total"</formula>
    </cfRule>
  </conditionalFormatting>
  <conditionalFormatting sqref="C167">
    <cfRule type="expression" dxfId="175" priority="172">
      <formula>$A164="Total"</formula>
    </cfRule>
  </conditionalFormatting>
  <conditionalFormatting sqref="C167">
    <cfRule type="expression" dxfId="174" priority="171">
      <formula>$A163="Total"</formula>
    </cfRule>
  </conditionalFormatting>
  <conditionalFormatting sqref="C167">
    <cfRule type="expression" dxfId="173" priority="170">
      <formula>$A65658="Total"</formula>
    </cfRule>
  </conditionalFormatting>
  <conditionalFormatting sqref="C167">
    <cfRule type="expression" dxfId="172" priority="169">
      <formula>$A65647="Total"</formula>
    </cfRule>
  </conditionalFormatting>
  <conditionalFormatting sqref="C167">
    <cfRule type="expression" dxfId="171" priority="168">
      <formula>$A65642="Total"</formula>
    </cfRule>
  </conditionalFormatting>
  <conditionalFormatting sqref="C167">
    <cfRule type="expression" dxfId="170" priority="167">
      <formula>$A65646="Total"</formula>
    </cfRule>
  </conditionalFormatting>
  <conditionalFormatting sqref="C167">
    <cfRule type="expression" dxfId="169" priority="166">
      <formula>$A65663="Total"</formula>
    </cfRule>
  </conditionalFormatting>
  <conditionalFormatting sqref="C167">
    <cfRule type="expression" dxfId="168" priority="165">
      <formula>$A65661="Total"</formula>
    </cfRule>
  </conditionalFormatting>
  <conditionalFormatting sqref="C167">
    <cfRule type="expression" dxfId="167" priority="164">
      <formula>$A65605="Total"</formula>
    </cfRule>
  </conditionalFormatting>
  <conditionalFormatting sqref="C167">
    <cfRule type="expression" dxfId="166" priority="163">
      <formula>$A65600="Total"</formula>
    </cfRule>
  </conditionalFormatting>
  <conditionalFormatting sqref="C167">
    <cfRule type="expression" dxfId="165" priority="162">
      <formula>$A65602="Total"</formula>
    </cfRule>
  </conditionalFormatting>
  <conditionalFormatting sqref="C167">
    <cfRule type="expression" dxfId="164" priority="161">
      <formula>$A230="Total"</formula>
    </cfRule>
  </conditionalFormatting>
  <conditionalFormatting sqref="C167">
    <cfRule type="expression" dxfId="163" priority="160">
      <formula>$A65643="Total"</formula>
    </cfRule>
  </conditionalFormatting>
  <conditionalFormatting sqref="C167">
    <cfRule type="expression" dxfId="162" priority="159">
      <formula>$A65625="Total"</formula>
    </cfRule>
  </conditionalFormatting>
  <conditionalFormatting sqref="C167">
    <cfRule type="expression" dxfId="161" priority="313">
      <formula>$A65599="Total"</formula>
    </cfRule>
  </conditionalFormatting>
  <conditionalFormatting sqref="C167">
    <cfRule type="expression" dxfId="160" priority="314">
      <formula>$A65624="Total"</formula>
    </cfRule>
  </conditionalFormatting>
  <conditionalFormatting sqref="C167">
    <cfRule type="expression" dxfId="159" priority="315">
      <formula>$A65623="Total"</formula>
    </cfRule>
  </conditionalFormatting>
  <conditionalFormatting sqref="C167">
    <cfRule type="expression" dxfId="158" priority="316">
      <formula>$A65622="Total"</formula>
    </cfRule>
  </conditionalFormatting>
  <conditionalFormatting sqref="C172">
    <cfRule type="expression" dxfId="157" priority="154">
      <formula>#REF!="Total"</formula>
    </cfRule>
  </conditionalFormatting>
  <conditionalFormatting sqref="C172">
    <cfRule type="expression" dxfId="156" priority="153">
      <formula>#REF!="Total"</formula>
    </cfRule>
  </conditionalFormatting>
  <conditionalFormatting sqref="C172">
    <cfRule type="expression" dxfId="155" priority="152">
      <formula>#REF!="Total"</formula>
    </cfRule>
  </conditionalFormatting>
  <conditionalFormatting sqref="C172">
    <cfRule type="expression" dxfId="154" priority="151">
      <formula>#REF!="Total"</formula>
    </cfRule>
  </conditionalFormatting>
  <conditionalFormatting sqref="C172">
    <cfRule type="expression" dxfId="153" priority="150">
      <formula>#REF!="Total"</formula>
    </cfRule>
  </conditionalFormatting>
  <conditionalFormatting sqref="C172">
    <cfRule type="expression" dxfId="152" priority="149">
      <formula>#REF!="Total"</formula>
    </cfRule>
  </conditionalFormatting>
  <conditionalFormatting sqref="C172">
    <cfRule type="expression" dxfId="151" priority="148">
      <formula>#REF!="Total"</formula>
    </cfRule>
  </conditionalFormatting>
  <conditionalFormatting sqref="C172">
    <cfRule type="expression" dxfId="150" priority="147">
      <formula>#REF!="Total"</formula>
    </cfRule>
  </conditionalFormatting>
  <conditionalFormatting sqref="C172">
    <cfRule type="expression" dxfId="149" priority="146">
      <formula>#REF!="Total"</formula>
    </cfRule>
  </conditionalFormatting>
  <conditionalFormatting sqref="C172">
    <cfRule type="expression" dxfId="148" priority="145">
      <formula>#REF!="Total"</formula>
    </cfRule>
  </conditionalFormatting>
  <conditionalFormatting sqref="C172">
    <cfRule type="expression" dxfId="147" priority="144">
      <formula>#REF!="Total"</formula>
    </cfRule>
  </conditionalFormatting>
  <conditionalFormatting sqref="C172">
    <cfRule type="expression" dxfId="146" priority="143">
      <formula>#REF!="Total"</formula>
    </cfRule>
  </conditionalFormatting>
  <conditionalFormatting sqref="C172">
    <cfRule type="expression" dxfId="145" priority="142">
      <formula>#REF!="Total"</formula>
    </cfRule>
  </conditionalFormatting>
  <conditionalFormatting sqref="C172">
    <cfRule type="expression" dxfId="144" priority="141">
      <formula>#REF!="Total"</formula>
    </cfRule>
  </conditionalFormatting>
  <conditionalFormatting sqref="C172">
    <cfRule type="expression" dxfId="143" priority="140">
      <formula>#REF!="Total"</formula>
    </cfRule>
  </conditionalFormatting>
  <conditionalFormatting sqref="C172">
    <cfRule type="expression" dxfId="142" priority="139">
      <formula>#REF!="Total"</formula>
    </cfRule>
  </conditionalFormatting>
  <conditionalFormatting sqref="C172">
    <cfRule type="expression" dxfId="141" priority="138">
      <formula>#REF!="Total"</formula>
    </cfRule>
  </conditionalFormatting>
  <conditionalFormatting sqref="C172">
    <cfRule type="expression" dxfId="140" priority="137">
      <formula>#REF!="Total"</formula>
    </cfRule>
  </conditionalFormatting>
  <conditionalFormatting sqref="C172">
    <cfRule type="expression" dxfId="139" priority="136">
      <formula>$A167="Total"</formula>
    </cfRule>
  </conditionalFormatting>
  <conditionalFormatting sqref="C172">
    <cfRule type="expression" dxfId="138" priority="135">
      <formula>$A165="Total"</formula>
    </cfRule>
  </conditionalFormatting>
  <conditionalFormatting sqref="C172">
    <cfRule type="expression" dxfId="137" priority="134">
      <formula>#REF!="Total"</formula>
    </cfRule>
  </conditionalFormatting>
  <conditionalFormatting sqref="C172">
    <cfRule type="expression" dxfId="136" priority="133">
      <formula>#REF!="Total"</formula>
    </cfRule>
  </conditionalFormatting>
  <conditionalFormatting sqref="C172">
    <cfRule type="expression" dxfId="135" priority="132">
      <formula>#REF!="Total"</formula>
    </cfRule>
  </conditionalFormatting>
  <conditionalFormatting sqref="C172">
    <cfRule type="expression" dxfId="134" priority="131">
      <formula>#REF!="Total"</formula>
    </cfRule>
  </conditionalFormatting>
  <conditionalFormatting sqref="C172">
    <cfRule type="expression" dxfId="133" priority="130">
      <formula>#REF!="Total"</formula>
    </cfRule>
  </conditionalFormatting>
  <conditionalFormatting sqref="C172">
    <cfRule type="expression" dxfId="132" priority="129">
      <formula>#REF!="Total"</formula>
    </cfRule>
  </conditionalFormatting>
  <conditionalFormatting sqref="C172">
    <cfRule type="expression" dxfId="131" priority="128">
      <formula>#REF!="Total"</formula>
    </cfRule>
  </conditionalFormatting>
  <conditionalFormatting sqref="C172">
    <cfRule type="expression" dxfId="130" priority="127">
      <formula>#REF!="Total"</formula>
    </cfRule>
  </conditionalFormatting>
  <conditionalFormatting sqref="C172">
    <cfRule type="expression" dxfId="129" priority="126">
      <formula>#REF!="Total"</formula>
    </cfRule>
  </conditionalFormatting>
  <conditionalFormatting sqref="C172">
    <cfRule type="expression" dxfId="128" priority="125">
      <formula>#REF!="Total"</formula>
    </cfRule>
  </conditionalFormatting>
  <conditionalFormatting sqref="C172">
    <cfRule type="expression" dxfId="127" priority="124">
      <formula>#REF!="Total"</formula>
    </cfRule>
  </conditionalFormatting>
  <conditionalFormatting sqref="C172">
    <cfRule type="expression" dxfId="126" priority="123">
      <formula>#REF!="Total"</formula>
    </cfRule>
  </conditionalFormatting>
  <conditionalFormatting sqref="C172">
    <cfRule type="expression" dxfId="125" priority="122">
      <formula>#REF!="Total"</formula>
    </cfRule>
  </conditionalFormatting>
  <conditionalFormatting sqref="C172">
    <cfRule type="expression" dxfId="124" priority="121">
      <formula>#REF!="Total"</formula>
    </cfRule>
  </conditionalFormatting>
  <conditionalFormatting sqref="C172">
    <cfRule type="expression" dxfId="123" priority="120">
      <formula>#REF!="Total"</formula>
    </cfRule>
  </conditionalFormatting>
  <conditionalFormatting sqref="C172">
    <cfRule type="expression" dxfId="122" priority="119">
      <formula>#REF!="Total"</formula>
    </cfRule>
  </conditionalFormatting>
  <conditionalFormatting sqref="C172">
    <cfRule type="expression" dxfId="121" priority="118">
      <formula>#REF!="Total"</formula>
    </cfRule>
  </conditionalFormatting>
  <conditionalFormatting sqref="C172">
    <cfRule type="expression" dxfId="120" priority="117">
      <formula>#REF!="Total"</formula>
    </cfRule>
  </conditionalFormatting>
  <conditionalFormatting sqref="C172">
    <cfRule type="expression" dxfId="119" priority="116">
      <formula>#REF!="Total"</formula>
    </cfRule>
  </conditionalFormatting>
  <conditionalFormatting sqref="C172">
    <cfRule type="expression" dxfId="118" priority="115">
      <formula>#REF!="Total"</formula>
    </cfRule>
  </conditionalFormatting>
  <conditionalFormatting sqref="C172">
    <cfRule type="expression" dxfId="117" priority="114">
      <formula>#REF!="Total"</formula>
    </cfRule>
  </conditionalFormatting>
  <conditionalFormatting sqref="C172">
    <cfRule type="expression" dxfId="116" priority="113">
      <formula>#REF!="Total"</formula>
    </cfRule>
  </conditionalFormatting>
  <conditionalFormatting sqref="C172">
    <cfRule type="expression" dxfId="115" priority="112">
      <formula>#REF!="Total"</formula>
    </cfRule>
  </conditionalFormatting>
  <conditionalFormatting sqref="C172">
    <cfRule type="expression" dxfId="114" priority="111">
      <formula>#REF!="Total"</formula>
    </cfRule>
  </conditionalFormatting>
  <conditionalFormatting sqref="C172">
    <cfRule type="expression" dxfId="113" priority="110">
      <formula>#REF!="Total"</formula>
    </cfRule>
  </conditionalFormatting>
  <conditionalFormatting sqref="C172">
    <cfRule type="expression" dxfId="112" priority="109">
      <formula>#REF!="Total"</formula>
    </cfRule>
  </conditionalFormatting>
  <conditionalFormatting sqref="C172">
    <cfRule type="expression" dxfId="111" priority="108">
      <formula>#REF!="Total"</formula>
    </cfRule>
  </conditionalFormatting>
  <conditionalFormatting sqref="C172">
    <cfRule type="expression" dxfId="110" priority="107">
      <formula>#REF!="Total"</formula>
    </cfRule>
  </conditionalFormatting>
  <conditionalFormatting sqref="C172">
    <cfRule type="expression" dxfId="109" priority="106">
      <formula>#REF!="Total"</formula>
    </cfRule>
  </conditionalFormatting>
  <conditionalFormatting sqref="C172">
    <cfRule type="expression" dxfId="108" priority="105">
      <formula>#REF!="Total"</formula>
    </cfRule>
  </conditionalFormatting>
  <conditionalFormatting sqref="C172">
    <cfRule type="expression" dxfId="107" priority="104">
      <formula>#REF!="Total"</formula>
    </cfRule>
  </conditionalFormatting>
  <conditionalFormatting sqref="C172">
    <cfRule type="expression" dxfId="106" priority="103">
      <formula>#REF!="Total"</formula>
    </cfRule>
  </conditionalFormatting>
  <conditionalFormatting sqref="C172">
    <cfRule type="expression" dxfId="105" priority="102">
      <formula>#REF!="Total"</formula>
    </cfRule>
  </conditionalFormatting>
  <conditionalFormatting sqref="C172">
    <cfRule type="expression" dxfId="104" priority="101">
      <formula>#REF!="Total"</formula>
    </cfRule>
  </conditionalFormatting>
  <conditionalFormatting sqref="C172">
    <cfRule type="expression" dxfId="103" priority="100">
      <formula>#REF!="Total"</formula>
    </cfRule>
  </conditionalFormatting>
  <conditionalFormatting sqref="C172">
    <cfRule type="expression" dxfId="102" priority="99">
      <formula>#REF!="Total"</formula>
    </cfRule>
  </conditionalFormatting>
  <conditionalFormatting sqref="C172">
    <cfRule type="expression" dxfId="101" priority="98">
      <formula>#REF!="Total"</formula>
    </cfRule>
  </conditionalFormatting>
  <conditionalFormatting sqref="C172">
    <cfRule type="expression" dxfId="100" priority="97">
      <formula>#REF!="Total"</formula>
    </cfRule>
  </conditionalFormatting>
  <conditionalFormatting sqref="C172">
    <cfRule type="expression" dxfId="99" priority="96">
      <formula>#REF!="Total"</formula>
    </cfRule>
  </conditionalFormatting>
  <conditionalFormatting sqref="C172">
    <cfRule type="expression" dxfId="98" priority="95">
      <formula>#REF!="Total"</formula>
    </cfRule>
  </conditionalFormatting>
  <conditionalFormatting sqref="C172">
    <cfRule type="expression" dxfId="97" priority="94">
      <formula>#REF!="Total"</formula>
    </cfRule>
  </conditionalFormatting>
  <conditionalFormatting sqref="C172">
    <cfRule type="expression" dxfId="96" priority="93">
      <formula>#REF!="Total"</formula>
    </cfRule>
  </conditionalFormatting>
  <conditionalFormatting sqref="C172">
    <cfRule type="expression" dxfId="95" priority="92">
      <formula>#REF!="Total"</formula>
    </cfRule>
  </conditionalFormatting>
  <conditionalFormatting sqref="C172">
    <cfRule type="expression" dxfId="94" priority="91">
      <formula>#REF!="Total"</formula>
    </cfRule>
  </conditionalFormatting>
  <conditionalFormatting sqref="C172">
    <cfRule type="expression" dxfId="93" priority="90">
      <formula>$A65649="Total"</formula>
    </cfRule>
  </conditionalFormatting>
  <conditionalFormatting sqref="C172">
    <cfRule type="expression" dxfId="92" priority="89">
      <formula>#REF!="Total"</formula>
    </cfRule>
  </conditionalFormatting>
  <conditionalFormatting sqref="C172">
    <cfRule type="expression" dxfId="91" priority="88">
      <formula>#REF!="Total"</formula>
    </cfRule>
  </conditionalFormatting>
  <conditionalFormatting sqref="C172">
    <cfRule type="expression" dxfId="90" priority="87">
      <formula>$A65653="Total"</formula>
    </cfRule>
  </conditionalFormatting>
  <conditionalFormatting sqref="C172">
    <cfRule type="expression" dxfId="89" priority="86">
      <formula>#REF!="Total"</formula>
    </cfRule>
  </conditionalFormatting>
  <conditionalFormatting sqref="C172">
    <cfRule type="expression" dxfId="88" priority="85">
      <formula>$A65643="Total"</formula>
    </cfRule>
  </conditionalFormatting>
  <conditionalFormatting sqref="C172">
    <cfRule type="expression" dxfId="87" priority="84">
      <formula>#REF!="Total"</formula>
    </cfRule>
  </conditionalFormatting>
  <conditionalFormatting sqref="C172">
    <cfRule type="expression" dxfId="86" priority="83">
      <formula>$A65657="Total"</formula>
    </cfRule>
  </conditionalFormatting>
  <conditionalFormatting sqref="C172">
    <cfRule type="expression" dxfId="85" priority="82">
      <formula>$A65606="Total"</formula>
    </cfRule>
  </conditionalFormatting>
  <conditionalFormatting sqref="C172">
    <cfRule type="expression" dxfId="84" priority="81">
      <formula>$A65632="Total"</formula>
    </cfRule>
  </conditionalFormatting>
  <conditionalFormatting sqref="C172">
    <cfRule type="expression" dxfId="83" priority="80">
      <formula>$A65655="Total"</formula>
    </cfRule>
  </conditionalFormatting>
  <conditionalFormatting sqref="C172">
    <cfRule type="expression" dxfId="82" priority="79">
      <formula>$A65658="Total"</formula>
    </cfRule>
  </conditionalFormatting>
  <conditionalFormatting sqref="C172">
    <cfRule type="expression" dxfId="81" priority="78">
      <formula>$A65659="Total"</formula>
    </cfRule>
  </conditionalFormatting>
  <conditionalFormatting sqref="C172">
    <cfRule type="expression" dxfId="80" priority="77">
      <formula>$A65661="Total"</formula>
    </cfRule>
  </conditionalFormatting>
  <conditionalFormatting sqref="C172">
    <cfRule type="expression" dxfId="79" priority="76">
      <formula>$A65662="Total"</formula>
    </cfRule>
  </conditionalFormatting>
  <conditionalFormatting sqref="C172">
    <cfRule type="expression" dxfId="78" priority="75">
      <formula>$A65664="Total"</formula>
    </cfRule>
  </conditionalFormatting>
  <conditionalFormatting sqref="C172">
    <cfRule type="expression" dxfId="77" priority="74">
      <formula>$A65660="Total"</formula>
    </cfRule>
  </conditionalFormatting>
  <conditionalFormatting sqref="C172">
    <cfRule type="expression" dxfId="76" priority="73">
      <formula>$A65663="Total"</formula>
    </cfRule>
  </conditionalFormatting>
  <conditionalFormatting sqref="C172">
    <cfRule type="expression" dxfId="75" priority="72">
      <formula>$A65609="Total"</formula>
    </cfRule>
  </conditionalFormatting>
  <conditionalFormatting sqref="C172">
    <cfRule type="expression" dxfId="74" priority="71">
      <formula>$A65667="Total"</formula>
    </cfRule>
  </conditionalFormatting>
  <conditionalFormatting sqref="C172">
    <cfRule type="expression" dxfId="73" priority="70">
      <formula>$A156="Total"</formula>
    </cfRule>
  </conditionalFormatting>
  <conditionalFormatting sqref="C172">
    <cfRule type="expression" dxfId="72" priority="69">
      <formula>$A217="Total"</formula>
    </cfRule>
  </conditionalFormatting>
  <conditionalFormatting sqref="C172">
    <cfRule type="expression" dxfId="71" priority="68">
      <formula>$A65666="Total"</formula>
    </cfRule>
  </conditionalFormatting>
  <conditionalFormatting sqref="C172">
    <cfRule type="expression" dxfId="70" priority="67">
      <formula>$A65665="Total"</formula>
    </cfRule>
  </conditionalFormatting>
  <conditionalFormatting sqref="C172">
    <cfRule type="expression" dxfId="69" priority="66">
      <formula>$A157="Total"</formula>
    </cfRule>
  </conditionalFormatting>
  <conditionalFormatting sqref="C172">
    <cfRule type="expression" dxfId="68" priority="65">
      <formula>$A172="Total"</formula>
    </cfRule>
  </conditionalFormatting>
  <conditionalFormatting sqref="C172">
    <cfRule type="expression" dxfId="67" priority="64">
      <formula>$A164="Total"</formula>
    </cfRule>
  </conditionalFormatting>
  <conditionalFormatting sqref="C172">
    <cfRule type="expression" dxfId="66" priority="63">
      <formula>$A162="Total"</formula>
    </cfRule>
  </conditionalFormatting>
  <conditionalFormatting sqref="C172">
    <cfRule type="expression" dxfId="65" priority="62">
      <formula>$A183="Total"</formula>
    </cfRule>
  </conditionalFormatting>
  <conditionalFormatting sqref="C172">
    <cfRule type="expression" dxfId="64" priority="61">
      <formula>$A65640="Total"</formula>
    </cfRule>
  </conditionalFormatting>
  <conditionalFormatting sqref="C172">
    <cfRule type="expression" dxfId="63" priority="60">
      <formula>$A65656="Total"</formula>
    </cfRule>
  </conditionalFormatting>
  <conditionalFormatting sqref="C172">
    <cfRule type="expression" dxfId="62" priority="59">
      <formula>$A196="Total"</formula>
    </cfRule>
  </conditionalFormatting>
  <conditionalFormatting sqref="C172">
    <cfRule type="expression" dxfId="61" priority="58">
      <formula>$A65603="Total"</formula>
    </cfRule>
  </conditionalFormatting>
  <conditionalFormatting sqref="C172">
    <cfRule type="expression" dxfId="60" priority="57">
      <formula>$A65607="Total"</formula>
    </cfRule>
  </conditionalFormatting>
  <conditionalFormatting sqref="C172">
    <cfRule type="expression" dxfId="59" priority="56">
      <formula>$A65602="Total"</formula>
    </cfRule>
  </conditionalFormatting>
  <conditionalFormatting sqref="C172">
    <cfRule type="expression" dxfId="58" priority="55">
      <formula>$A65647="Total"</formula>
    </cfRule>
  </conditionalFormatting>
  <conditionalFormatting sqref="C172">
    <cfRule type="expression" dxfId="57" priority="54">
      <formula>$A65641="Total"</formula>
    </cfRule>
  </conditionalFormatting>
  <conditionalFormatting sqref="C172">
    <cfRule type="expression" dxfId="56" priority="53">
      <formula>$A193="Total"</formula>
    </cfRule>
  </conditionalFormatting>
  <conditionalFormatting sqref="C172">
    <cfRule type="expression" dxfId="55" priority="52">
      <formula>$A65631="Total"</formula>
    </cfRule>
  </conditionalFormatting>
  <conditionalFormatting sqref="C172">
    <cfRule type="expression" dxfId="54" priority="51">
      <formula>$A172="Total"</formula>
    </cfRule>
  </conditionalFormatting>
  <conditionalFormatting sqref="C172">
    <cfRule type="expression" dxfId="53" priority="50">
      <formula>$A65668="Total"</formula>
    </cfRule>
  </conditionalFormatting>
  <conditionalFormatting sqref="C172">
    <cfRule type="expression" dxfId="52" priority="49">
      <formula>$A65669="Total"</formula>
    </cfRule>
  </conditionalFormatting>
  <conditionalFormatting sqref="C172">
    <cfRule type="expression" dxfId="51" priority="48">
      <formula>$A170="Total"</formula>
    </cfRule>
  </conditionalFormatting>
  <conditionalFormatting sqref="C172">
    <cfRule type="expression" dxfId="50" priority="47">
      <formula>$A169="Total"</formula>
    </cfRule>
  </conditionalFormatting>
  <conditionalFormatting sqref="C172">
    <cfRule type="expression" dxfId="49" priority="46">
      <formula>$A164="Total"</formula>
    </cfRule>
  </conditionalFormatting>
  <conditionalFormatting sqref="C172">
    <cfRule type="expression" dxfId="48" priority="45">
      <formula>$A65662="Total"</formula>
    </cfRule>
  </conditionalFormatting>
  <conditionalFormatting sqref="C172">
    <cfRule type="expression" dxfId="47" priority="44">
      <formula>$A65651="Total"</formula>
    </cfRule>
  </conditionalFormatting>
  <conditionalFormatting sqref="C172">
    <cfRule type="expression" dxfId="46" priority="43">
      <formula>$A65646="Total"</formula>
    </cfRule>
  </conditionalFormatting>
  <conditionalFormatting sqref="C172">
    <cfRule type="expression" dxfId="45" priority="42">
      <formula>$A65647="Total"</formula>
    </cfRule>
  </conditionalFormatting>
  <conditionalFormatting sqref="C172">
    <cfRule type="expression" dxfId="44" priority="41">
      <formula>$A65667="Total"</formula>
    </cfRule>
  </conditionalFormatting>
  <conditionalFormatting sqref="C172">
    <cfRule type="expression" dxfId="43" priority="40">
      <formula>$A65665="Total"</formula>
    </cfRule>
  </conditionalFormatting>
  <conditionalFormatting sqref="C172">
    <cfRule type="expression" dxfId="42" priority="39">
      <formula>$A170="Total"</formula>
    </cfRule>
  </conditionalFormatting>
  <conditionalFormatting sqref="C172">
    <cfRule type="expression" dxfId="41" priority="38">
      <formula>$A169="Total"</formula>
    </cfRule>
  </conditionalFormatting>
  <conditionalFormatting sqref="C172">
    <cfRule type="expression" dxfId="40" priority="37">
      <formula>$A168="Total"</formula>
    </cfRule>
  </conditionalFormatting>
  <conditionalFormatting sqref="C172">
    <cfRule type="expression" dxfId="39" priority="36">
      <formula>$A172="Total"</formula>
    </cfRule>
  </conditionalFormatting>
  <conditionalFormatting sqref="C172">
    <cfRule type="expression" dxfId="38" priority="35">
      <formula>$A65656="Total"</formula>
    </cfRule>
  </conditionalFormatting>
  <conditionalFormatting sqref="C172">
    <cfRule type="expression" dxfId="37" priority="34">
      <formula>$A65652="Total"</formula>
    </cfRule>
  </conditionalFormatting>
  <conditionalFormatting sqref="C172">
    <cfRule type="expression" dxfId="36" priority="33">
      <formula>$A159="Total"</formula>
    </cfRule>
  </conditionalFormatting>
  <conditionalFormatting sqref="C172">
    <cfRule type="expression" dxfId="35" priority="32">
      <formula>$A156="Total"</formula>
    </cfRule>
  </conditionalFormatting>
  <conditionalFormatting sqref="C172">
    <cfRule type="expression" dxfId="34" priority="31">
      <formula>$A65644="Total"</formula>
    </cfRule>
  </conditionalFormatting>
  <conditionalFormatting sqref="C172">
    <cfRule type="expression" dxfId="33" priority="30">
      <formula>$A65668="Total"</formula>
    </cfRule>
  </conditionalFormatting>
  <conditionalFormatting sqref="C172">
    <cfRule type="expression" dxfId="32" priority="29">
      <formula>$A65663="Total"</formula>
    </cfRule>
  </conditionalFormatting>
  <conditionalFormatting sqref="C172">
    <cfRule type="expression" dxfId="31" priority="28">
      <formula>$A65658="Total"</formula>
    </cfRule>
  </conditionalFormatting>
  <conditionalFormatting sqref="C172">
    <cfRule type="expression" dxfId="30" priority="27">
      <formula>$A65669="Total"</formula>
    </cfRule>
  </conditionalFormatting>
  <conditionalFormatting sqref="C172">
    <cfRule type="expression" dxfId="29" priority="26">
      <formula>$A65646="Total"</formula>
    </cfRule>
  </conditionalFormatting>
  <conditionalFormatting sqref="C172">
    <cfRule type="expression" dxfId="28" priority="25">
      <formula>$A65643="Total"</formula>
    </cfRule>
  </conditionalFormatting>
  <conditionalFormatting sqref="C172">
    <cfRule type="expression" dxfId="27" priority="24">
      <formula>$A65670="Total"</formula>
    </cfRule>
  </conditionalFormatting>
  <conditionalFormatting sqref="C172">
    <cfRule type="expression" dxfId="26" priority="23">
      <formula>$A65665="Total"</formula>
    </cfRule>
  </conditionalFormatting>
  <conditionalFormatting sqref="C172">
    <cfRule type="expression" dxfId="25" priority="22">
      <formula>$A65664="Total"</formula>
    </cfRule>
  </conditionalFormatting>
  <conditionalFormatting sqref="C172">
    <cfRule type="expression" dxfId="24" priority="21">
      <formula>$A65661="Total"</formula>
    </cfRule>
  </conditionalFormatting>
  <conditionalFormatting sqref="C172">
    <cfRule type="expression" dxfId="23" priority="20">
      <formula>$A65660="Total"</formula>
    </cfRule>
  </conditionalFormatting>
  <conditionalFormatting sqref="C172">
    <cfRule type="expression" dxfId="22" priority="19">
      <formula>$A65633="Total"</formula>
    </cfRule>
  </conditionalFormatting>
  <conditionalFormatting sqref="C172">
    <cfRule type="expression" dxfId="21" priority="18">
      <formula>$A65659="Total"</formula>
    </cfRule>
  </conditionalFormatting>
  <conditionalFormatting sqref="C172">
    <cfRule type="expression" dxfId="20" priority="17">
      <formula>$A65666="Total"</formula>
    </cfRule>
  </conditionalFormatting>
  <conditionalFormatting sqref="C172">
    <cfRule type="expression" dxfId="19" priority="16">
      <formula>$A65634="Total"</formula>
    </cfRule>
  </conditionalFormatting>
  <conditionalFormatting sqref="C172">
    <cfRule type="expression" dxfId="18" priority="15">
      <formula>$A170="Total"</formula>
    </cfRule>
  </conditionalFormatting>
  <conditionalFormatting sqref="C172">
    <cfRule type="expression" dxfId="17" priority="14">
      <formula>$A169="Total"</formula>
    </cfRule>
  </conditionalFormatting>
  <conditionalFormatting sqref="C172">
    <cfRule type="expression" dxfId="16" priority="13">
      <formula>$A168="Total"</formula>
    </cfRule>
  </conditionalFormatting>
  <conditionalFormatting sqref="C172">
    <cfRule type="expression" dxfId="15" priority="12">
      <formula>$A65663="Total"</formula>
    </cfRule>
  </conditionalFormatting>
  <conditionalFormatting sqref="C172">
    <cfRule type="expression" dxfId="14" priority="11">
      <formula>$A65652="Total"</formula>
    </cfRule>
  </conditionalFormatting>
  <conditionalFormatting sqref="C172">
    <cfRule type="expression" dxfId="13" priority="10">
      <formula>$A65647="Total"</formula>
    </cfRule>
  </conditionalFormatting>
  <conditionalFormatting sqref="C172">
    <cfRule type="expression" dxfId="12" priority="9">
      <formula>$A65651="Total"</formula>
    </cfRule>
  </conditionalFormatting>
  <conditionalFormatting sqref="C172">
    <cfRule type="expression" dxfId="11" priority="8">
      <formula>$A65668="Total"</formula>
    </cfRule>
  </conditionalFormatting>
  <conditionalFormatting sqref="C172">
    <cfRule type="expression" dxfId="10" priority="7">
      <formula>$A65666="Total"</formula>
    </cfRule>
  </conditionalFormatting>
  <conditionalFormatting sqref="C172">
    <cfRule type="expression" dxfId="9" priority="6">
      <formula>$A65610="Total"</formula>
    </cfRule>
  </conditionalFormatting>
  <conditionalFormatting sqref="C172">
    <cfRule type="expression" dxfId="8" priority="5">
      <formula>$A65605="Total"</formula>
    </cfRule>
  </conditionalFormatting>
  <conditionalFormatting sqref="C172">
    <cfRule type="expression" dxfId="7" priority="4">
      <formula>$A65607="Total"</formula>
    </cfRule>
  </conditionalFormatting>
  <conditionalFormatting sqref="C172">
    <cfRule type="expression" dxfId="6" priority="3">
      <formula>$A235="Total"</formula>
    </cfRule>
  </conditionalFormatting>
  <conditionalFormatting sqref="C172">
    <cfRule type="expression" dxfId="5" priority="2">
      <formula>$A65648="Total"</formula>
    </cfRule>
  </conditionalFormatting>
  <conditionalFormatting sqref="C172">
    <cfRule type="expression" dxfId="4" priority="1">
      <formula>$A65630="Total"</formula>
    </cfRule>
  </conditionalFormatting>
  <conditionalFormatting sqref="C172">
    <cfRule type="expression" dxfId="3" priority="155">
      <formula>$A65604="Total"</formula>
    </cfRule>
  </conditionalFormatting>
  <conditionalFormatting sqref="C172">
    <cfRule type="expression" dxfId="2" priority="156">
      <formula>$A65629="Total"</formula>
    </cfRule>
  </conditionalFormatting>
  <conditionalFormatting sqref="C172">
    <cfRule type="expression" dxfId="1" priority="157">
      <formula>$A65628="Total"</formula>
    </cfRule>
  </conditionalFormatting>
  <conditionalFormatting sqref="C172">
    <cfRule type="expression" dxfId="0" priority="158">
      <formula>$A65627="Total"</formula>
    </cfRule>
  </conditionalFormatting>
  <hyperlinks>
    <hyperlink ref="A1" location="Index!A1" display="Index" xr:uid="{2A5F7048-0938-489A-A91D-3ED4E7ADE90D}"/>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43E4-0997-4C14-BAA4-918ED93EAEB0}">
  <dimension ref="A1:I67"/>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29.7109375" style="21" bestFit="1" customWidth="1"/>
    <col min="261" max="261" width="14"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29.7109375" style="21" bestFit="1" customWidth="1"/>
    <col min="517" max="517" width="14"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29.7109375" style="21" bestFit="1" customWidth="1"/>
    <col min="773" max="773" width="14"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29.7109375" style="21" bestFit="1" customWidth="1"/>
    <col min="1029" max="1029" width="14"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29.7109375" style="21" bestFit="1" customWidth="1"/>
    <col min="1285" max="1285" width="14"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29.7109375" style="21" bestFit="1" customWidth="1"/>
    <col min="1541" max="1541" width="14"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29.7109375" style="21" bestFit="1" customWidth="1"/>
    <col min="1797" max="1797" width="14"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29.7109375" style="21" bestFit="1" customWidth="1"/>
    <col min="2053" max="2053" width="14"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29.7109375" style="21" bestFit="1" customWidth="1"/>
    <col min="2309" max="2309" width="14"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29.7109375" style="21" bestFit="1" customWidth="1"/>
    <col min="2565" max="2565" width="14"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29.7109375" style="21" bestFit="1" customWidth="1"/>
    <col min="2821" max="2821" width="14"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29.7109375" style="21" bestFit="1" customWidth="1"/>
    <col min="3077" max="3077" width="14"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29.7109375" style="21" bestFit="1" customWidth="1"/>
    <col min="3333" max="3333" width="14"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29.7109375" style="21" bestFit="1" customWidth="1"/>
    <col min="3589" max="3589" width="14"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29.7109375" style="21" bestFit="1" customWidth="1"/>
    <col min="3845" max="3845" width="14"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29.7109375" style="21" bestFit="1" customWidth="1"/>
    <col min="4101" max="4101" width="14"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29.7109375" style="21" bestFit="1" customWidth="1"/>
    <col min="4357" max="4357" width="14"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29.7109375" style="21" bestFit="1" customWidth="1"/>
    <col min="4613" max="4613" width="14"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29.7109375" style="21" bestFit="1" customWidth="1"/>
    <col min="4869" max="4869" width="14"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29.7109375" style="21" bestFit="1" customWidth="1"/>
    <col min="5125" max="5125" width="14"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29.7109375" style="21" bestFit="1" customWidth="1"/>
    <col min="5381" max="5381" width="14"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29.7109375" style="21" bestFit="1" customWidth="1"/>
    <col min="5637" max="5637" width="14"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29.7109375" style="21" bestFit="1" customWidth="1"/>
    <col min="5893" max="5893" width="14"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29.7109375" style="21" bestFit="1" customWidth="1"/>
    <col min="6149" max="6149" width="14"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29.7109375" style="21" bestFit="1" customWidth="1"/>
    <col min="6405" max="6405" width="14"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29.7109375" style="21" bestFit="1" customWidth="1"/>
    <col min="6661" max="6661" width="14"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29.7109375" style="21" bestFit="1" customWidth="1"/>
    <col min="6917" max="6917" width="14"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29.7109375" style="21" bestFit="1" customWidth="1"/>
    <col min="7173" max="7173" width="14"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29.7109375" style="21" bestFit="1" customWidth="1"/>
    <col min="7429" max="7429" width="14"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29.7109375" style="21" bestFit="1" customWidth="1"/>
    <col min="7685" max="7685" width="14"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29.7109375" style="21" bestFit="1" customWidth="1"/>
    <col min="7941" max="7941" width="14"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29.7109375" style="21" bestFit="1" customWidth="1"/>
    <col min="8197" max="8197" width="14"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29.7109375" style="21" bestFit="1" customWidth="1"/>
    <col min="8453" max="8453" width="14"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29.7109375" style="21" bestFit="1" customWidth="1"/>
    <col min="8709" max="8709" width="14"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29.7109375" style="21" bestFit="1" customWidth="1"/>
    <col min="8965" max="8965" width="14"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29.7109375" style="21" bestFit="1" customWidth="1"/>
    <col min="9221" max="9221" width="14"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29.7109375" style="21" bestFit="1" customWidth="1"/>
    <col min="9477" max="9477" width="14"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29.7109375" style="21" bestFit="1" customWidth="1"/>
    <col min="9733" max="9733" width="14"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29.7109375" style="21" bestFit="1" customWidth="1"/>
    <col min="9989" max="9989" width="14"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29.7109375" style="21" bestFit="1" customWidth="1"/>
    <col min="10245" max="10245" width="14"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29.7109375" style="21" bestFit="1" customWidth="1"/>
    <col min="10501" max="10501" width="14"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29.7109375" style="21" bestFit="1" customWidth="1"/>
    <col min="10757" max="10757" width="14"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29.7109375" style="21" bestFit="1" customWidth="1"/>
    <col min="11013" max="11013" width="14"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29.7109375" style="21" bestFit="1" customWidth="1"/>
    <col min="11269" max="11269" width="14"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29.7109375" style="21" bestFit="1" customWidth="1"/>
    <col min="11525" max="11525" width="14"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29.7109375" style="21" bestFit="1" customWidth="1"/>
    <col min="11781" max="11781" width="14"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29.7109375" style="21" bestFit="1" customWidth="1"/>
    <col min="12037" max="12037" width="14"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29.7109375" style="21" bestFit="1" customWidth="1"/>
    <col min="12293" max="12293" width="14"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29.7109375" style="21" bestFit="1" customWidth="1"/>
    <col min="12549" max="12549" width="14"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29.7109375" style="21" bestFit="1" customWidth="1"/>
    <col min="12805" max="12805" width="14"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29.7109375" style="21" bestFit="1" customWidth="1"/>
    <col min="13061" max="13061" width="14"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29.7109375" style="21" bestFit="1" customWidth="1"/>
    <col min="13317" max="13317" width="14"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29.7109375" style="21" bestFit="1" customWidth="1"/>
    <col min="13573" max="13573" width="14"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29.7109375" style="21" bestFit="1" customWidth="1"/>
    <col min="13829" max="13829" width="14"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29.7109375" style="21" bestFit="1" customWidth="1"/>
    <col min="14085" max="14085" width="14"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29.7109375" style="21" bestFit="1" customWidth="1"/>
    <col min="14341" max="14341" width="14"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29.7109375" style="21" bestFit="1" customWidth="1"/>
    <col min="14597" max="14597" width="14"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29.7109375" style="21" bestFit="1" customWidth="1"/>
    <col min="14853" max="14853" width="14"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29.7109375" style="21" bestFit="1" customWidth="1"/>
    <col min="15109" max="15109" width="14"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29.7109375" style="21" bestFit="1" customWidth="1"/>
    <col min="15365" max="15365" width="14"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29.7109375" style="21" bestFit="1" customWidth="1"/>
    <col min="15621" max="15621" width="14"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29.7109375" style="21" bestFit="1" customWidth="1"/>
    <col min="15877" max="15877" width="14"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29.7109375" style="21" bestFit="1" customWidth="1"/>
    <col min="16133" max="16133" width="14"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35</v>
      </c>
      <c r="C1" s="394"/>
      <c r="D1" s="394"/>
      <c r="E1" s="394"/>
      <c r="F1" s="4"/>
      <c r="G1" s="4"/>
      <c r="H1" s="4"/>
    </row>
    <row r="2" spans="1:9" s="1" customFormat="1" ht="13.5" thickBot="1">
      <c r="C2" s="5"/>
      <c r="F2" s="4"/>
      <c r="G2" s="4"/>
      <c r="H2" s="4"/>
    </row>
    <row r="3" spans="1:9" s="12" customFormat="1" ht="15">
      <c r="B3" s="30" t="s">
        <v>3049</v>
      </c>
      <c r="C3" s="395"/>
      <c r="D3" s="398"/>
      <c r="F3" s="18"/>
      <c r="G3" s="18"/>
      <c r="H3" s="18"/>
    </row>
    <row r="4" spans="1:9" s="12" customFormat="1" ht="15">
      <c r="B4" s="31" t="s">
        <v>3050</v>
      </c>
      <c r="C4" s="396"/>
      <c r="D4" s="399"/>
      <c r="F4" s="18"/>
      <c r="G4" s="18"/>
      <c r="H4" s="18"/>
    </row>
    <row r="5" spans="1:9" s="12" customFormat="1" ht="15">
      <c r="B5" s="31" t="s">
        <v>1046</v>
      </c>
      <c r="C5" s="396"/>
      <c r="D5" s="399"/>
      <c r="F5" s="18"/>
      <c r="G5" s="18"/>
      <c r="H5" s="18"/>
    </row>
    <row r="6" spans="1:9" s="12" customFormat="1" ht="15">
      <c r="B6" s="31" t="s">
        <v>3019</v>
      </c>
      <c r="C6" s="396"/>
      <c r="D6" s="399"/>
      <c r="F6" s="18"/>
      <c r="G6" s="18"/>
      <c r="H6" s="18"/>
    </row>
    <row r="7" spans="1:9" s="12" customFormat="1" ht="30.75" thickBot="1">
      <c r="B7" s="32" t="s">
        <v>3051</v>
      </c>
      <c r="C7" s="397"/>
      <c r="D7" s="400"/>
      <c r="F7" s="18"/>
      <c r="G7" s="18"/>
      <c r="H7" s="18"/>
    </row>
    <row r="8" spans="1:9" s="12" customFormat="1">
      <c r="C8" s="14" t="s">
        <v>1048</v>
      </c>
      <c r="D8" s="14" t="s">
        <v>1049</v>
      </c>
      <c r="F8" s="18"/>
      <c r="G8" s="18"/>
      <c r="H8" s="18"/>
    </row>
    <row r="9" spans="1:9" s="1" customFormat="1">
      <c r="C9" s="5"/>
      <c r="F9" s="4"/>
      <c r="G9" s="4"/>
      <c r="H9" s="4"/>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1050</v>
      </c>
      <c r="C16" s="139" t="s">
        <v>139</v>
      </c>
      <c r="D16" s="21" t="s">
        <v>140</v>
      </c>
      <c r="E16" s="21" t="s">
        <v>141</v>
      </c>
      <c r="F16" s="22">
        <v>1900000</v>
      </c>
      <c r="G16" s="22">
        <v>17265.3</v>
      </c>
      <c r="H16" s="22">
        <v>14.43</v>
      </c>
    </row>
    <row r="17" spans="2:8">
      <c r="B17" s="21" t="s">
        <v>1051</v>
      </c>
      <c r="C17" s="139" t="s">
        <v>139</v>
      </c>
      <c r="D17" s="21" t="s">
        <v>140</v>
      </c>
      <c r="E17" s="21" t="s">
        <v>144</v>
      </c>
      <c r="F17" s="22">
        <v>1010000</v>
      </c>
      <c r="G17" s="22">
        <v>15116.67</v>
      </c>
      <c r="H17" s="22">
        <v>12.64</v>
      </c>
    </row>
    <row r="18" spans="2:8">
      <c r="B18" s="21" t="s">
        <v>1056</v>
      </c>
      <c r="C18" s="139" t="s">
        <v>139</v>
      </c>
      <c r="D18" s="21" t="s">
        <v>140</v>
      </c>
      <c r="E18" s="21" t="s">
        <v>154</v>
      </c>
      <c r="F18" s="22">
        <v>1280000</v>
      </c>
      <c r="G18" s="22">
        <v>11596.8</v>
      </c>
      <c r="H18" s="22">
        <v>9.69</v>
      </c>
    </row>
    <row r="19" spans="2:8">
      <c r="B19" s="21" t="s">
        <v>286</v>
      </c>
      <c r="C19" s="139" t="s">
        <v>139</v>
      </c>
      <c r="D19" s="21" t="s">
        <v>140</v>
      </c>
      <c r="E19" s="21" t="s">
        <v>287</v>
      </c>
      <c r="F19" s="22">
        <v>1680000</v>
      </c>
      <c r="G19" s="22">
        <v>9639.84</v>
      </c>
      <c r="H19" s="22">
        <v>8.06</v>
      </c>
    </row>
    <row r="20" spans="2:8">
      <c r="B20" s="21" t="s">
        <v>2025</v>
      </c>
      <c r="C20" s="139" t="s">
        <v>139</v>
      </c>
      <c r="D20" s="21" t="s">
        <v>155</v>
      </c>
      <c r="E20" s="21" t="s">
        <v>156</v>
      </c>
      <c r="F20" s="22">
        <v>316000</v>
      </c>
      <c r="G20" s="22">
        <v>7804.57</v>
      </c>
      <c r="H20" s="22">
        <v>6.52</v>
      </c>
    </row>
    <row r="21" spans="2:8">
      <c r="B21" s="21" t="s">
        <v>1077</v>
      </c>
      <c r="C21" s="139" t="s">
        <v>139</v>
      </c>
      <c r="D21" s="21" t="s">
        <v>140</v>
      </c>
      <c r="E21" s="21" t="s">
        <v>150</v>
      </c>
      <c r="F21" s="22">
        <v>370000</v>
      </c>
      <c r="G21" s="22">
        <v>7037.22</v>
      </c>
      <c r="H21" s="22">
        <v>5.88</v>
      </c>
    </row>
    <row r="22" spans="2:8">
      <c r="B22" s="21" t="s">
        <v>2371</v>
      </c>
      <c r="C22" s="139" t="s">
        <v>139</v>
      </c>
      <c r="D22" s="21" t="s">
        <v>140</v>
      </c>
      <c r="E22" s="21" t="s">
        <v>153</v>
      </c>
      <c r="F22" s="22">
        <v>4500000</v>
      </c>
      <c r="G22" s="22">
        <v>4680</v>
      </c>
      <c r="H22" s="22">
        <v>3.91</v>
      </c>
    </row>
    <row r="23" spans="2:8">
      <c r="B23" s="21" t="s">
        <v>2285</v>
      </c>
      <c r="C23" s="139" t="s">
        <v>139</v>
      </c>
      <c r="D23" s="21" t="s">
        <v>140</v>
      </c>
      <c r="E23" s="21" t="s">
        <v>441</v>
      </c>
      <c r="F23" s="22">
        <v>6800000</v>
      </c>
      <c r="G23" s="22">
        <v>3814.8</v>
      </c>
      <c r="H23" s="22">
        <v>3.19</v>
      </c>
    </row>
    <row r="24" spans="2:8">
      <c r="B24" s="21" t="s">
        <v>2038</v>
      </c>
      <c r="C24" s="139" t="s">
        <v>139</v>
      </c>
      <c r="D24" s="21" t="s">
        <v>140</v>
      </c>
      <c r="E24" s="21" t="s">
        <v>324</v>
      </c>
      <c r="F24" s="22">
        <v>2700000</v>
      </c>
      <c r="G24" s="22">
        <v>3649.05</v>
      </c>
      <c r="H24" s="22">
        <v>3.05</v>
      </c>
    </row>
    <row r="25" spans="2:8">
      <c r="B25" s="21" t="s">
        <v>1054</v>
      </c>
      <c r="C25" s="139" t="s">
        <v>139</v>
      </c>
      <c r="D25" s="21" t="s">
        <v>155</v>
      </c>
      <c r="E25" s="21" t="s">
        <v>309</v>
      </c>
      <c r="F25" s="22">
        <v>400000</v>
      </c>
      <c r="G25" s="22">
        <v>3306.6</v>
      </c>
      <c r="H25" s="22">
        <v>2.76</v>
      </c>
    </row>
    <row r="26" spans="2:8">
      <c r="B26" s="21" t="s">
        <v>2012</v>
      </c>
      <c r="C26" s="139" t="s">
        <v>139</v>
      </c>
      <c r="D26" s="21" t="s">
        <v>140</v>
      </c>
      <c r="E26" s="21" t="s">
        <v>301</v>
      </c>
      <c r="F26" s="22">
        <v>260000</v>
      </c>
      <c r="G26" s="22">
        <v>2970.89</v>
      </c>
      <c r="H26" s="22">
        <v>2.48</v>
      </c>
    </row>
    <row r="27" spans="2:8">
      <c r="B27" s="21" t="s">
        <v>164</v>
      </c>
      <c r="C27" s="139" t="s">
        <v>139</v>
      </c>
      <c r="D27" s="21" t="s">
        <v>140</v>
      </c>
      <c r="E27" s="21" t="s">
        <v>165</v>
      </c>
      <c r="F27" s="22">
        <v>1117209</v>
      </c>
      <c r="G27" s="22">
        <v>2836.59</v>
      </c>
      <c r="H27" s="22">
        <v>2.37</v>
      </c>
    </row>
    <row r="28" spans="2:8">
      <c r="B28" s="21" t="s">
        <v>2321</v>
      </c>
      <c r="C28" s="139" t="s">
        <v>139</v>
      </c>
      <c r="D28" s="21" t="s">
        <v>140</v>
      </c>
      <c r="E28" s="21" t="s">
        <v>190</v>
      </c>
      <c r="F28" s="22">
        <v>2505907</v>
      </c>
      <c r="G28" s="22">
        <v>2703.87</v>
      </c>
      <c r="H28" s="22">
        <v>2.2599999999999998</v>
      </c>
    </row>
    <row r="29" spans="2:8">
      <c r="B29" s="21" t="s">
        <v>1078</v>
      </c>
      <c r="C29" s="139" t="s">
        <v>139</v>
      </c>
      <c r="D29" s="21" t="s">
        <v>198</v>
      </c>
      <c r="E29" s="21" t="s">
        <v>318</v>
      </c>
      <c r="F29" s="22">
        <v>210000</v>
      </c>
      <c r="G29" s="22">
        <v>2658.5</v>
      </c>
      <c r="H29" s="22">
        <v>2.2200000000000002</v>
      </c>
    </row>
    <row r="30" spans="2:8">
      <c r="B30" s="21" t="s">
        <v>2279</v>
      </c>
      <c r="C30" s="139" t="s">
        <v>139</v>
      </c>
      <c r="D30" s="21" t="s">
        <v>155</v>
      </c>
      <c r="E30" s="21" t="s">
        <v>548</v>
      </c>
      <c r="F30" s="22">
        <v>603985</v>
      </c>
      <c r="G30" s="22">
        <v>2657.53</v>
      </c>
      <c r="H30" s="22">
        <v>2.2200000000000002</v>
      </c>
    </row>
    <row r="31" spans="2:8">
      <c r="B31" s="21" t="s">
        <v>1081</v>
      </c>
      <c r="C31" s="139" t="s">
        <v>139</v>
      </c>
      <c r="D31" s="21" t="s">
        <v>198</v>
      </c>
      <c r="E31" s="21" t="s">
        <v>204</v>
      </c>
      <c r="F31" s="22">
        <v>451000</v>
      </c>
      <c r="G31" s="22">
        <v>2437.4299999999998</v>
      </c>
      <c r="H31" s="22">
        <v>2.04</v>
      </c>
    </row>
    <row r="32" spans="2:8">
      <c r="B32" s="21" t="s">
        <v>411</v>
      </c>
      <c r="C32" s="139" t="s">
        <v>139</v>
      </c>
      <c r="D32" s="21" t="s">
        <v>140</v>
      </c>
      <c r="E32" s="21" t="s">
        <v>412</v>
      </c>
      <c r="F32" s="22">
        <v>1650000</v>
      </c>
      <c r="G32" s="22">
        <v>2437.0500000000002</v>
      </c>
      <c r="H32" s="22">
        <v>2.04</v>
      </c>
    </row>
    <row r="33" spans="2:8">
      <c r="B33" s="21" t="s">
        <v>2255</v>
      </c>
      <c r="C33" s="139" t="s">
        <v>139</v>
      </c>
      <c r="D33" s="21" t="s">
        <v>140</v>
      </c>
      <c r="E33" s="21" t="s">
        <v>408</v>
      </c>
      <c r="F33" s="22">
        <v>1750000</v>
      </c>
      <c r="G33" s="22">
        <v>2301.25</v>
      </c>
      <c r="H33" s="22">
        <v>1.92</v>
      </c>
    </row>
    <row r="34" spans="2:8">
      <c r="B34" s="21" t="s">
        <v>2031</v>
      </c>
      <c r="C34" s="139" t="s">
        <v>139</v>
      </c>
      <c r="D34" s="21" t="s">
        <v>198</v>
      </c>
      <c r="E34" s="21" t="s">
        <v>199</v>
      </c>
      <c r="F34" s="22">
        <v>195000</v>
      </c>
      <c r="G34" s="22">
        <v>2281.4</v>
      </c>
      <c r="H34" s="22">
        <v>1.91</v>
      </c>
    </row>
    <row r="35" spans="2:8">
      <c r="B35" s="21" t="s">
        <v>1095</v>
      </c>
      <c r="C35" s="139" t="s">
        <v>139</v>
      </c>
      <c r="D35" s="21" t="s">
        <v>192</v>
      </c>
      <c r="E35" s="21" t="s">
        <v>193</v>
      </c>
      <c r="F35" s="22">
        <v>255000</v>
      </c>
      <c r="G35" s="22">
        <v>1789.21</v>
      </c>
      <c r="H35" s="22">
        <v>1.5</v>
      </c>
    </row>
    <row r="36" spans="2:8">
      <c r="B36" s="21" t="s">
        <v>2348</v>
      </c>
      <c r="C36" s="139" t="s">
        <v>139</v>
      </c>
      <c r="D36" s="21" t="s">
        <v>155</v>
      </c>
      <c r="E36" s="21" t="s">
        <v>799</v>
      </c>
      <c r="F36" s="22">
        <v>259033</v>
      </c>
      <c r="G36" s="22">
        <v>1627.37</v>
      </c>
      <c r="H36" s="22">
        <v>1.36</v>
      </c>
    </row>
    <row r="37" spans="2:8">
      <c r="B37" s="21" t="s">
        <v>2372</v>
      </c>
      <c r="C37" s="139" t="s">
        <v>139</v>
      </c>
      <c r="D37" s="21" t="s">
        <v>155</v>
      </c>
      <c r="E37" s="21" t="s">
        <v>862</v>
      </c>
      <c r="F37" s="22">
        <v>85000</v>
      </c>
      <c r="G37" s="22">
        <v>1505.69</v>
      </c>
      <c r="H37" s="22">
        <v>1.26</v>
      </c>
    </row>
    <row r="38" spans="2:8">
      <c r="B38" s="21" t="s">
        <v>2373</v>
      </c>
      <c r="C38" s="139" t="s">
        <v>139</v>
      </c>
      <c r="D38" s="21" t="s">
        <v>140</v>
      </c>
      <c r="E38" s="21" t="s">
        <v>863</v>
      </c>
      <c r="F38" s="22">
        <v>2471333</v>
      </c>
      <c r="G38" s="22">
        <v>1238.1400000000001</v>
      </c>
      <c r="H38" s="22">
        <v>1.04</v>
      </c>
    </row>
    <row r="39" spans="2:8">
      <c r="B39" s="21" t="s">
        <v>2087</v>
      </c>
      <c r="C39" s="139" t="s">
        <v>139</v>
      </c>
      <c r="D39" s="21" t="s">
        <v>198</v>
      </c>
      <c r="E39" s="21" t="s">
        <v>864</v>
      </c>
      <c r="F39" s="22">
        <v>170000</v>
      </c>
      <c r="G39" s="22">
        <v>1203.69</v>
      </c>
      <c r="H39" s="22">
        <v>1.01</v>
      </c>
    </row>
    <row r="40" spans="2:8">
      <c r="B40" s="21" t="s">
        <v>2300</v>
      </c>
      <c r="C40" s="139" t="s">
        <v>139</v>
      </c>
      <c r="D40" s="21" t="s">
        <v>140</v>
      </c>
      <c r="E40" s="21" t="s">
        <v>266</v>
      </c>
      <c r="F40" s="22">
        <v>392000</v>
      </c>
      <c r="G40" s="22">
        <v>796.15</v>
      </c>
      <c r="H40" s="22">
        <v>0.67</v>
      </c>
    </row>
    <row r="41" spans="2:8">
      <c r="B41" s="21" t="s">
        <v>2374</v>
      </c>
      <c r="C41" s="139" t="s">
        <v>139</v>
      </c>
      <c r="D41" s="21" t="s">
        <v>155</v>
      </c>
      <c r="E41" s="21" t="s">
        <v>865</v>
      </c>
      <c r="F41" s="22">
        <v>119922</v>
      </c>
      <c r="G41" s="22">
        <v>735.36</v>
      </c>
      <c r="H41" s="22">
        <v>0.61</v>
      </c>
    </row>
    <row r="42" spans="2:8">
      <c r="B42" s="21" t="s">
        <v>2028</v>
      </c>
      <c r="C42" s="139" t="s">
        <v>139</v>
      </c>
      <c r="D42" s="21" t="s">
        <v>155</v>
      </c>
      <c r="E42" s="21" t="s">
        <v>866</v>
      </c>
      <c r="F42" s="22">
        <v>80000</v>
      </c>
      <c r="G42" s="22">
        <v>679.52</v>
      </c>
      <c r="H42" s="22">
        <v>0.56999999999999995</v>
      </c>
    </row>
    <row r="43" spans="2:8">
      <c r="B43" s="21" t="s">
        <v>585</v>
      </c>
      <c r="C43" s="139" t="s">
        <v>139</v>
      </c>
      <c r="D43" s="21" t="s">
        <v>174</v>
      </c>
      <c r="E43" s="21" t="s">
        <v>586</v>
      </c>
      <c r="F43" s="22">
        <v>320000</v>
      </c>
      <c r="G43" s="22">
        <v>527.67999999999995</v>
      </c>
      <c r="H43" s="22">
        <v>0.44</v>
      </c>
    </row>
    <row r="44" spans="2:8">
      <c r="B44" s="231" t="s">
        <v>218</v>
      </c>
      <c r="C44" s="234"/>
      <c r="D44" s="231"/>
      <c r="E44" s="231"/>
      <c r="F44" s="128"/>
      <c r="G44" s="128">
        <f>SUM(G13:G43)</f>
        <v>117298.16999999998</v>
      </c>
      <c r="H44" s="128">
        <f>SUM(H13:H43)</f>
        <v>98.05000000000004</v>
      </c>
    </row>
    <row r="45" spans="2:8">
      <c r="B45" s="231" t="s">
        <v>219</v>
      </c>
      <c r="C45" s="234"/>
      <c r="D45" s="231"/>
      <c r="E45" s="231"/>
      <c r="F45" s="128"/>
      <c r="G45" s="128">
        <v>2719.19</v>
      </c>
      <c r="H45" s="128">
        <v>2.27</v>
      </c>
    </row>
    <row r="46" spans="2:8">
      <c r="B46" s="231" t="s">
        <v>125</v>
      </c>
      <c r="C46" s="234"/>
      <c r="D46" s="231"/>
      <c r="E46" s="231"/>
      <c r="F46" s="128"/>
      <c r="G46" s="128">
        <v>120017.36</v>
      </c>
      <c r="H46" s="128">
        <v>100.33</v>
      </c>
    </row>
    <row r="47" spans="2:8">
      <c r="B47" s="231" t="s">
        <v>126</v>
      </c>
      <c r="C47" s="234"/>
      <c r="D47" s="231"/>
      <c r="E47" s="231"/>
      <c r="F47" s="128"/>
      <c r="G47" s="128">
        <v>-392.93925128999172</v>
      </c>
      <c r="H47" s="128">
        <v>-0.32999999999999829</v>
      </c>
    </row>
    <row r="48" spans="2:8">
      <c r="B48" s="231" t="s">
        <v>127</v>
      </c>
      <c r="C48" s="234"/>
      <c r="D48" s="231"/>
      <c r="E48" s="231"/>
      <c r="F48" s="128"/>
      <c r="G48" s="128">
        <v>119624.42074871001</v>
      </c>
      <c r="H48" s="128">
        <v>100</v>
      </c>
    </row>
    <row r="49" spans="2:3">
      <c r="B49" s="21" t="s">
        <v>128</v>
      </c>
    </row>
    <row r="50" spans="2:3">
      <c r="B50" s="21" t="s">
        <v>129</v>
      </c>
    </row>
    <row r="51" spans="2:3">
      <c r="B51" s="21" t="s">
        <v>130</v>
      </c>
      <c r="C51" s="235">
        <v>44865</v>
      </c>
    </row>
    <row r="52" spans="2:3" ht="25.5">
      <c r="B52" s="236" t="s">
        <v>131</v>
      </c>
      <c r="C52" s="210" t="s">
        <v>132</v>
      </c>
    </row>
    <row r="53" spans="2:3">
      <c r="B53" s="231"/>
    </row>
    <row r="54" spans="2:3">
      <c r="B54" s="231" t="s">
        <v>2546</v>
      </c>
      <c r="C54" s="21" t="s">
        <v>132</v>
      </c>
    </row>
    <row r="55" spans="2:3">
      <c r="B55" s="231" t="s">
        <v>2547</v>
      </c>
      <c r="C55" s="21" t="s">
        <v>132</v>
      </c>
    </row>
    <row r="56" spans="2:3">
      <c r="B56" s="231" t="s">
        <v>1107</v>
      </c>
      <c r="C56" s="21" t="s">
        <v>132</v>
      </c>
    </row>
    <row r="57" spans="2:3">
      <c r="B57" s="231" t="s">
        <v>867</v>
      </c>
      <c r="C57" s="234"/>
    </row>
    <row r="58" spans="2:3">
      <c r="B58" s="231" t="s">
        <v>868</v>
      </c>
      <c r="C58" s="234"/>
    </row>
    <row r="59" spans="2:3">
      <c r="B59" s="231" t="s">
        <v>869</v>
      </c>
      <c r="C59" s="234"/>
    </row>
    <row r="60" spans="2:3">
      <c r="B60" s="231" t="s">
        <v>870</v>
      </c>
      <c r="C60" s="234"/>
    </row>
    <row r="61" spans="2:3">
      <c r="B61" s="231" t="s">
        <v>871</v>
      </c>
      <c r="C61" s="234"/>
    </row>
    <row r="62" spans="2:3">
      <c r="B62" s="231" t="s">
        <v>872</v>
      </c>
      <c r="C62" s="234"/>
    </row>
    <row r="63" spans="2:3">
      <c r="B63" s="231" t="s">
        <v>873</v>
      </c>
      <c r="C63" s="234"/>
    </row>
    <row r="64" spans="2:3">
      <c r="B64" s="231" t="s">
        <v>874</v>
      </c>
      <c r="C64" s="234"/>
    </row>
    <row r="65" spans="2:3">
      <c r="B65" s="264" t="s">
        <v>2517</v>
      </c>
      <c r="C65" s="234"/>
    </row>
    <row r="66" spans="2:3">
      <c r="B66" s="264" t="s">
        <v>134</v>
      </c>
    </row>
    <row r="67" spans="2:3">
      <c r="B67" s="264" t="s">
        <v>135</v>
      </c>
    </row>
  </sheetData>
  <mergeCells count="3">
    <mergeCell ref="B1:E1"/>
    <mergeCell ref="C3:C7"/>
    <mergeCell ref="D3:D7"/>
  </mergeCells>
  <hyperlinks>
    <hyperlink ref="A1" location="Index!A1" display="Index" xr:uid="{C498E673-ECC7-4FAA-B175-FB5F92A177FF}"/>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709E-BE9D-434A-9C62-94A963070815}">
  <dimension ref="A1:I105"/>
  <sheetViews>
    <sheetView workbookViewId="0">
      <selection activeCell="B1" sqref="B1:E1"/>
    </sheetView>
  </sheetViews>
  <sheetFormatPr defaultRowHeight="12.75"/>
  <cols>
    <col min="1" max="1" width="5.42578125" style="21" bestFit="1" customWidth="1"/>
    <col min="2" max="2" width="93.140625" style="21" bestFit="1" customWidth="1"/>
    <col min="3" max="3" width="30.7109375" style="210" customWidth="1"/>
    <col min="4" max="4" width="30.7109375" style="21" customWidth="1"/>
    <col min="5" max="5" width="14.5703125"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93.140625" style="21" bestFit="1" customWidth="1"/>
    <col min="259" max="259" width="13.140625" style="21" bestFit="1" customWidth="1"/>
    <col min="260" max="260" width="28.5703125" style="21" bestFit="1" customWidth="1"/>
    <col min="261" max="261" width="14.5703125" style="21" bestFit="1" customWidth="1"/>
    <col min="262" max="262" width="11.5703125" style="21" bestFit="1" customWidth="1"/>
    <col min="263" max="263" width="18.140625" style="21" bestFit="1" customWidth="1"/>
    <col min="264" max="264" width="9.140625" style="21" bestFit="1"/>
    <col min="265" max="512" width="9.140625" style="21"/>
    <col min="513" max="513" width="5.42578125" style="21" bestFit="1" customWidth="1"/>
    <col min="514" max="514" width="93.140625" style="21" bestFit="1" customWidth="1"/>
    <col min="515" max="515" width="13.140625" style="21" bestFit="1" customWidth="1"/>
    <col min="516" max="516" width="28.5703125" style="21" bestFit="1" customWidth="1"/>
    <col min="517" max="517" width="14.5703125" style="21" bestFit="1" customWidth="1"/>
    <col min="518" max="518" width="11.5703125" style="21" bestFit="1" customWidth="1"/>
    <col min="519" max="519" width="18.140625" style="21" bestFit="1" customWidth="1"/>
    <col min="520" max="520" width="9.140625" style="21" bestFit="1"/>
    <col min="521" max="768" width="9.140625" style="21"/>
    <col min="769" max="769" width="5.42578125" style="21" bestFit="1" customWidth="1"/>
    <col min="770" max="770" width="93.140625" style="21" bestFit="1" customWidth="1"/>
    <col min="771" max="771" width="13.140625" style="21" bestFit="1" customWidth="1"/>
    <col min="772" max="772" width="28.5703125" style="21" bestFit="1" customWidth="1"/>
    <col min="773" max="773" width="14.5703125" style="21" bestFit="1" customWidth="1"/>
    <col min="774" max="774" width="11.5703125" style="21" bestFit="1" customWidth="1"/>
    <col min="775" max="775" width="18.140625" style="21" bestFit="1" customWidth="1"/>
    <col min="776" max="776" width="9.140625" style="21" bestFit="1"/>
    <col min="777" max="1024" width="9.140625" style="21"/>
    <col min="1025" max="1025" width="5.42578125" style="21" bestFit="1" customWidth="1"/>
    <col min="1026" max="1026" width="93.140625" style="21" bestFit="1" customWidth="1"/>
    <col min="1027" max="1027" width="13.140625" style="21" bestFit="1" customWidth="1"/>
    <col min="1028" max="1028" width="28.5703125" style="21" bestFit="1" customWidth="1"/>
    <col min="1029" max="1029" width="14.5703125" style="21" bestFit="1" customWidth="1"/>
    <col min="1030" max="1030" width="11.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93.140625" style="21" bestFit="1" customWidth="1"/>
    <col min="1283" max="1283" width="13.140625" style="21" bestFit="1" customWidth="1"/>
    <col min="1284" max="1284" width="28.5703125" style="21" bestFit="1" customWidth="1"/>
    <col min="1285" max="1285" width="14.5703125" style="21" bestFit="1" customWidth="1"/>
    <col min="1286" max="1286" width="11.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93.140625" style="21" bestFit="1" customWidth="1"/>
    <col min="1539" max="1539" width="13.140625" style="21" bestFit="1" customWidth="1"/>
    <col min="1540" max="1540" width="28.5703125" style="21" bestFit="1" customWidth="1"/>
    <col min="1541" max="1541" width="14.5703125" style="21" bestFit="1" customWidth="1"/>
    <col min="1542" max="1542" width="11.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93.140625" style="21" bestFit="1" customWidth="1"/>
    <col min="1795" max="1795" width="13.140625" style="21" bestFit="1" customWidth="1"/>
    <col min="1796" max="1796" width="28.5703125" style="21" bestFit="1" customWidth="1"/>
    <col min="1797" max="1797" width="14.5703125" style="21" bestFit="1" customWidth="1"/>
    <col min="1798" max="1798" width="11.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93.140625" style="21" bestFit="1" customWidth="1"/>
    <col min="2051" max="2051" width="13.140625" style="21" bestFit="1" customWidth="1"/>
    <col min="2052" max="2052" width="28.5703125" style="21" bestFit="1" customWidth="1"/>
    <col min="2053" max="2053" width="14.5703125" style="21" bestFit="1" customWidth="1"/>
    <col min="2054" max="2054" width="11.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93.140625" style="21" bestFit="1" customWidth="1"/>
    <col min="2307" max="2307" width="13.140625" style="21" bestFit="1" customWidth="1"/>
    <col min="2308" max="2308" width="28.5703125" style="21" bestFit="1" customWidth="1"/>
    <col min="2309" max="2309" width="14.5703125" style="21" bestFit="1" customWidth="1"/>
    <col min="2310" max="2310" width="11.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93.140625" style="21" bestFit="1" customWidth="1"/>
    <col min="2563" max="2563" width="13.140625" style="21" bestFit="1" customWidth="1"/>
    <col min="2564" max="2564" width="28.5703125" style="21" bestFit="1" customWidth="1"/>
    <col min="2565" max="2565" width="14.5703125" style="21" bestFit="1" customWidth="1"/>
    <col min="2566" max="2566" width="11.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93.140625" style="21" bestFit="1" customWidth="1"/>
    <col min="2819" max="2819" width="13.140625" style="21" bestFit="1" customWidth="1"/>
    <col min="2820" max="2820" width="28.5703125" style="21" bestFit="1" customWidth="1"/>
    <col min="2821" max="2821" width="14.5703125" style="21" bestFit="1" customWidth="1"/>
    <col min="2822" max="2822" width="11.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93.140625" style="21" bestFit="1" customWidth="1"/>
    <col min="3075" max="3075" width="13.140625" style="21" bestFit="1" customWidth="1"/>
    <col min="3076" max="3076" width="28.5703125" style="21" bestFit="1" customWidth="1"/>
    <col min="3077" max="3077" width="14.5703125" style="21" bestFit="1" customWidth="1"/>
    <col min="3078" max="3078" width="11.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93.140625" style="21" bestFit="1" customWidth="1"/>
    <col min="3331" max="3331" width="13.140625" style="21" bestFit="1" customWidth="1"/>
    <col min="3332" max="3332" width="28.5703125" style="21" bestFit="1" customWidth="1"/>
    <col min="3333" max="3333" width="14.5703125" style="21" bestFit="1" customWidth="1"/>
    <col min="3334" max="3334" width="11.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93.140625" style="21" bestFit="1" customWidth="1"/>
    <col min="3587" max="3587" width="13.140625" style="21" bestFit="1" customWidth="1"/>
    <col min="3588" max="3588" width="28.5703125" style="21" bestFit="1" customWidth="1"/>
    <col min="3589" max="3589" width="14.5703125" style="21" bestFit="1" customWidth="1"/>
    <col min="3590" max="3590" width="11.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93.140625" style="21" bestFit="1" customWidth="1"/>
    <col min="3843" max="3843" width="13.140625" style="21" bestFit="1" customWidth="1"/>
    <col min="3844" max="3844" width="28.5703125" style="21" bestFit="1" customWidth="1"/>
    <col min="3845" max="3845" width="14.5703125" style="21" bestFit="1" customWidth="1"/>
    <col min="3846" max="3846" width="11.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93.140625" style="21" bestFit="1" customWidth="1"/>
    <col min="4099" max="4099" width="13.140625" style="21" bestFit="1" customWidth="1"/>
    <col min="4100" max="4100" width="28.5703125" style="21" bestFit="1" customWidth="1"/>
    <col min="4101" max="4101" width="14.5703125" style="21" bestFit="1" customWidth="1"/>
    <col min="4102" max="4102" width="11.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93.140625" style="21" bestFit="1" customWidth="1"/>
    <col min="4355" max="4355" width="13.140625" style="21" bestFit="1" customWidth="1"/>
    <col min="4356" max="4356" width="28.5703125" style="21" bestFit="1" customWidth="1"/>
    <col min="4357" max="4357" width="14.5703125" style="21" bestFit="1" customWidth="1"/>
    <col min="4358" max="4358" width="11.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93.140625" style="21" bestFit="1" customWidth="1"/>
    <col min="4611" max="4611" width="13.140625" style="21" bestFit="1" customWidth="1"/>
    <col min="4612" max="4612" width="28.5703125" style="21" bestFit="1" customWidth="1"/>
    <col min="4613" max="4613" width="14.5703125" style="21" bestFit="1" customWidth="1"/>
    <col min="4614" max="4614" width="11.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93.140625" style="21" bestFit="1" customWidth="1"/>
    <col min="4867" max="4867" width="13.140625" style="21" bestFit="1" customWidth="1"/>
    <col min="4868" max="4868" width="28.5703125" style="21" bestFit="1" customWidth="1"/>
    <col min="4869" max="4869" width="14.5703125" style="21" bestFit="1" customWidth="1"/>
    <col min="4870" max="4870" width="11.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93.140625" style="21" bestFit="1" customWidth="1"/>
    <col min="5123" max="5123" width="13.140625" style="21" bestFit="1" customWidth="1"/>
    <col min="5124" max="5124" width="28.5703125" style="21" bestFit="1" customWidth="1"/>
    <col min="5125" max="5125" width="14.5703125" style="21" bestFit="1" customWidth="1"/>
    <col min="5126" max="5126" width="11.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93.140625" style="21" bestFit="1" customWidth="1"/>
    <col min="5379" max="5379" width="13.140625" style="21" bestFit="1" customWidth="1"/>
    <col min="5380" max="5380" width="28.5703125" style="21" bestFit="1" customWidth="1"/>
    <col min="5381" max="5381" width="14.5703125" style="21" bestFit="1" customWidth="1"/>
    <col min="5382" max="5382" width="11.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93.140625" style="21" bestFit="1" customWidth="1"/>
    <col min="5635" max="5635" width="13.140625" style="21" bestFit="1" customWidth="1"/>
    <col min="5636" max="5636" width="28.5703125" style="21" bestFit="1" customWidth="1"/>
    <col min="5637" max="5637" width="14.5703125" style="21" bestFit="1" customWidth="1"/>
    <col min="5638" max="5638" width="11.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93.140625" style="21" bestFit="1" customWidth="1"/>
    <col min="5891" max="5891" width="13.140625" style="21" bestFit="1" customWidth="1"/>
    <col min="5892" max="5892" width="28.5703125" style="21" bestFit="1" customWidth="1"/>
    <col min="5893" max="5893" width="14.5703125" style="21" bestFit="1" customWidth="1"/>
    <col min="5894" max="5894" width="11.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93.140625" style="21" bestFit="1" customWidth="1"/>
    <col min="6147" max="6147" width="13.140625" style="21" bestFit="1" customWidth="1"/>
    <col min="6148" max="6148" width="28.5703125" style="21" bestFit="1" customWidth="1"/>
    <col min="6149" max="6149" width="14.5703125" style="21" bestFit="1" customWidth="1"/>
    <col min="6150" max="6150" width="11.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93.140625" style="21" bestFit="1" customWidth="1"/>
    <col min="6403" max="6403" width="13.140625" style="21" bestFit="1" customWidth="1"/>
    <col min="6404" max="6404" width="28.5703125" style="21" bestFit="1" customWidth="1"/>
    <col min="6405" max="6405" width="14.5703125" style="21" bestFit="1" customWidth="1"/>
    <col min="6406" max="6406" width="11.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93.140625" style="21" bestFit="1" customWidth="1"/>
    <col min="6659" max="6659" width="13.140625" style="21" bestFit="1" customWidth="1"/>
    <col min="6660" max="6660" width="28.5703125" style="21" bestFit="1" customWidth="1"/>
    <col min="6661" max="6661" width="14.5703125" style="21" bestFit="1" customWidth="1"/>
    <col min="6662" max="6662" width="11.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93.140625" style="21" bestFit="1" customWidth="1"/>
    <col min="6915" max="6915" width="13.140625" style="21" bestFit="1" customWidth="1"/>
    <col min="6916" max="6916" width="28.5703125" style="21" bestFit="1" customWidth="1"/>
    <col min="6917" max="6917" width="14.5703125" style="21" bestFit="1" customWidth="1"/>
    <col min="6918" max="6918" width="11.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93.140625" style="21" bestFit="1" customWidth="1"/>
    <col min="7171" max="7171" width="13.140625" style="21" bestFit="1" customWidth="1"/>
    <col min="7172" max="7172" width="28.5703125" style="21" bestFit="1" customWidth="1"/>
    <col min="7173" max="7173" width="14.5703125" style="21" bestFit="1" customWidth="1"/>
    <col min="7174" max="7174" width="11.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93.140625" style="21" bestFit="1" customWidth="1"/>
    <col min="7427" max="7427" width="13.140625" style="21" bestFit="1" customWidth="1"/>
    <col min="7428" max="7428" width="28.5703125" style="21" bestFit="1" customWidth="1"/>
    <col min="7429" max="7429" width="14.5703125" style="21" bestFit="1" customWidth="1"/>
    <col min="7430" max="7430" width="11.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93.140625" style="21" bestFit="1" customWidth="1"/>
    <col min="7683" max="7683" width="13.140625" style="21" bestFit="1" customWidth="1"/>
    <col min="7684" max="7684" width="28.5703125" style="21" bestFit="1" customWidth="1"/>
    <col min="7685" max="7685" width="14.5703125" style="21" bestFit="1" customWidth="1"/>
    <col min="7686" max="7686" width="11.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93.140625" style="21" bestFit="1" customWidth="1"/>
    <col min="7939" max="7939" width="13.140625" style="21" bestFit="1" customWidth="1"/>
    <col min="7940" max="7940" width="28.5703125" style="21" bestFit="1" customWidth="1"/>
    <col min="7941" max="7941" width="14.5703125" style="21" bestFit="1" customWidth="1"/>
    <col min="7942" max="7942" width="11.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93.140625" style="21" bestFit="1" customWidth="1"/>
    <col min="8195" max="8195" width="13.140625" style="21" bestFit="1" customWidth="1"/>
    <col min="8196" max="8196" width="28.5703125" style="21" bestFit="1" customWidth="1"/>
    <col min="8197" max="8197" width="14.5703125" style="21" bestFit="1" customWidth="1"/>
    <col min="8198" max="8198" width="11.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93.140625" style="21" bestFit="1" customWidth="1"/>
    <col min="8451" max="8451" width="13.140625" style="21" bestFit="1" customWidth="1"/>
    <col min="8452" max="8452" width="28.5703125" style="21" bestFit="1" customWidth="1"/>
    <col min="8453" max="8453" width="14.5703125" style="21" bestFit="1" customWidth="1"/>
    <col min="8454" max="8454" width="11.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93.140625" style="21" bestFit="1" customWidth="1"/>
    <col min="8707" max="8707" width="13.140625" style="21" bestFit="1" customWidth="1"/>
    <col min="8708" max="8708" width="28.5703125" style="21" bestFit="1" customWidth="1"/>
    <col min="8709" max="8709" width="14.5703125" style="21" bestFit="1" customWidth="1"/>
    <col min="8710" max="8710" width="11.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93.140625" style="21" bestFit="1" customWidth="1"/>
    <col min="8963" max="8963" width="13.140625" style="21" bestFit="1" customWidth="1"/>
    <col min="8964" max="8964" width="28.5703125" style="21" bestFit="1" customWidth="1"/>
    <col min="8965" max="8965" width="14.5703125" style="21" bestFit="1" customWidth="1"/>
    <col min="8966" max="8966" width="11.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93.140625" style="21" bestFit="1" customWidth="1"/>
    <col min="9219" max="9219" width="13.140625" style="21" bestFit="1" customWidth="1"/>
    <col min="9220" max="9220" width="28.5703125" style="21" bestFit="1" customWidth="1"/>
    <col min="9221" max="9221" width="14.5703125" style="21" bestFit="1" customWidth="1"/>
    <col min="9222" max="9222" width="11.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93.140625" style="21" bestFit="1" customWidth="1"/>
    <col min="9475" max="9475" width="13.140625" style="21" bestFit="1" customWidth="1"/>
    <col min="9476" max="9476" width="28.5703125" style="21" bestFit="1" customWidth="1"/>
    <col min="9477" max="9477" width="14.5703125" style="21" bestFit="1" customWidth="1"/>
    <col min="9478" max="9478" width="11.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93.140625" style="21" bestFit="1" customWidth="1"/>
    <col min="9731" max="9731" width="13.140625" style="21" bestFit="1" customWidth="1"/>
    <col min="9732" max="9732" width="28.5703125" style="21" bestFit="1" customWidth="1"/>
    <col min="9733" max="9733" width="14.5703125" style="21" bestFit="1" customWidth="1"/>
    <col min="9734" max="9734" width="11.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93.140625" style="21" bestFit="1" customWidth="1"/>
    <col min="9987" max="9987" width="13.140625" style="21" bestFit="1" customWidth="1"/>
    <col min="9988" max="9988" width="28.5703125" style="21" bestFit="1" customWidth="1"/>
    <col min="9989" max="9989" width="14.5703125" style="21" bestFit="1" customWidth="1"/>
    <col min="9990" max="9990" width="11.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93.140625" style="21" bestFit="1" customWidth="1"/>
    <col min="10243" max="10243" width="13.140625" style="21" bestFit="1" customWidth="1"/>
    <col min="10244" max="10244" width="28.5703125" style="21" bestFit="1" customWidth="1"/>
    <col min="10245" max="10245" width="14.5703125" style="21" bestFit="1" customWidth="1"/>
    <col min="10246" max="10246" width="11.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93.140625" style="21" bestFit="1" customWidth="1"/>
    <col min="10499" max="10499" width="13.140625" style="21" bestFit="1" customWidth="1"/>
    <col min="10500" max="10500" width="28.5703125" style="21" bestFit="1" customWidth="1"/>
    <col min="10501" max="10501" width="14.5703125" style="21" bestFit="1" customWidth="1"/>
    <col min="10502" max="10502" width="11.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93.140625" style="21" bestFit="1" customWidth="1"/>
    <col min="10755" max="10755" width="13.140625" style="21" bestFit="1" customWidth="1"/>
    <col min="10756" max="10756" width="28.5703125" style="21" bestFit="1" customWidth="1"/>
    <col min="10757" max="10757" width="14.5703125" style="21" bestFit="1" customWidth="1"/>
    <col min="10758" max="10758" width="11.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93.140625" style="21" bestFit="1" customWidth="1"/>
    <col min="11011" max="11011" width="13.140625" style="21" bestFit="1" customWidth="1"/>
    <col min="11012" max="11012" width="28.5703125" style="21" bestFit="1" customWidth="1"/>
    <col min="11013" max="11013" width="14.5703125" style="21" bestFit="1" customWidth="1"/>
    <col min="11014" max="11014" width="11.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93.140625" style="21" bestFit="1" customWidth="1"/>
    <col min="11267" max="11267" width="13.140625" style="21" bestFit="1" customWidth="1"/>
    <col min="11268" max="11268" width="28.5703125" style="21" bestFit="1" customWidth="1"/>
    <col min="11269" max="11269" width="14.5703125" style="21" bestFit="1" customWidth="1"/>
    <col min="11270" max="11270" width="11.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93.140625" style="21" bestFit="1" customWidth="1"/>
    <col min="11523" max="11523" width="13.140625" style="21" bestFit="1" customWidth="1"/>
    <col min="11524" max="11524" width="28.5703125" style="21" bestFit="1" customWidth="1"/>
    <col min="11525" max="11525" width="14.5703125" style="21" bestFit="1" customWidth="1"/>
    <col min="11526" max="11526" width="11.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93.140625" style="21" bestFit="1" customWidth="1"/>
    <col min="11779" max="11779" width="13.140625" style="21" bestFit="1" customWidth="1"/>
    <col min="11780" max="11780" width="28.5703125" style="21" bestFit="1" customWidth="1"/>
    <col min="11781" max="11781" width="14.5703125" style="21" bestFit="1" customWidth="1"/>
    <col min="11782" max="11782" width="11.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93.140625" style="21" bestFit="1" customWidth="1"/>
    <col min="12035" max="12035" width="13.140625" style="21" bestFit="1" customWidth="1"/>
    <col min="12036" max="12036" width="28.5703125" style="21" bestFit="1" customWidth="1"/>
    <col min="12037" max="12037" width="14.5703125" style="21" bestFit="1" customWidth="1"/>
    <col min="12038" max="12038" width="11.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93.140625" style="21" bestFit="1" customWidth="1"/>
    <col min="12291" max="12291" width="13.140625" style="21" bestFit="1" customWidth="1"/>
    <col min="12292" max="12292" width="28.5703125" style="21" bestFit="1" customWidth="1"/>
    <col min="12293" max="12293" width="14.5703125" style="21" bestFit="1" customWidth="1"/>
    <col min="12294" max="12294" width="11.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93.140625" style="21" bestFit="1" customWidth="1"/>
    <col min="12547" max="12547" width="13.140625" style="21" bestFit="1" customWidth="1"/>
    <col min="12548" max="12548" width="28.5703125" style="21" bestFit="1" customWidth="1"/>
    <col min="12549" max="12549" width="14.5703125" style="21" bestFit="1" customWidth="1"/>
    <col min="12550" max="12550" width="11.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93.140625" style="21" bestFit="1" customWidth="1"/>
    <col min="12803" max="12803" width="13.140625" style="21" bestFit="1" customWidth="1"/>
    <col min="12804" max="12804" width="28.5703125" style="21" bestFit="1" customWidth="1"/>
    <col min="12805" max="12805" width="14.5703125" style="21" bestFit="1" customWidth="1"/>
    <col min="12806" max="12806" width="11.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93.140625" style="21" bestFit="1" customWidth="1"/>
    <col min="13059" max="13059" width="13.140625" style="21" bestFit="1" customWidth="1"/>
    <col min="13060" max="13060" width="28.5703125" style="21" bestFit="1" customWidth="1"/>
    <col min="13061" max="13061" width="14.5703125" style="21" bestFit="1" customWidth="1"/>
    <col min="13062" max="13062" width="11.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93.140625" style="21" bestFit="1" customWidth="1"/>
    <col min="13315" max="13315" width="13.140625" style="21" bestFit="1" customWidth="1"/>
    <col min="13316" max="13316" width="28.5703125" style="21" bestFit="1" customWidth="1"/>
    <col min="13317" max="13317" width="14.5703125" style="21" bestFit="1" customWidth="1"/>
    <col min="13318" max="13318" width="11.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93.140625" style="21" bestFit="1" customWidth="1"/>
    <col min="13571" max="13571" width="13.140625" style="21" bestFit="1" customWidth="1"/>
    <col min="13572" max="13572" width="28.5703125" style="21" bestFit="1" customWidth="1"/>
    <col min="13573" max="13573" width="14.5703125" style="21" bestFit="1" customWidth="1"/>
    <col min="13574" max="13574" width="11.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93.140625" style="21" bestFit="1" customWidth="1"/>
    <col min="13827" max="13827" width="13.140625" style="21" bestFit="1" customWidth="1"/>
    <col min="13828" max="13828" width="28.5703125" style="21" bestFit="1" customWidth="1"/>
    <col min="13829" max="13829" width="14.5703125" style="21" bestFit="1" customWidth="1"/>
    <col min="13830" max="13830" width="11.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93.140625" style="21" bestFit="1" customWidth="1"/>
    <col min="14083" max="14083" width="13.140625" style="21" bestFit="1" customWidth="1"/>
    <col min="14084" max="14084" width="28.5703125" style="21" bestFit="1" customWidth="1"/>
    <col min="14085" max="14085" width="14.5703125" style="21" bestFit="1" customWidth="1"/>
    <col min="14086" max="14086" width="11.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93.140625" style="21" bestFit="1" customWidth="1"/>
    <col min="14339" max="14339" width="13.140625" style="21" bestFit="1" customWidth="1"/>
    <col min="14340" max="14340" width="28.5703125" style="21" bestFit="1" customWidth="1"/>
    <col min="14341" max="14341" width="14.5703125" style="21" bestFit="1" customWidth="1"/>
    <col min="14342" max="14342" width="11.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93.140625" style="21" bestFit="1" customWidth="1"/>
    <col min="14595" max="14595" width="13.140625" style="21" bestFit="1" customWidth="1"/>
    <col min="14596" max="14596" width="28.5703125" style="21" bestFit="1" customWidth="1"/>
    <col min="14597" max="14597" width="14.5703125" style="21" bestFit="1" customWidth="1"/>
    <col min="14598" max="14598" width="11.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93.140625" style="21" bestFit="1" customWidth="1"/>
    <col min="14851" max="14851" width="13.140625" style="21" bestFit="1" customWidth="1"/>
    <col min="14852" max="14852" width="28.5703125" style="21" bestFit="1" customWidth="1"/>
    <col min="14853" max="14853" width="14.5703125" style="21" bestFit="1" customWidth="1"/>
    <col min="14854" max="14854" width="11.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93.140625" style="21" bestFit="1" customWidth="1"/>
    <col min="15107" max="15107" width="13.140625" style="21" bestFit="1" customWidth="1"/>
    <col min="15108" max="15108" width="28.5703125" style="21" bestFit="1" customWidth="1"/>
    <col min="15109" max="15109" width="14.5703125" style="21" bestFit="1" customWidth="1"/>
    <col min="15110" max="15110" width="11.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93.140625" style="21" bestFit="1" customWidth="1"/>
    <col min="15363" max="15363" width="13.140625" style="21" bestFit="1" customWidth="1"/>
    <col min="15364" max="15364" width="28.5703125" style="21" bestFit="1" customWidth="1"/>
    <col min="15365" max="15365" width="14.5703125" style="21" bestFit="1" customWidth="1"/>
    <col min="15366" max="15366" width="11.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93.140625" style="21" bestFit="1" customWidth="1"/>
    <col min="15619" max="15619" width="13.140625" style="21" bestFit="1" customWidth="1"/>
    <col min="15620" max="15620" width="28.5703125" style="21" bestFit="1" customWidth="1"/>
    <col min="15621" max="15621" width="14.5703125" style="21" bestFit="1" customWidth="1"/>
    <col min="15622" max="15622" width="11.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93.140625" style="21" bestFit="1" customWidth="1"/>
    <col min="15875" max="15875" width="13.140625" style="21" bestFit="1" customWidth="1"/>
    <col min="15876" max="15876" width="28.5703125" style="21" bestFit="1" customWidth="1"/>
    <col min="15877" max="15877" width="14.5703125" style="21" bestFit="1" customWidth="1"/>
    <col min="15878" max="15878" width="11.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93.140625" style="21" bestFit="1" customWidth="1"/>
    <col min="16131" max="16131" width="13.140625" style="21" bestFit="1" customWidth="1"/>
    <col min="16132" max="16132" width="28.5703125" style="21" bestFit="1" customWidth="1"/>
    <col min="16133" max="16133" width="14.5703125" style="21" bestFit="1" customWidth="1"/>
    <col min="16134" max="16134" width="11.5703125" style="21" bestFit="1" customWidth="1"/>
    <col min="16135" max="16135" width="18.140625" style="21" bestFit="1" customWidth="1"/>
    <col min="16136" max="16136" width="9.140625" style="21" bestFit="1"/>
    <col min="16137" max="16384" width="9.140625" style="21"/>
  </cols>
  <sheetData>
    <row r="1" spans="1:9" s="1" customFormat="1">
      <c r="A1" s="3" t="s">
        <v>0</v>
      </c>
      <c r="B1" s="394" t="s">
        <v>39</v>
      </c>
      <c r="C1" s="394"/>
      <c r="D1" s="394"/>
      <c r="E1" s="394"/>
      <c r="F1" s="4"/>
      <c r="G1" s="4"/>
      <c r="H1" s="4"/>
    </row>
    <row r="2" spans="1:9" s="1" customFormat="1" ht="13.5" thickBot="1">
      <c r="C2" s="5"/>
      <c r="F2" s="4"/>
      <c r="G2" s="4"/>
      <c r="H2" s="4"/>
    </row>
    <row r="3" spans="1:9" s="12" customFormat="1" ht="15">
      <c r="B3" s="93" t="s">
        <v>3052</v>
      </c>
      <c r="C3" s="409"/>
      <c r="D3" s="398"/>
      <c r="F3" s="18"/>
      <c r="G3" s="18"/>
      <c r="H3" s="18"/>
    </row>
    <row r="4" spans="1:9" s="12" customFormat="1" ht="15">
      <c r="B4" s="96" t="s">
        <v>3053</v>
      </c>
      <c r="C4" s="410"/>
      <c r="D4" s="399"/>
      <c r="F4" s="18"/>
      <c r="G4" s="18"/>
      <c r="H4" s="18"/>
    </row>
    <row r="5" spans="1:9" s="12" customFormat="1" ht="15">
      <c r="B5" s="96" t="s">
        <v>1046</v>
      </c>
      <c r="C5" s="410"/>
      <c r="D5" s="399"/>
      <c r="F5" s="18"/>
      <c r="G5" s="18"/>
      <c r="H5" s="18"/>
    </row>
    <row r="6" spans="1:9" s="12" customFormat="1" ht="15">
      <c r="B6" s="96" t="s">
        <v>3019</v>
      </c>
      <c r="C6" s="410"/>
      <c r="D6" s="399"/>
      <c r="F6" s="18"/>
      <c r="G6" s="18"/>
      <c r="H6" s="18"/>
    </row>
    <row r="7" spans="1:9" s="12" customFormat="1" ht="30.75" thickBot="1">
      <c r="B7" s="97" t="s">
        <v>3054</v>
      </c>
      <c r="C7" s="411"/>
      <c r="D7" s="400"/>
      <c r="F7" s="18"/>
      <c r="G7" s="18"/>
      <c r="H7" s="18"/>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1087</v>
      </c>
      <c r="C16" s="139" t="s">
        <v>139</v>
      </c>
      <c r="D16" s="21" t="s">
        <v>145</v>
      </c>
      <c r="E16" s="21" t="s">
        <v>146</v>
      </c>
      <c r="F16" s="22">
        <v>10964598</v>
      </c>
      <c r="G16" s="22">
        <v>168597.14</v>
      </c>
      <c r="H16" s="22">
        <v>26.46</v>
      </c>
    </row>
    <row r="17" spans="2:8">
      <c r="B17" s="21" t="s">
        <v>1065</v>
      </c>
      <c r="C17" s="139" t="s">
        <v>139</v>
      </c>
      <c r="D17" s="21" t="s">
        <v>145</v>
      </c>
      <c r="E17" s="21" t="s">
        <v>147</v>
      </c>
      <c r="F17" s="22">
        <v>2693371</v>
      </c>
      <c r="G17" s="22">
        <v>86003.38</v>
      </c>
      <c r="H17" s="22">
        <v>13.5</v>
      </c>
    </row>
    <row r="18" spans="2:8">
      <c r="B18" s="21" t="s">
        <v>1076</v>
      </c>
      <c r="C18" s="139" t="s">
        <v>139</v>
      </c>
      <c r="D18" s="21" t="s">
        <v>145</v>
      </c>
      <c r="E18" s="21" t="s">
        <v>294</v>
      </c>
      <c r="F18" s="22">
        <v>5515373</v>
      </c>
      <c r="G18" s="22">
        <v>57423.31</v>
      </c>
      <c r="H18" s="22">
        <v>9.01</v>
      </c>
    </row>
    <row r="19" spans="2:8">
      <c r="B19" s="21" t="s">
        <v>2244</v>
      </c>
      <c r="C19" s="139" t="s">
        <v>139</v>
      </c>
      <c r="D19" s="21" t="s">
        <v>288</v>
      </c>
      <c r="E19" s="21" t="s">
        <v>289</v>
      </c>
      <c r="F19" s="22">
        <v>6019200</v>
      </c>
      <c r="G19" s="22">
        <v>50079.74</v>
      </c>
      <c r="H19" s="22">
        <v>7.86</v>
      </c>
    </row>
    <row r="20" spans="2:8">
      <c r="B20" s="21" t="s">
        <v>2091</v>
      </c>
      <c r="C20" s="139" t="s">
        <v>139</v>
      </c>
      <c r="D20" s="21" t="s">
        <v>145</v>
      </c>
      <c r="E20" s="21" t="s">
        <v>304</v>
      </c>
      <c r="F20" s="22">
        <v>4087094</v>
      </c>
      <c r="G20" s="22">
        <v>43462.16</v>
      </c>
      <c r="H20" s="22">
        <v>6.82</v>
      </c>
    </row>
    <row r="21" spans="2:8">
      <c r="B21" s="21" t="s">
        <v>2313</v>
      </c>
      <c r="C21" s="139" t="s">
        <v>139</v>
      </c>
      <c r="D21" s="21" t="s">
        <v>145</v>
      </c>
      <c r="E21" s="21" t="s">
        <v>496</v>
      </c>
      <c r="F21" s="22">
        <v>602350</v>
      </c>
      <c r="G21" s="22">
        <v>28550.49</v>
      </c>
      <c r="H21" s="22">
        <v>4.4800000000000004</v>
      </c>
    </row>
    <row r="22" spans="2:8">
      <c r="B22" s="21" t="s">
        <v>2295</v>
      </c>
      <c r="C22" s="139" t="s">
        <v>139</v>
      </c>
      <c r="D22" s="21" t="s">
        <v>145</v>
      </c>
      <c r="E22" s="21" t="s">
        <v>185</v>
      </c>
      <c r="F22" s="22">
        <v>5013632</v>
      </c>
      <c r="G22" s="22">
        <v>19380.189999999999</v>
      </c>
      <c r="H22" s="22">
        <v>3.04</v>
      </c>
    </row>
    <row r="23" spans="2:8">
      <c r="B23" s="21" t="s">
        <v>2064</v>
      </c>
      <c r="C23" s="139" t="s">
        <v>139</v>
      </c>
      <c r="D23" s="21" t="s">
        <v>145</v>
      </c>
      <c r="E23" s="21" t="s">
        <v>191</v>
      </c>
      <c r="F23" s="22">
        <v>452011</v>
      </c>
      <c r="G23" s="22">
        <v>15385.32</v>
      </c>
      <c r="H23" s="22">
        <v>2.41</v>
      </c>
    </row>
    <row r="24" spans="2:8">
      <c r="B24" s="21" t="s">
        <v>2090</v>
      </c>
      <c r="C24" s="139" t="s">
        <v>139</v>
      </c>
      <c r="D24" s="21" t="s">
        <v>145</v>
      </c>
      <c r="E24" s="21" t="s">
        <v>460</v>
      </c>
      <c r="F24" s="22">
        <v>632749</v>
      </c>
      <c r="G24" s="22">
        <v>12518.94</v>
      </c>
      <c r="H24" s="22">
        <v>1.96</v>
      </c>
    </row>
    <row r="25" spans="2:8">
      <c r="B25" s="21" t="s">
        <v>2308</v>
      </c>
      <c r="C25" s="139" t="s">
        <v>139</v>
      </c>
      <c r="D25" s="21" t="s">
        <v>145</v>
      </c>
      <c r="E25" s="21" t="s">
        <v>196</v>
      </c>
      <c r="F25" s="22">
        <v>329212</v>
      </c>
      <c r="G25" s="22">
        <v>12157.96</v>
      </c>
      <c r="H25" s="22">
        <v>1.91</v>
      </c>
    </row>
    <row r="26" spans="2:8">
      <c r="B26" s="21" t="s">
        <v>2298</v>
      </c>
      <c r="C26" s="139" t="s">
        <v>139</v>
      </c>
      <c r="D26" s="21" t="s">
        <v>472</v>
      </c>
      <c r="E26" s="21" t="s">
        <v>500</v>
      </c>
      <c r="F26" s="22">
        <v>1180889</v>
      </c>
      <c r="G26" s="22">
        <v>8848.4</v>
      </c>
      <c r="H26" s="22">
        <v>1.39</v>
      </c>
    </row>
    <row r="27" spans="2:8">
      <c r="B27" s="21" t="s">
        <v>1083</v>
      </c>
      <c r="C27" s="139" t="s">
        <v>139</v>
      </c>
      <c r="D27" s="21" t="s">
        <v>176</v>
      </c>
      <c r="E27" s="21" t="s">
        <v>321</v>
      </c>
      <c r="F27" s="22">
        <v>194830</v>
      </c>
      <c r="G27" s="22">
        <v>7640.65</v>
      </c>
      <c r="H27" s="22">
        <v>1.2</v>
      </c>
    </row>
    <row r="28" spans="2:8">
      <c r="B28" s="21" t="s">
        <v>2250</v>
      </c>
      <c r="C28" s="139" t="s">
        <v>139</v>
      </c>
      <c r="D28" s="21" t="s">
        <v>166</v>
      </c>
      <c r="E28" s="21" t="s">
        <v>455</v>
      </c>
      <c r="F28" s="22">
        <v>208182</v>
      </c>
      <c r="G28" s="22">
        <v>6349.03</v>
      </c>
      <c r="H28" s="22">
        <v>1</v>
      </c>
    </row>
    <row r="29" spans="2:8">
      <c r="B29" s="21" t="s">
        <v>2055</v>
      </c>
      <c r="C29" s="139" t="s">
        <v>139</v>
      </c>
      <c r="D29" s="21" t="s">
        <v>166</v>
      </c>
      <c r="E29" s="21" t="s">
        <v>596</v>
      </c>
      <c r="F29" s="22">
        <v>214737</v>
      </c>
      <c r="G29" s="22">
        <v>6282.35</v>
      </c>
      <c r="H29" s="22">
        <v>0.99</v>
      </c>
    </row>
    <row r="30" spans="2:8">
      <c r="B30" s="21" t="s">
        <v>2069</v>
      </c>
      <c r="C30" s="139" t="s">
        <v>139</v>
      </c>
      <c r="D30" s="21" t="s">
        <v>288</v>
      </c>
      <c r="E30" s="21" t="s">
        <v>488</v>
      </c>
      <c r="F30" s="22">
        <v>486700</v>
      </c>
      <c r="G30" s="22">
        <v>6127.31</v>
      </c>
      <c r="H30" s="22">
        <v>0.96</v>
      </c>
    </row>
    <row r="31" spans="2:8">
      <c r="B31" s="21" t="s">
        <v>2078</v>
      </c>
      <c r="C31" s="139" t="s">
        <v>139</v>
      </c>
      <c r="D31" s="21" t="s">
        <v>145</v>
      </c>
      <c r="E31" s="21" t="s">
        <v>212</v>
      </c>
      <c r="F31" s="22">
        <v>2105043</v>
      </c>
      <c r="G31" s="22">
        <v>5701.51</v>
      </c>
      <c r="H31" s="22">
        <v>0.89</v>
      </c>
    </row>
    <row r="32" spans="2:8">
      <c r="B32" s="21" t="s">
        <v>2375</v>
      </c>
      <c r="C32" s="139" t="s">
        <v>139</v>
      </c>
      <c r="D32" s="21" t="s">
        <v>472</v>
      </c>
      <c r="E32" s="21" t="s">
        <v>823</v>
      </c>
      <c r="F32" s="22">
        <v>4903500</v>
      </c>
      <c r="G32" s="22">
        <v>5092.28</v>
      </c>
      <c r="H32" s="22">
        <v>0.8</v>
      </c>
    </row>
    <row r="33" spans="2:8">
      <c r="B33" s="21" t="s">
        <v>2110</v>
      </c>
      <c r="C33" s="139" t="s">
        <v>139</v>
      </c>
      <c r="D33" s="21" t="s">
        <v>210</v>
      </c>
      <c r="E33" s="21" t="s">
        <v>489</v>
      </c>
      <c r="F33" s="22">
        <v>10490</v>
      </c>
      <c r="G33" s="22">
        <v>4126.0200000000004</v>
      </c>
      <c r="H33" s="22">
        <v>0.65</v>
      </c>
    </row>
    <row r="34" spans="2:8">
      <c r="B34" s="21" t="s">
        <v>2376</v>
      </c>
      <c r="C34" s="139" t="s">
        <v>139</v>
      </c>
      <c r="D34" s="21" t="s">
        <v>145</v>
      </c>
      <c r="E34" s="21" t="s">
        <v>477</v>
      </c>
      <c r="F34" s="22">
        <v>90584</v>
      </c>
      <c r="G34" s="22">
        <v>3450.89</v>
      </c>
      <c r="H34" s="22">
        <v>0.54</v>
      </c>
    </row>
    <row r="35" spans="2:8">
      <c r="B35" s="21" t="s">
        <v>2377</v>
      </c>
      <c r="C35" s="139" t="s">
        <v>139</v>
      </c>
      <c r="D35" s="21" t="s">
        <v>288</v>
      </c>
      <c r="E35" s="21" t="s">
        <v>824</v>
      </c>
      <c r="F35" s="22">
        <v>2926580</v>
      </c>
      <c r="G35" s="22">
        <v>3408</v>
      </c>
      <c r="H35" s="22">
        <v>0.53</v>
      </c>
    </row>
    <row r="36" spans="2:8">
      <c r="B36" s="21" t="s">
        <v>2282</v>
      </c>
      <c r="C36" s="139" t="s">
        <v>139</v>
      </c>
      <c r="D36" s="21" t="s">
        <v>230</v>
      </c>
      <c r="E36" s="21" t="s">
        <v>231</v>
      </c>
      <c r="F36" s="22">
        <v>2350000</v>
      </c>
      <c r="G36" s="22">
        <v>3212.45</v>
      </c>
      <c r="H36" s="22">
        <v>0.5</v>
      </c>
    </row>
    <row r="37" spans="2:8">
      <c r="B37" s="21" t="s">
        <v>2378</v>
      </c>
      <c r="C37" s="139" t="s">
        <v>139</v>
      </c>
      <c r="D37" s="21" t="s">
        <v>230</v>
      </c>
      <c r="E37" s="21" t="s">
        <v>825</v>
      </c>
      <c r="F37" s="22">
        <v>182865</v>
      </c>
      <c r="G37" s="22">
        <v>2413.27</v>
      </c>
      <c r="H37" s="22">
        <v>0.38</v>
      </c>
    </row>
    <row r="38" spans="2:8">
      <c r="B38" s="21" t="s">
        <v>2379</v>
      </c>
      <c r="C38" s="139" t="s">
        <v>139</v>
      </c>
      <c r="D38" s="21" t="s">
        <v>145</v>
      </c>
      <c r="E38" s="21" t="s">
        <v>826</v>
      </c>
      <c r="F38" s="22">
        <v>842340</v>
      </c>
      <c r="G38" s="22">
        <v>1881.79</v>
      </c>
      <c r="H38" s="22">
        <v>0.3</v>
      </c>
    </row>
    <row r="39" spans="2:8">
      <c r="B39" s="21" t="s">
        <v>2380</v>
      </c>
      <c r="C39" s="139" t="s">
        <v>139</v>
      </c>
      <c r="D39" s="21" t="s">
        <v>176</v>
      </c>
      <c r="E39" s="21" t="s">
        <v>487</v>
      </c>
      <c r="F39" s="22">
        <v>2500000</v>
      </c>
      <c r="G39" s="22">
        <v>1577.5</v>
      </c>
      <c r="H39" s="22">
        <v>0.25</v>
      </c>
    </row>
    <row r="40" spans="2:8">
      <c r="B40" s="21" t="s">
        <v>2058</v>
      </c>
      <c r="C40" s="139" t="s">
        <v>139</v>
      </c>
      <c r="D40" s="21" t="s">
        <v>145</v>
      </c>
      <c r="E40" s="21" t="s">
        <v>499</v>
      </c>
      <c r="F40" s="22">
        <v>17325</v>
      </c>
      <c r="G40" s="22">
        <v>504.65</v>
      </c>
      <c r="H40" s="22">
        <v>0.08</v>
      </c>
    </row>
    <row r="41" spans="2:8">
      <c r="B41" s="21" t="s">
        <v>1088</v>
      </c>
      <c r="C41" s="139" t="s">
        <v>139</v>
      </c>
      <c r="D41" s="21" t="s">
        <v>176</v>
      </c>
      <c r="E41" s="21" t="s">
        <v>330</v>
      </c>
      <c r="F41" s="22">
        <v>55722</v>
      </c>
      <c r="G41" s="22">
        <v>346.87</v>
      </c>
      <c r="H41" s="22">
        <v>0.05</v>
      </c>
    </row>
    <row r="42" spans="2:8">
      <c r="B42" s="231" t="s">
        <v>218</v>
      </c>
      <c r="C42" s="232"/>
      <c r="D42" s="231"/>
      <c r="E42" s="231"/>
      <c r="F42" s="128"/>
      <c r="G42" s="128">
        <f>SUM(G13:G41)</f>
        <v>560521.60000000021</v>
      </c>
      <c r="H42" s="128">
        <f>SUM(H13:H41)</f>
        <v>87.95999999999998</v>
      </c>
    </row>
    <row r="43" spans="2:8">
      <c r="B43" s="229" t="s">
        <v>102</v>
      </c>
      <c r="C43" s="230" t="s">
        <v>103</v>
      </c>
      <c r="D43" s="229" t="s">
        <v>136</v>
      </c>
      <c r="E43" s="229" t="s">
        <v>105</v>
      </c>
      <c r="F43" s="131" t="s">
        <v>106</v>
      </c>
      <c r="G43" s="131" t="s">
        <v>107</v>
      </c>
      <c r="H43" s="131" t="s">
        <v>108</v>
      </c>
    </row>
    <row r="44" spans="2:8">
      <c r="B44" s="231" t="s">
        <v>138</v>
      </c>
      <c r="C44" s="139"/>
    </row>
    <row r="45" spans="2:8">
      <c r="B45" s="231" t="s">
        <v>827</v>
      </c>
      <c r="C45" s="139"/>
    </row>
    <row r="46" spans="2:8">
      <c r="B46" s="21" t="s">
        <v>828</v>
      </c>
      <c r="C46" s="139" t="s">
        <v>139</v>
      </c>
      <c r="D46" s="21" t="s">
        <v>145</v>
      </c>
      <c r="E46" s="21" t="s">
        <v>829</v>
      </c>
      <c r="F46" s="22">
        <v>359000</v>
      </c>
      <c r="G46" s="22">
        <v>7498.33</v>
      </c>
      <c r="H46" s="22">
        <v>1.18</v>
      </c>
    </row>
    <row r="47" spans="2:8">
      <c r="B47" s="21" t="s">
        <v>830</v>
      </c>
      <c r="C47" s="139" t="s">
        <v>139</v>
      </c>
      <c r="D47" s="21" t="s">
        <v>472</v>
      </c>
      <c r="E47" s="21" t="s">
        <v>831</v>
      </c>
      <c r="F47" s="22">
        <v>104000</v>
      </c>
      <c r="G47" s="22">
        <v>5400.13</v>
      </c>
      <c r="H47" s="22">
        <v>0.85</v>
      </c>
    </row>
    <row r="48" spans="2:8">
      <c r="B48" s="21" t="s">
        <v>832</v>
      </c>
      <c r="C48" s="139" t="s">
        <v>139</v>
      </c>
      <c r="D48" s="21" t="s">
        <v>472</v>
      </c>
      <c r="E48" s="21" t="s">
        <v>833</v>
      </c>
      <c r="F48" s="22">
        <v>20000</v>
      </c>
      <c r="G48" s="22">
        <v>4742.2299999999996</v>
      </c>
      <c r="H48" s="22">
        <v>0.74</v>
      </c>
    </row>
    <row r="49" spans="2:8">
      <c r="B49" s="21" t="s">
        <v>834</v>
      </c>
      <c r="C49" s="139" t="s">
        <v>139</v>
      </c>
      <c r="D49" s="21" t="s">
        <v>145</v>
      </c>
      <c r="E49" s="21" t="s">
        <v>835</v>
      </c>
      <c r="F49" s="22">
        <v>53600</v>
      </c>
      <c r="G49" s="22">
        <v>4566.88</v>
      </c>
      <c r="H49" s="22">
        <v>0.72</v>
      </c>
    </row>
    <row r="50" spans="2:8">
      <c r="B50" s="21" t="s">
        <v>836</v>
      </c>
      <c r="C50" s="139" t="s">
        <v>139</v>
      </c>
      <c r="D50" s="21" t="s">
        <v>472</v>
      </c>
      <c r="E50" s="21" t="s">
        <v>837</v>
      </c>
      <c r="F50" s="22">
        <v>6750</v>
      </c>
      <c r="G50" s="22">
        <v>1811.29</v>
      </c>
      <c r="H50" s="22">
        <v>0.28000000000000003</v>
      </c>
    </row>
    <row r="51" spans="2:8">
      <c r="B51" s="21" t="s">
        <v>838</v>
      </c>
      <c r="C51" s="139" t="s">
        <v>139</v>
      </c>
      <c r="D51" s="21" t="s">
        <v>145</v>
      </c>
      <c r="E51" s="21" t="s">
        <v>839</v>
      </c>
      <c r="F51" s="22">
        <v>8500</v>
      </c>
      <c r="G51" s="22">
        <v>1651.9</v>
      </c>
      <c r="H51" s="22">
        <v>0.26</v>
      </c>
    </row>
    <row r="52" spans="2:8">
      <c r="B52" s="21" t="s">
        <v>840</v>
      </c>
      <c r="C52" s="139" t="s">
        <v>139</v>
      </c>
      <c r="D52" s="21" t="s">
        <v>472</v>
      </c>
      <c r="E52" s="21" t="s">
        <v>841</v>
      </c>
      <c r="F52" s="22">
        <v>10000</v>
      </c>
      <c r="G52" s="22">
        <v>1557.98</v>
      </c>
      <c r="H52" s="22">
        <v>0.24</v>
      </c>
    </row>
    <row r="53" spans="2:8">
      <c r="B53" s="21" t="s">
        <v>842</v>
      </c>
      <c r="C53" s="139" t="s">
        <v>139</v>
      </c>
      <c r="D53" s="21" t="s">
        <v>145</v>
      </c>
      <c r="E53" s="21" t="s">
        <v>843</v>
      </c>
      <c r="F53" s="22">
        <v>18500</v>
      </c>
      <c r="G53" s="22">
        <v>1467.73</v>
      </c>
      <c r="H53" s="22">
        <v>0.23</v>
      </c>
    </row>
    <row r="54" spans="2:8">
      <c r="B54" s="231" t="s">
        <v>844</v>
      </c>
      <c r="C54" s="234"/>
      <c r="D54" s="231"/>
      <c r="E54" s="231"/>
      <c r="F54" s="128"/>
      <c r="G54" s="128">
        <f>SUM(G43:G53)</f>
        <v>28696.47</v>
      </c>
      <c r="H54" s="128">
        <f>SUM(H43:H53)</f>
        <v>4.5</v>
      </c>
    </row>
    <row r="55" spans="2:8">
      <c r="B55" s="231" t="s">
        <v>276</v>
      </c>
      <c r="C55" s="234"/>
      <c r="D55" s="231"/>
      <c r="E55" s="231"/>
      <c r="F55" s="128"/>
      <c r="G55" s="128">
        <v>30000</v>
      </c>
      <c r="H55" s="128">
        <v>4.71</v>
      </c>
    </row>
    <row r="56" spans="2:8">
      <c r="B56" s="231" t="s">
        <v>277</v>
      </c>
      <c r="C56" s="234"/>
      <c r="D56" s="231"/>
      <c r="E56" s="231"/>
      <c r="F56" s="128"/>
      <c r="G56" s="128">
        <v>17307.96</v>
      </c>
      <c r="H56" s="128">
        <v>2.72</v>
      </c>
    </row>
    <row r="57" spans="2:8">
      <c r="B57" s="231" t="s">
        <v>125</v>
      </c>
      <c r="C57" s="234"/>
      <c r="D57" s="231"/>
      <c r="E57" s="231"/>
      <c r="F57" s="128"/>
      <c r="G57" s="128">
        <v>636526.02999999991</v>
      </c>
      <c r="H57" s="128">
        <v>99.91</v>
      </c>
    </row>
    <row r="58" spans="2:8">
      <c r="B58" s="231" t="s">
        <v>220</v>
      </c>
      <c r="C58" s="234"/>
      <c r="D58" s="231"/>
      <c r="E58" s="231"/>
      <c r="F58" s="128"/>
      <c r="G58" s="128">
        <v>614.65817619006702</v>
      </c>
      <c r="H58" s="128">
        <v>9.0000000000003411E-2</v>
      </c>
    </row>
    <row r="59" spans="2:8">
      <c r="B59" s="231" t="s">
        <v>127</v>
      </c>
      <c r="C59" s="234"/>
      <c r="D59" s="231"/>
      <c r="E59" s="231"/>
      <c r="F59" s="128"/>
      <c r="G59" s="128">
        <v>637140.68817619001</v>
      </c>
      <c r="H59" s="128">
        <v>100</v>
      </c>
    </row>
    <row r="60" spans="2:8">
      <c r="B60" s="21" t="s">
        <v>128</v>
      </c>
    </row>
    <row r="61" spans="2:8">
      <c r="B61" s="21" t="s">
        <v>129</v>
      </c>
    </row>
    <row r="62" spans="2:8">
      <c r="B62" s="21" t="s">
        <v>130</v>
      </c>
      <c r="C62" s="235">
        <v>44865</v>
      </c>
    </row>
    <row r="63" spans="2:8" ht="25.5">
      <c r="B63" s="236" t="s">
        <v>131</v>
      </c>
      <c r="C63" s="210" t="s">
        <v>132</v>
      </c>
    </row>
    <row r="64" spans="2:8">
      <c r="B64" s="231"/>
    </row>
    <row r="65" spans="2:3">
      <c r="B65" s="231" t="s">
        <v>2546</v>
      </c>
      <c r="C65" s="21" t="s">
        <v>132</v>
      </c>
    </row>
    <row r="66" spans="2:3">
      <c r="B66" s="231" t="s">
        <v>2547</v>
      </c>
      <c r="C66" s="21" t="s">
        <v>132</v>
      </c>
    </row>
    <row r="67" spans="2:3">
      <c r="B67" s="231" t="s">
        <v>1107</v>
      </c>
      <c r="C67" s="21" t="s">
        <v>132</v>
      </c>
    </row>
    <row r="68" spans="2:3">
      <c r="B68" s="231" t="s">
        <v>845</v>
      </c>
      <c r="C68" s="234"/>
    </row>
    <row r="69" spans="2:3">
      <c r="B69" s="231" t="s">
        <v>846</v>
      </c>
      <c r="C69" s="234"/>
    </row>
    <row r="70" spans="2:3">
      <c r="B70" s="231" t="s">
        <v>847</v>
      </c>
      <c r="C70" s="234"/>
    </row>
    <row r="71" spans="2:3">
      <c r="B71" s="231" t="s">
        <v>848</v>
      </c>
      <c r="C71" s="234"/>
    </row>
    <row r="72" spans="2:3">
      <c r="B72" s="231" t="s">
        <v>849</v>
      </c>
      <c r="C72" s="234"/>
    </row>
    <row r="73" spans="2:3">
      <c r="B73" s="231" t="s">
        <v>850</v>
      </c>
      <c r="C73" s="234"/>
    </row>
    <row r="74" spans="2:3">
      <c r="B74" s="231" t="s">
        <v>851</v>
      </c>
      <c r="C74" s="234"/>
    </row>
    <row r="75" spans="2:3">
      <c r="B75" s="231" t="s">
        <v>852</v>
      </c>
      <c r="C75" s="234"/>
    </row>
    <row r="76" spans="2:3">
      <c r="B76" s="264" t="s">
        <v>2518</v>
      </c>
      <c r="C76" s="234"/>
    </row>
    <row r="77" spans="2:3">
      <c r="B77" s="264" t="s">
        <v>134</v>
      </c>
    </row>
    <row r="78" spans="2:3">
      <c r="B78" s="325" t="s">
        <v>2551</v>
      </c>
    </row>
    <row r="79" spans="2:3">
      <c r="B79" s="325" t="s">
        <v>2552</v>
      </c>
    </row>
    <row r="80" spans="2:3">
      <c r="B80" s="325" t="s">
        <v>2553</v>
      </c>
    </row>
    <row r="82" spans="1:8" s="130" customFormat="1" ht="15">
      <c r="A82" s="130" t="s">
        <v>3001</v>
      </c>
      <c r="B82" s="192" t="s">
        <v>2554</v>
      </c>
      <c r="C82" s="193">
        <v>44865</v>
      </c>
      <c r="F82" s="194"/>
      <c r="G82" s="194"/>
      <c r="H82" s="194"/>
    </row>
    <row r="83" spans="1:8" s="130" customFormat="1" ht="45">
      <c r="B83" s="195" t="s">
        <v>2555</v>
      </c>
      <c r="C83" s="195" t="s">
        <v>2556</v>
      </c>
      <c r="D83" s="140" t="s">
        <v>2557</v>
      </c>
      <c r="E83" s="195" t="s">
        <v>2558</v>
      </c>
      <c r="F83" s="326" t="s">
        <v>2559</v>
      </c>
      <c r="G83" s="194"/>
      <c r="H83" s="194"/>
    </row>
    <row r="84" spans="1:8" s="220" customFormat="1">
      <c r="B84" s="327" t="s">
        <v>132</v>
      </c>
      <c r="C84" s="327" t="s">
        <v>132</v>
      </c>
      <c r="D84" s="327" t="s">
        <v>132</v>
      </c>
      <c r="E84" s="327" t="s">
        <v>132</v>
      </c>
      <c r="F84" s="328"/>
      <c r="G84" s="219"/>
      <c r="H84" s="219"/>
    </row>
    <row r="85" spans="1:8" s="130" customFormat="1">
      <c r="C85" s="219"/>
      <c r="F85" s="194"/>
      <c r="G85" s="194"/>
      <c r="H85" s="194"/>
    </row>
    <row r="86" spans="1:8" s="329" customFormat="1">
      <c r="B86" s="330" t="s">
        <v>3002</v>
      </c>
      <c r="C86" s="266" t="s">
        <v>132</v>
      </c>
      <c r="F86" s="331"/>
      <c r="G86" s="331"/>
      <c r="H86" s="331"/>
    </row>
    <row r="87" spans="1:8" s="329" customFormat="1">
      <c r="B87" s="330"/>
      <c r="C87" s="266"/>
      <c r="F87" s="331"/>
      <c r="G87" s="331"/>
      <c r="H87" s="331"/>
    </row>
    <row r="88" spans="1:8" s="329" customFormat="1" ht="15">
      <c r="B88" s="203" t="s">
        <v>2695</v>
      </c>
      <c r="C88" s="267"/>
      <c r="F88" s="331"/>
      <c r="G88" s="331"/>
      <c r="H88" s="331"/>
    </row>
    <row r="89" spans="1:8" s="329" customFormat="1" ht="15.75">
      <c r="B89" s="249" t="s">
        <v>2693</v>
      </c>
      <c r="C89" s="149" t="s">
        <v>2929</v>
      </c>
      <c r="F89" s="331"/>
      <c r="G89" s="331"/>
      <c r="H89" s="331"/>
    </row>
    <row r="90" spans="1:8" s="220" customFormat="1" ht="15">
      <c r="B90" s="186" t="s">
        <v>3004</v>
      </c>
      <c r="C90" s="207">
        <v>40</v>
      </c>
      <c r="F90" s="219"/>
      <c r="G90" s="219"/>
      <c r="H90" s="219"/>
    </row>
    <row r="91" spans="1:8" s="130" customFormat="1">
      <c r="C91" s="332"/>
      <c r="F91" s="194"/>
      <c r="G91" s="194"/>
      <c r="H91" s="194"/>
    </row>
    <row r="92" spans="1:8" s="130" customFormat="1">
      <c r="C92" s="332"/>
      <c r="F92" s="194"/>
      <c r="G92" s="194"/>
      <c r="H92" s="194"/>
    </row>
    <row r="93" spans="1:8" s="329" customFormat="1" ht="15.75">
      <c r="B93" s="249" t="s">
        <v>2945</v>
      </c>
      <c r="C93" s="149" t="s">
        <v>2929</v>
      </c>
      <c r="F93" s="331"/>
      <c r="G93" s="331"/>
      <c r="H93" s="331"/>
    </row>
    <row r="94" spans="1:8" s="130" customFormat="1" ht="15">
      <c r="B94" s="186" t="s">
        <v>3004</v>
      </c>
      <c r="C94" s="207">
        <v>40</v>
      </c>
      <c r="F94" s="194"/>
      <c r="G94" s="194"/>
      <c r="H94" s="194"/>
    </row>
    <row r="95" spans="1:8" s="130" customFormat="1">
      <c r="C95" s="332"/>
      <c r="F95" s="194"/>
      <c r="G95" s="194"/>
      <c r="H95" s="194"/>
    </row>
    <row r="96" spans="1:8" s="130" customFormat="1">
      <c r="C96" s="332"/>
      <c r="F96" s="194"/>
      <c r="G96" s="194"/>
      <c r="H96" s="194"/>
    </row>
    <row r="97" spans="2:8" s="329" customFormat="1" ht="15.75">
      <c r="B97" s="205" t="s">
        <v>2920</v>
      </c>
      <c r="C97" s="149" t="s">
        <v>2931</v>
      </c>
      <c r="F97" s="331"/>
      <c r="G97" s="331"/>
      <c r="H97" s="331"/>
    </row>
    <row r="98" spans="2:8" s="130" customFormat="1" ht="15">
      <c r="B98" s="186" t="s">
        <v>3004</v>
      </c>
      <c r="C98" s="333">
        <v>57954765.329999998</v>
      </c>
      <c r="F98" s="194"/>
      <c r="G98" s="194"/>
      <c r="H98" s="194"/>
    </row>
    <row r="99" spans="2:8" ht="15.75">
      <c r="C99" s="208">
        <f>SUM(C98)</f>
        <v>57954765.329999998</v>
      </c>
    </row>
    <row r="100" spans="2:8" s="130" customFormat="1">
      <c r="C100" s="332"/>
      <c r="F100" s="194"/>
      <c r="G100" s="194"/>
      <c r="H100" s="194"/>
    </row>
    <row r="101" spans="2:8" s="329" customFormat="1" ht="15.75">
      <c r="B101" s="205" t="s">
        <v>2922</v>
      </c>
      <c r="C101" s="149" t="s">
        <v>2931</v>
      </c>
      <c r="F101" s="331"/>
      <c r="G101" s="331"/>
      <c r="H101" s="331"/>
    </row>
    <row r="102" spans="2:8" s="130" customFormat="1" ht="15">
      <c r="B102" s="186" t="s">
        <v>3004</v>
      </c>
      <c r="C102" s="333">
        <v>61241768.219999999</v>
      </c>
      <c r="F102" s="194"/>
      <c r="G102" s="194"/>
      <c r="H102" s="194"/>
    </row>
    <row r="103" spans="2:8" ht="15.75">
      <c r="C103" s="208">
        <f>SUM(C102)</f>
        <v>61241768.219999999</v>
      </c>
    </row>
    <row r="104" spans="2:8" s="130" customFormat="1">
      <c r="C104" s="332"/>
      <c r="F104" s="194"/>
      <c r="G104" s="194"/>
      <c r="H104" s="194"/>
    </row>
    <row r="105" spans="2:8" s="329" customFormat="1" ht="15.75">
      <c r="B105" s="334" t="s">
        <v>2946</v>
      </c>
      <c r="C105" s="208">
        <f>+C103-C99</f>
        <v>3287002.8900000006</v>
      </c>
      <c r="F105" s="331"/>
      <c r="G105" s="331"/>
      <c r="H105" s="331"/>
    </row>
  </sheetData>
  <mergeCells count="3">
    <mergeCell ref="B1:E1"/>
    <mergeCell ref="C3:C7"/>
    <mergeCell ref="D3:D7"/>
  </mergeCells>
  <hyperlinks>
    <hyperlink ref="A1" location="Index!A1" display="Index" xr:uid="{7D25E600-0949-4E8B-9827-8FA8BDE35A6A}"/>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E0E0F-2F07-44B3-A46D-21BBAE3B31AA}">
  <dimension ref="A1:I76"/>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3.7109375"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3.7109375"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3.7109375"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3.7109375"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3.7109375"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3.7109375"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3.7109375"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3.7109375"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3.7109375"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3.7109375"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3.7109375"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3.7109375"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3.7109375"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3.7109375"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3.7109375"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3.7109375"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3.7109375"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3.7109375"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3.7109375"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3.7109375"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3.7109375"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3.7109375"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3.7109375"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3.7109375"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3.7109375"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3.7109375"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3.7109375"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3.7109375"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3.7109375"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3.7109375"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3.7109375"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3.7109375"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3.7109375"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3.7109375"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3.7109375"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3.7109375"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3.7109375"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3.7109375"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3.7109375"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3.7109375"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3.7109375"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3.7109375"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3.7109375"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3.7109375"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3.7109375"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3.7109375"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3.7109375"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3.7109375"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3.7109375"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3.7109375"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3.7109375"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3.7109375"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3.7109375"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3.7109375"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3.7109375"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3.7109375"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3.7109375"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3.7109375"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3.7109375"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3.7109375"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3.7109375"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3.7109375"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3.7109375"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3.7109375"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57</v>
      </c>
      <c r="C1" s="394"/>
      <c r="D1" s="394"/>
      <c r="E1" s="394"/>
      <c r="F1" s="4"/>
      <c r="G1" s="4"/>
      <c r="H1" s="4"/>
    </row>
    <row r="2" spans="1:9" s="1" customFormat="1" ht="13.5" thickBot="1">
      <c r="C2" s="5"/>
      <c r="F2" s="4"/>
      <c r="G2" s="4"/>
      <c r="H2" s="4"/>
    </row>
    <row r="3" spans="1:9" s="12" customFormat="1" ht="15">
      <c r="B3" s="30" t="s">
        <v>3055</v>
      </c>
      <c r="C3" s="395"/>
      <c r="D3" s="398"/>
      <c r="F3" s="18"/>
      <c r="G3" s="18"/>
      <c r="H3" s="18"/>
    </row>
    <row r="4" spans="1:9" s="12" customFormat="1" ht="15">
      <c r="B4" s="31" t="s">
        <v>3056</v>
      </c>
      <c r="C4" s="396"/>
      <c r="D4" s="399"/>
      <c r="F4" s="18"/>
      <c r="G4" s="18"/>
      <c r="H4" s="18"/>
    </row>
    <row r="5" spans="1:9" s="12" customFormat="1" ht="15">
      <c r="B5" s="31" t="s">
        <v>1046</v>
      </c>
      <c r="C5" s="396"/>
      <c r="D5" s="399"/>
      <c r="F5" s="18"/>
      <c r="G5" s="18"/>
      <c r="H5" s="18"/>
    </row>
    <row r="6" spans="1:9" s="12" customFormat="1" ht="15">
      <c r="B6" s="31" t="s">
        <v>3019</v>
      </c>
      <c r="C6" s="396"/>
      <c r="D6" s="399"/>
      <c r="F6" s="18"/>
      <c r="G6" s="18"/>
      <c r="H6" s="18"/>
    </row>
    <row r="7" spans="1:9" s="12" customFormat="1" ht="30.75" thickBot="1">
      <c r="B7" s="32" t="s">
        <v>3057</v>
      </c>
      <c r="C7" s="397"/>
      <c r="D7" s="400"/>
      <c r="F7" s="18"/>
      <c r="G7" s="18"/>
      <c r="H7" s="18"/>
    </row>
    <row r="8" spans="1:9" s="12" customFormat="1">
      <c r="C8" s="14" t="s">
        <v>1048</v>
      </c>
      <c r="D8" s="14" t="s">
        <v>1049</v>
      </c>
      <c r="F8" s="18"/>
      <c r="G8" s="18"/>
      <c r="H8" s="18"/>
    </row>
    <row r="9" spans="1:9" s="1" customFormat="1">
      <c r="C9" s="5"/>
      <c r="F9" s="4"/>
      <c r="G9" s="4"/>
      <c r="H9" s="4"/>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1053</v>
      </c>
      <c r="C16" s="139" t="s">
        <v>139</v>
      </c>
      <c r="D16" s="21" t="s">
        <v>148</v>
      </c>
      <c r="E16" s="21" t="s">
        <v>149</v>
      </c>
      <c r="F16" s="22">
        <v>4350000</v>
      </c>
      <c r="G16" s="22">
        <v>15168.45</v>
      </c>
      <c r="H16" s="22">
        <v>10.31</v>
      </c>
    </row>
    <row r="17" spans="2:8">
      <c r="B17" s="21" t="s">
        <v>1055</v>
      </c>
      <c r="C17" s="139" t="s">
        <v>139</v>
      </c>
      <c r="D17" s="21" t="s">
        <v>215</v>
      </c>
      <c r="E17" s="21" t="s">
        <v>310</v>
      </c>
      <c r="F17" s="22">
        <v>1680000</v>
      </c>
      <c r="G17" s="22">
        <v>10247.16</v>
      </c>
      <c r="H17" s="22">
        <v>6.96</v>
      </c>
    </row>
    <row r="18" spans="2:8">
      <c r="B18" s="21" t="s">
        <v>1064</v>
      </c>
      <c r="C18" s="139" t="s">
        <v>139</v>
      </c>
      <c r="D18" s="21" t="s">
        <v>151</v>
      </c>
      <c r="E18" s="21" t="s">
        <v>152</v>
      </c>
      <c r="F18" s="22">
        <v>355000</v>
      </c>
      <c r="G18" s="22">
        <v>9803.33</v>
      </c>
      <c r="H18" s="22">
        <v>6.66</v>
      </c>
    </row>
    <row r="19" spans="2:8">
      <c r="B19" s="21" t="s">
        <v>1071</v>
      </c>
      <c r="C19" s="139" t="s">
        <v>139</v>
      </c>
      <c r="D19" s="21" t="s">
        <v>151</v>
      </c>
      <c r="E19" s="21" t="s">
        <v>291</v>
      </c>
      <c r="F19" s="22">
        <v>280164</v>
      </c>
      <c r="G19" s="22">
        <v>8706.66</v>
      </c>
      <c r="H19" s="22">
        <v>5.92</v>
      </c>
    </row>
    <row r="20" spans="2:8">
      <c r="B20" s="21" t="s">
        <v>2032</v>
      </c>
      <c r="C20" s="139" t="s">
        <v>139</v>
      </c>
      <c r="D20" s="21" t="s">
        <v>176</v>
      </c>
      <c r="E20" s="21" t="s">
        <v>450</v>
      </c>
      <c r="F20" s="22">
        <v>560000</v>
      </c>
      <c r="G20" s="22">
        <v>8556.24</v>
      </c>
      <c r="H20" s="22">
        <v>5.81</v>
      </c>
    </row>
    <row r="21" spans="2:8">
      <c r="B21" s="21" t="s">
        <v>1057</v>
      </c>
      <c r="C21" s="139" t="s">
        <v>139</v>
      </c>
      <c r="D21" s="21" t="s">
        <v>170</v>
      </c>
      <c r="E21" s="21" t="s">
        <v>239</v>
      </c>
      <c r="F21" s="22">
        <v>730000</v>
      </c>
      <c r="G21" s="22">
        <v>7605.51</v>
      </c>
      <c r="H21" s="22">
        <v>5.17</v>
      </c>
    </row>
    <row r="22" spans="2:8">
      <c r="B22" s="21" t="s">
        <v>2045</v>
      </c>
      <c r="C22" s="139" t="s">
        <v>139</v>
      </c>
      <c r="D22" s="21" t="s">
        <v>302</v>
      </c>
      <c r="E22" s="21" t="s">
        <v>303</v>
      </c>
      <c r="F22" s="22">
        <v>31900</v>
      </c>
      <c r="G22" s="22">
        <v>6495.92</v>
      </c>
      <c r="H22" s="22">
        <v>4.41</v>
      </c>
    </row>
    <row r="23" spans="2:8">
      <c r="B23" s="21" t="s">
        <v>1070</v>
      </c>
      <c r="C23" s="139" t="s">
        <v>139</v>
      </c>
      <c r="D23" s="21" t="s">
        <v>151</v>
      </c>
      <c r="E23" s="21" t="s">
        <v>317</v>
      </c>
      <c r="F23" s="22">
        <v>532000</v>
      </c>
      <c r="G23" s="22">
        <v>6470.72</v>
      </c>
      <c r="H23" s="22">
        <v>4.4000000000000004</v>
      </c>
    </row>
    <row r="24" spans="2:8">
      <c r="B24" s="21" t="s">
        <v>1075</v>
      </c>
      <c r="C24" s="139" t="s">
        <v>139</v>
      </c>
      <c r="D24" s="21" t="s">
        <v>151</v>
      </c>
      <c r="E24" s="21" t="s">
        <v>194</v>
      </c>
      <c r="F24" s="22">
        <v>659470</v>
      </c>
      <c r="G24" s="22">
        <v>5714.97</v>
      </c>
      <c r="H24" s="22">
        <v>3.88</v>
      </c>
    </row>
    <row r="25" spans="2:8">
      <c r="B25" s="21" t="s">
        <v>1066</v>
      </c>
      <c r="C25" s="139" t="s">
        <v>139</v>
      </c>
      <c r="D25" s="21" t="s">
        <v>186</v>
      </c>
      <c r="E25" s="21" t="s">
        <v>187</v>
      </c>
      <c r="F25" s="22">
        <v>623000</v>
      </c>
      <c r="G25" s="22">
        <v>4798.03</v>
      </c>
      <c r="H25" s="22">
        <v>3.26</v>
      </c>
    </row>
    <row r="26" spans="2:8">
      <c r="B26" s="21" t="s">
        <v>2050</v>
      </c>
      <c r="C26" s="139" t="s">
        <v>139</v>
      </c>
      <c r="D26" s="21" t="s">
        <v>188</v>
      </c>
      <c r="E26" s="21" t="s">
        <v>595</v>
      </c>
      <c r="F26" s="22">
        <v>856000</v>
      </c>
      <c r="G26" s="22">
        <v>4748.2299999999996</v>
      </c>
      <c r="H26" s="22">
        <v>3.23</v>
      </c>
    </row>
    <row r="27" spans="2:8">
      <c r="B27" s="21" t="s">
        <v>2345</v>
      </c>
      <c r="C27" s="139" t="s">
        <v>139</v>
      </c>
      <c r="D27" s="21" t="s">
        <v>151</v>
      </c>
      <c r="E27" s="21" t="s">
        <v>670</v>
      </c>
      <c r="F27" s="22">
        <v>1232500</v>
      </c>
      <c r="G27" s="22">
        <v>4586.13</v>
      </c>
      <c r="H27" s="22">
        <v>3.12</v>
      </c>
    </row>
    <row r="28" spans="2:8">
      <c r="B28" s="21" t="s">
        <v>1072</v>
      </c>
      <c r="C28" s="139" t="s">
        <v>139</v>
      </c>
      <c r="D28" s="21" t="s">
        <v>170</v>
      </c>
      <c r="E28" s="21" t="s">
        <v>171</v>
      </c>
      <c r="F28" s="22">
        <v>483919</v>
      </c>
      <c r="G28" s="22">
        <v>4337.6099999999997</v>
      </c>
      <c r="H28" s="22">
        <v>2.95</v>
      </c>
    </row>
    <row r="29" spans="2:8">
      <c r="B29" s="21" t="s">
        <v>1061</v>
      </c>
      <c r="C29" s="139" t="s">
        <v>139</v>
      </c>
      <c r="D29" s="21" t="s">
        <v>200</v>
      </c>
      <c r="E29" s="21" t="s">
        <v>201</v>
      </c>
      <c r="F29" s="22">
        <v>100577</v>
      </c>
      <c r="G29" s="22">
        <v>3872.67</v>
      </c>
      <c r="H29" s="22">
        <v>2.63</v>
      </c>
    </row>
    <row r="30" spans="2:8">
      <c r="B30" s="21" t="s">
        <v>1058</v>
      </c>
      <c r="C30" s="139" t="s">
        <v>139</v>
      </c>
      <c r="D30" s="21" t="s">
        <v>151</v>
      </c>
      <c r="E30" s="21" t="s">
        <v>313</v>
      </c>
      <c r="F30" s="22">
        <v>67170</v>
      </c>
      <c r="G30" s="22">
        <v>3744.96</v>
      </c>
      <c r="H30" s="22">
        <v>2.54</v>
      </c>
    </row>
    <row r="31" spans="2:8">
      <c r="B31" s="21" t="s">
        <v>1079</v>
      </c>
      <c r="C31" s="139" t="s">
        <v>139</v>
      </c>
      <c r="D31" s="21" t="s">
        <v>200</v>
      </c>
      <c r="E31" s="21" t="s">
        <v>320</v>
      </c>
      <c r="F31" s="22">
        <v>139500</v>
      </c>
      <c r="G31" s="22">
        <v>3734.21</v>
      </c>
      <c r="H31" s="22">
        <v>2.54</v>
      </c>
    </row>
    <row r="32" spans="2:8">
      <c r="B32" s="21" t="s">
        <v>1069</v>
      </c>
      <c r="C32" s="139" t="s">
        <v>139</v>
      </c>
      <c r="D32" s="21" t="s">
        <v>270</v>
      </c>
      <c r="E32" s="21" t="s">
        <v>315</v>
      </c>
      <c r="F32" s="22">
        <v>1338000</v>
      </c>
      <c r="G32" s="22">
        <v>3511.58</v>
      </c>
      <c r="H32" s="22">
        <v>2.39</v>
      </c>
    </row>
    <row r="33" spans="2:8">
      <c r="B33" s="21" t="s">
        <v>2347</v>
      </c>
      <c r="C33" s="139" t="s">
        <v>139</v>
      </c>
      <c r="D33" s="21" t="s">
        <v>334</v>
      </c>
      <c r="E33" s="21" t="s">
        <v>335</v>
      </c>
      <c r="F33" s="22">
        <v>168000</v>
      </c>
      <c r="G33" s="22">
        <v>3424.43</v>
      </c>
      <c r="H33" s="22">
        <v>2.33</v>
      </c>
    </row>
    <row r="34" spans="2:8">
      <c r="B34" s="21" t="s">
        <v>1090</v>
      </c>
      <c r="C34" s="139" t="s">
        <v>139</v>
      </c>
      <c r="D34" s="21" t="s">
        <v>151</v>
      </c>
      <c r="E34" s="21" t="s">
        <v>325</v>
      </c>
      <c r="F34" s="22">
        <v>70400</v>
      </c>
      <c r="G34" s="22">
        <v>3179.69</v>
      </c>
      <c r="H34" s="22">
        <v>2.16</v>
      </c>
    </row>
    <row r="35" spans="2:8">
      <c r="B35" s="21" t="s">
        <v>1063</v>
      </c>
      <c r="C35" s="139" t="s">
        <v>139</v>
      </c>
      <c r="D35" s="21" t="s">
        <v>215</v>
      </c>
      <c r="E35" s="21" t="s">
        <v>216</v>
      </c>
      <c r="F35" s="22">
        <v>390000</v>
      </c>
      <c r="G35" s="22">
        <v>2916.42</v>
      </c>
      <c r="H35" s="22">
        <v>1.98</v>
      </c>
    </row>
    <row r="36" spans="2:8">
      <c r="B36" s="21" t="s">
        <v>2381</v>
      </c>
      <c r="C36" s="139" t="s">
        <v>139</v>
      </c>
      <c r="D36" s="21" t="s">
        <v>302</v>
      </c>
      <c r="E36" s="21" t="s">
        <v>527</v>
      </c>
      <c r="F36" s="22">
        <v>75000</v>
      </c>
      <c r="G36" s="22">
        <v>2824.91</v>
      </c>
      <c r="H36" s="22">
        <v>1.92</v>
      </c>
    </row>
    <row r="37" spans="2:8">
      <c r="B37" s="21" t="s">
        <v>1067</v>
      </c>
      <c r="C37" s="139" t="s">
        <v>139</v>
      </c>
      <c r="D37" s="21" t="s">
        <v>176</v>
      </c>
      <c r="E37" s="21" t="s">
        <v>177</v>
      </c>
      <c r="F37" s="22">
        <v>50000</v>
      </c>
      <c r="G37" s="22">
        <v>2160.4499999999998</v>
      </c>
      <c r="H37" s="22">
        <v>1.47</v>
      </c>
    </row>
    <row r="38" spans="2:8">
      <c r="B38" s="21" t="s">
        <v>1074</v>
      </c>
      <c r="C38" s="139" t="s">
        <v>139</v>
      </c>
      <c r="D38" s="21" t="s">
        <v>162</v>
      </c>
      <c r="E38" s="21" t="s">
        <v>322</v>
      </c>
      <c r="F38" s="22">
        <v>100000</v>
      </c>
      <c r="G38" s="22">
        <v>2031.15</v>
      </c>
      <c r="H38" s="22">
        <v>1.38</v>
      </c>
    </row>
    <row r="39" spans="2:8">
      <c r="B39" s="21" t="s">
        <v>2353</v>
      </c>
      <c r="C39" s="139" t="s">
        <v>139</v>
      </c>
      <c r="D39" s="21" t="s">
        <v>151</v>
      </c>
      <c r="E39" s="21" t="s">
        <v>671</v>
      </c>
      <c r="F39" s="22">
        <v>337349</v>
      </c>
      <c r="G39" s="22">
        <v>2017.68</v>
      </c>
      <c r="H39" s="22">
        <v>1.37</v>
      </c>
    </row>
    <row r="40" spans="2:8">
      <c r="B40" s="21" t="s">
        <v>2253</v>
      </c>
      <c r="C40" s="139" t="s">
        <v>139</v>
      </c>
      <c r="D40" s="21" t="s">
        <v>170</v>
      </c>
      <c r="E40" s="21" t="s">
        <v>580</v>
      </c>
      <c r="F40" s="22">
        <v>191000</v>
      </c>
      <c r="G40" s="22">
        <v>2003.69</v>
      </c>
      <c r="H40" s="22">
        <v>1.36</v>
      </c>
    </row>
    <row r="41" spans="2:8">
      <c r="B41" s="21" t="s">
        <v>2004</v>
      </c>
      <c r="C41" s="139" t="s">
        <v>139</v>
      </c>
      <c r="D41" s="21" t="s">
        <v>215</v>
      </c>
      <c r="E41" s="21" t="s">
        <v>638</v>
      </c>
      <c r="F41" s="22">
        <v>169500</v>
      </c>
      <c r="G41" s="22">
        <v>1820.01</v>
      </c>
      <c r="H41" s="22">
        <v>1.24</v>
      </c>
    </row>
    <row r="42" spans="2:8">
      <c r="B42" s="21" t="s">
        <v>2382</v>
      </c>
      <c r="C42" s="139" t="s">
        <v>139</v>
      </c>
      <c r="D42" s="21" t="s">
        <v>302</v>
      </c>
      <c r="E42" s="21" t="s">
        <v>672</v>
      </c>
      <c r="F42" s="22">
        <v>100000</v>
      </c>
      <c r="G42" s="22">
        <v>1758.4</v>
      </c>
      <c r="H42" s="22">
        <v>1.19</v>
      </c>
    </row>
    <row r="43" spans="2:8">
      <c r="B43" s="21" t="s">
        <v>2383</v>
      </c>
      <c r="C43" s="139" t="s">
        <v>139</v>
      </c>
      <c r="D43" s="21" t="s">
        <v>151</v>
      </c>
      <c r="E43" s="21" t="s">
        <v>673</v>
      </c>
      <c r="F43" s="22">
        <v>140000</v>
      </c>
      <c r="G43" s="22">
        <v>1636.67</v>
      </c>
      <c r="H43" s="22">
        <v>1.1100000000000001</v>
      </c>
    </row>
    <row r="44" spans="2:8">
      <c r="B44" s="21" t="s">
        <v>1059</v>
      </c>
      <c r="C44" s="139" t="s">
        <v>139</v>
      </c>
      <c r="D44" s="21" t="s">
        <v>162</v>
      </c>
      <c r="E44" s="21" t="s">
        <v>314</v>
      </c>
      <c r="F44" s="22">
        <v>57000</v>
      </c>
      <c r="G44" s="22">
        <v>1583.15</v>
      </c>
      <c r="H44" s="22">
        <v>1.08</v>
      </c>
    </row>
    <row r="45" spans="2:8">
      <c r="B45" s="21" t="s">
        <v>674</v>
      </c>
      <c r="C45" s="139" t="s">
        <v>139</v>
      </c>
      <c r="D45" s="21" t="s">
        <v>176</v>
      </c>
      <c r="E45" s="21" t="s">
        <v>675</v>
      </c>
      <c r="F45" s="22">
        <v>1408535</v>
      </c>
      <c r="G45" s="22">
        <v>1266.98</v>
      </c>
      <c r="H45" s="22">
        <v>0.86</v>
      </c>
    </row>
    <row r="46" spans="2:8">
      <c r="B46" s="21" t="s">
        <v>2356</v>
      </c>
      <c r="C46" s="139" t="s">
        <v>139</v>
      </c>
      <c r="D46" s="21" t="s">
        <v>151</v>
      </c>
      <c r="E46" s="21" t="s">
        <v>676</v>
      </c>
      <c r="F46" s="22">
        <v>125000</v>
      </c>
      <c r="G46" s="22">
        <v>670.38</v>
      </c>
      <c r="H46" s="22">
        <v>0.46</v>
      </c>
    </row>
    <row r="47" spans="2:8">
      <c r="B47" s="231" t="s">
        <v>218</v>
      </c>
      <c r="C47" s="232"/>
      <c r="D47" s="231"/>
      <c r="E47" s="231"/>
      <c r="F47" s="128"/>
      <c r="G47" s="128">
        <f>SUM(G13:G46)</f>
        <v>141396.39000000001</v>
      </c>
      <c r="H47" s="128">
        <f>SUM(H13:H46)</f>
        <v>96.089999999999989</v>
      </c>
    </row>
    <row r="48" spans="2:8">
      <c r="B48" s="229" t="s">
        <v>102</v>
      </c>
      <c r="C48" s="230" t="s">
        <v>103</v>
      </c>
      <c r="D48" s="229" t="s">
        <v>104</v>
      </c>
      <c r="E48" s="229" t="s">
        <v>105</v>
      </c>
      <c r="F48" s="131" t="s">
        <v>106</v>
      </c>
      <c r="G48" s="131" t="s">
        <v>107</v>
      </c>
      <c r="H48" s="131" t="s">
        <v>108</v>
      </c>
    </row>
    <row r="49" spans="2:8">
      <c r="B49" s="231" t="s">
        <v>109</v>
      </c>
      <c r="C49" s="139"/>
    </row>
    <row r="50" spans="2:8">
      <c r="B50" s="231" t="s">
        <v>110</v>
      </c>
      <c r="C50" s="139"/>
    </row>
    <row r="51" spans="2:8">
      <c r="B51" s="231" t="s">
        <v>430</v>
      </c>
      <c r="C51" s="139"/>
    </row>
    <row r="52" spans="2:8">
      <c r="B52" s="21" t="s">
        <v>2370</v>
      </c>
      <c r="C52" s="139">
        <v>7.63</v>
      </c>
      <c r="D52" s="21" t="s">
        <v>117</v>
      </c>
      <c r="E52" s="21" t="s">
        <v>431</v>
      </c>
      <c r="F52" s="22">
        <v>52770</v>
      </c>
      <c r="G52" s="22">
        <v>14.83</v>
      </c>
      <c r="H52" s="22">
        <v>0.01</v>
      </c>
    </row>
    <row r="53" spans="2:8">
      <c r="B53" s="231" t="s">
        <v>118</v>
      </c>
      <c r="C53" s="234"/>
      <c r="D53" s="231"/>
      <c r="E53" s="231"/>
      <c r="F53" s="128"/>
      <c r="G53" s="128">
        <f>SUM(G48:G52)</f>
        <v>14.83</v>
      </c>
      <c r="H53" s="128">
        <f>SUM(H48:H52)</f>
        <v>0.01</v>
      </c>
    </row>
    <row r="54" spans="2:8">
      <c r="B54" s="231" t="s">
        <v>277</v>
      </c>
      <c r="C54" s="234"/>
      <c r="D54" s="231"/>
      <c r="E54" s="231"/>
      <c r="F54" s="128"/>
      <c r="G54" s="128">
        <v>6382.38</v>
      </c>
      <c r="H54" s="128">
        <v>4.34</v>
      </c>
    </row>
    <row r="55" spans="2:8">
      <c r="B55" s="231" t="s">
        <v>125</v>
      </c>
      <c r="C55" s="234"/>
      <c r="D55" s="231"/>
      <c r="E55" s="231"/>
      <c r="F55" s="128"/>
      <c r="G55" s="128">
        <v>147793.60000000001</v>
      </c>
      <c r="H55" s="128">
        <v>100.43</v>
      </c>
    </row>
    <row r="56" spans="2:8">
      <c r="B56" s="231" t="s">
        <v>126</v>
      </c>
      <c r="C56" s="234"/>
      <c r="D56" s="231"/>
      <c r="E56" s="231"/>
      <c r="F56" s="128"/>
      <c r="G56" s="128">
        <v>-629.7268267999998</v>
      </c>
      <c r="H56" s="128">
        <v>-0.43000000000000682</v>
      </c>
    </row>
    <row r="57" spans="2:8">
      <c r="B57" s="231" t="s">
        <v>127</v>
      </c>
      <c r="C57" s="234"/>
      <c r="D57" s="231"/>
      <c r="E57" s="231"/>
      <c r="F57" s="128"/>
      <c r="G57" s="128">
        <v>147163.8731732</v>
      </c>
      <c r="H57" s="128">
        <v>100</v>
      </c>
    </row>
    <row r="58" spans="2:8">
      <c r="B58" s="21" t="s">
        <v>128</v>
      </c>
    </row>
    <row r="59" spans="2:8">
      <c r="B59" s="21" t="s">
        <v>129</v>
      </c>
    </row>
    <row r="60" spans="2:8">
      <c r="B60" s="21" t="s">
        <v>130</v>
      </c>
      <c r="C60" s="235">
        <v>44865</v>
      </c>
    </row>
    <row r="61" spans="2:8" ht="25.5">
      <c r="B61" s="236" t="s">
        <v>131</v>
      </c>
      <c r="C61" s="210" t="s">
        <v>132</v>
      </c>
    </row>
    <row r="62" spans="2:8">
      <c r="B62" s="231"/>
    </row>
    <row r="63" spans="2:8">
      <c r="B63" s="231" t="s">
        <v>2546</v>
      </c>
      <c r="C63" s="21" t="s">
        <v>132</v>
      </c>
    </row>
    <row r="64" spans="2:8">
      <c r="B64" s="231" t="s">
        <v>2547</v>
      </c>
      <c r="C64" s="21" t="s">
        <v>132</v>
      </c>
    </row>
    <row r="65" spans="2:3">
      <c r="B65" s="231" t="s">
        <v>1107</v>
      </c>
      <c r="C65" s="21" t="s">
        <v>132</v>
      </c>
    </row>
    <row r="66" spans="2:3">
      <c r="B66" s="231" t="s">
        <v>677</v>
      </c>
      <c r="C66" s="234"/>
    </row>
    <row r="67" spans="2:3">
      <c r="B67" s="231" t="s">
        <v>678</v>
      </c>
      <c r="C67" s="234"/>
    </row>
    <row r="68" spans="2:3">
      <c r="B68" s="231" t="s">
        <v>679</v>
      </c>
      <c r="C68" s="234"/>
    </row>
    <row r="69" spans="2:3">
      <c r="B69" s="231" t="s">
        <v>680</v>
      </c>
      <c r="C69" s="234"/>
    </row>
    <row r="70" spans="2:3">
      <c r="B70" s="231" t="s">
        <v>681</v>
      </c>
      <c r="C70" s="234"/>
    </row>
    <row r="71" spans="2:3">
      <c r="B71" s="231" t="s">
        <v>682</v>
      </c>
      <c r="C71" s="234"/>
    </row>
    <row r="72" spans="2:3">
      <c r="B72" s="231" t="s">
        <v>683</v>
      </c>
      <c r="C72" s="234"/>
    </row>
    <row r="73" spans="2:3">
      <c r="B73" s="231" t="s">
        <v>684</v>
      </c>
      <c r="C73" s="234"/>
    </row>
    <row r="74" spans="2:3">
      <c r="B74" s="264" t="s">
        <v>2519</v>
      </c>
      <c r="C74" s="234"/>
    </row>
    <row r="75" spans="2:3">
      <c r="B75" s="264" t="s">
        <v>134</v>
      </c>
    </row>
    <row r="76" spans="2:3">
      <c r="B76" s="264" t="s">
        <v>135</v>
      </c>
    </row>
  </sheetData>
  <mergeCells count="3">
    <mergeCell ref="B1:E1"/>
    <mergeCell ref="C3:C7"/>
    <mergeCell ref="D3:D7"/>
  </mergeCells>
  <hyperlinks>
    <hyperlink ref="A1" location="Index!A1" display="Index" xr:uid="{A5C098CF-17F3-4292-B6A7-DA9A5D9B51BA}"/>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916F-E7A5-4800-9267-D4852609F737}">
  <dimension ref="A1:I64"/>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4" t="s">
        <v>59</v>
      </c>
      <c r="C1" s="394"/>
      <c r="D1" s="394"/>
      <c r="E1" s="394"/>
    </row>
    <row r="2" spans="1:9" ht="13.5" thickBot="1"/>
    <row r="3" spans="1:9" s="12" customFormat="1" ht="15">
      <c r="B3" s="30" t="s">
        <v>3058</v>
      </c>
      <c r="C3" s="395"/>
      <c r="D3" s="398"/>
      <c r="F3" s="18"/>
      <c r="G3" s="18"/>
      <c r="H3" s="18"/>
    </row>
    <row r="4" spans="1:9" s="12" customFormat="1" ht="15">
      <c r="B4" s="31" t="s">
        <v>3059</v>
      </c>
      <c r="C4" s="396"/>
      <c r="D4" s="399"/>
      <c r="F4" s="18"/>
      <c r="G4" s="18"/>
      <c r="H4" s="18"/>
    </row>
    <row r="5" spans="1:9" s="12" customFormat="1" ht="15">
      <c r="B5" s="31" t="s">
        <v>1046</v>
      </c>
      <c r="C5" s="396"/>
      <c r="D5" s="399"/>
      <c r="F5" s="18"/>
      <c r="G5" s="18"/>
      <c r="H5" s="18"/>
    </row>
    <row r="6" spans="1:9" s="12" customFormat="1" ht="15">
      <c r="B6" s="90" t="s">
        <v>3019</v>
      </c>
      <c r="C6" s="396"/>
      <c r="D6" s="399"/>
      <c r="F6" s="18"/>
      <c r="G6" s="18"/>
      <c r="H6" s="18"/>
    </row>
    <row r="7" spans="1:9" s="12" customFormat="1" ht="30.75" thickBot="1">
      <c r="B7" s="91" t="s">
        <v>3060</v>
      </c>
      <c r="C7" s="397"/>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138</v>
      </c>
      <c r="C14" s="15"/>
    </row>
    <row r="15" spans="1:9">
      <c r="B15" s="2" t="s">
        <v>110</v>
      </c>
      <c r="C15" s="15"/>
    </row>
    <row r="16" spans="1:9">
      <c r="B16" s="1" t="s">
        <v>2103</v>
      </c>
      <c r="C16" s="15" t="s">
        <v>139</v>
      </c>
      <c r="D16" s="1" t="s">
        <v>174</v>
      </c>
      <c r="E16" s="1" t="s">
        <v>295</v>
      </c>
      <c r="F16" s="4">
        <v>912100</v>
      </c>
      <c r="G16" s="4">
        <v>9275.14</v>
      </c>
      <c r="H16" s="4">
        <v>17.32</v>
      </c>
    </row>
    <row r="17" spans="2:8">
      <c r="B17" s="1" t="s">
        <v>2245</v>
      </c>
      <c r="C17" s="15" t="s">
        <v>139</v>
      </c>
      <c r="D17" s="1" t="s">
        <v>174</v>
      </c>
      <c r="E17" s="1" t="s">
        <v>522</v>
      </c>
      <c r="F17" s="4">
        <v>605000</v>
      </c>
      <c r="G17" s="4">
        <v>7062.77</v>
      </c>
      <c r="H17" s="4">
        <v>13.19</v>
      </c>
    </row>
    <row r="18" spans="2:8">
      <c r="B18" s="1" t="s">
        <v>2106</v>
      </c>
      <c r="C18" s="15" t="s">
        <v>139</v>
      </c>
      <c r="D18" s="1" t="s">
        <v>174</v>
      </c>
      <c r="E18" s="1" t="s">
        <v>175</v>
      </c>
      <c r="F18" s="4">
        <v>126200</v>
      </c>
      <c r="G18" s="4">
        <v>5595.33</v>
      </c>
      <c r="H18" s="4">
        <v>10.45</v>
      </c>
    </row>
    <row r="19" spans="2:8">
      <c r="B19" s="1" t="s">
        <v>2307</v>
      </c>
      <c r="C19" s="15" t="s">
        <v>139</v>
      </c>
      <c r="D19" s="1" t="s">
        <v>174</v>
      </c>
      <c r="E19" s="1" t="s">
        <v>195</v>
      </c>
      <c r="F19" s="4">
        <v>103049</v>
      </c>
      <c r="G19" s="4">
        <v>3251.4</v>
      </c>
      <c r="H19" s="4">
        <v>6.07</v>
      </c>
    </row>
    <row r="20" spans="2:8">
      <c r="B20" s="1" t="s">
        <v>2013</v>
      </c>
      <c r="C20" s="15" t="s">
        <v>139</v>
      </c>
      <c r="D20" s="1" t="s">
        <v>236</v>
      </c>
      <c r="E20" s="1" t="s">
        <v>526</v>
      </c>
      <c r="F20" s="4">
        <v>66800</v>
      </c>
      <c r="G20" s="4">
        <v>3017.69</v>
      </c>
      <c r="H20" s="4">
        <v>5.64</v>
      </c>
    </row>
    <row r="21" spans="2:8">
      <c r="B21" s="1" t="s">
        <v>2299</v>
      </c>
      <c r="C21" s="15" t="s">
        <v>139</v>
      </c>
      <c r="D21" s="1" t="s">
        <v>174</v>
      </c>
      <c r="E21" s="1" t="s">
        <v>578</v>
      </c>
      <c r="F21" s="4">
        <v>317452</v>
      </c>
      <c r="G21" s="4">
        <v>2873.26</v>
      </c>
      <c r="H21" s="4">
        <v>5.37</v>
      </c>
    </row>
    <row r="22" spans="2:8">
      <c r="B22" s="1" t="s">
        <v>2302</v>
      </c>
      <c r="C22" s="15" t="s">
        <v>139</v>
      </c>
      <c r="D22" s="1" t="s">
        <v>236</v>
      </c>
      <c r="E22" s="1" t="s">
        <v>476</v>
      </c>
      <c r="F22" s="4">
        <v>1005100</v>
      </c>
      <c r="G22" s="4">
        <v>2788.65</v>
      </c>
      <c r="H22" s="4">
        <v>5.21</v>
      </c>
    </row>
    <row r="23" spans="2:8">
      <c r="B23" s="1" t="s">
        <v>2247</v>
      </c>
      <c r="C23" s="15" t="s">
        <v>139</v>
      </c>
      <c r="D23" s="1" t="s">
        <v>174</v>
      </c>
      <c r="E23" s="1" t="s">
        <v>609</v>
      </c>
      <c r="F23" s="4">
        <v>323000</v>
      </c>
      <c r="G23" s="4">
        <v>2257.77</v>
      </c>
      <c r="H23" s="4">
        <v>4.22</v>
      </c>
    </row>
    <row r="24" spans="2:8">
      <c r="B24" s="1" t="s">
        <v>2071</v>
      </c>
      <c r="C24" s="15" t="s">
        <v>139</v>
      </c>
      <c r="D24" s="1" t="s">
        <v>174</v>
      </c>
      <c r="E24" s="1" t="s">
        <v>197</v>
      </c>
      <c r="F24" s="4">
        <v>56775</v>
      </c>
      <c r="G24" s="4">
        <v>2048.9499999999998</v>
      </c>
      <c r="H24" s="4">
        <v>3.83</v>
      </c>
    </row>
    <row r="25" spans="2:8">
      <c r="B25" s="1" t="s">
        <v>2325</v>
      </c>
      <c r="C25" s="15" t="s">
        <v>139</v>
      </c>
      <c r="D25" s="1" t="s">
        <v>236</v>
      </c>
      <c r="E25" s="1" t="s">
        <v>241</v>
      </c>
      <c r="F25" s="4">
        <v>539121</v>
      </c>
      <c r="G25" s="4">
        <v>1554.02</v>
      </c>
      <c r="H25" s="4">
        <v>2.9</v>
      </c>
    </row>
    <row r="26" spans="2:8">
      <c r="B26" s="1" t="s">
        <v>2384</v>
      </c>
      <c r="C26" s="15" t="s">
        <v>139</v>
      </c>
      <c r="D26" s="1" t="s">
        <v>174</v>
      </c>
      <c r="E26" s="1" t="s">
        <v>654</v>
      </c>
      <c r="F26" s="4">
        <v>471283</v>
      </c>
      <c r="G26" s="4">
        <v>1470.87</v>
      </c>
      <c r="H26" s="4">
        <v>2.75</v>
      </c>
    </row>
    <row r="27" spans="2:8">
      <c r="B27" s="1" t="s">
        <v>2023</v>
      </c>
      <c r="C27" s="15" t="s">
        <v>139</v>
      </c>
      <c r="D27" s="1" t="s">
        <v>174</v>
      </c>
      <c r="E27" s="1" t="s">
        <v>427</v>
      </c>
      <c r="F27" s="4">
        <v>255000</v>
      </c>
      <c r="G27" s="4">
        <v>1372.28</v>
      </c>
      <c r="H27" s="4">
        <v>2.56</v>
      </c>
    </row>
    <row r="28" spans="2:8">
      <c r="B28" s="1" t="s">
        <v>2385</v>
      </c>
      <c r="C28" s="15" t="s">
        <v>139</v>
      </c>
      <c r="D28" s="1" t="s">
        <v>236</v>
      </c>
      <c r="E28" s="1" t="s">
        <v>655</v>
      </c>
      <c r="F28" s="4">
        <v>72651</v>
      </c>
      <c r="G28" s="4">
        <v>1079.1199999999999</v>
      </c>
      <c r="H28" s="4">
        <v>2.02</v>
      </c>
    </row>
    <row r="29" spans="2:8">
      <c r="B29" s="1" t="s">
        <v>1093</v>
      </c>
      <c r="C29" s="15" t="s">
        <v>139</v>
      </c>
      <c r="D29" s="1" t="s">
        <v>174</v>
      </c>
      <c r="E29" s="1" t="s">
        <v>332</v>
      </c>
      <c r="F29" s="4">
        <v>26000</v>
      </c>
      <c r="G29" s="4">
        <v>1048.54</v>
      </c>
      <c r="H29" s="4">
        <v>1.96</v>
      </c>
    </row>
    <row r="30" spans="2:8">
      <c r="B30" s="1" t="s">
        <v>2386</v>
      </c>
      <c r="C30" s="15" t="s">
        <v>139</v>
      </c>
      <c r="D30" s="1" t="s">
        <v>236</v>
      </c>
      <c r="E30" s="1" t="s">
        <v>656</v>
      </c>
      <c r="F30" s="4">
        <v>128176</v>
      </c>
      <c r="G30" s="4">
        <v>1014.45</v>
      </c>
      <c r="H30" s="4">
        <v>1.89</v>
      </c>
    </row>
    <row r="31" spans="2:8">
      <c r="B31" s="1" t="s">
        <v>2080</v>
      </c>
      <c r="C31" s="15" t="s">
        <v>139</v>
      </c>
      <c r="D31" s="1" t="s">
        <v>174</v>
      </c>
      <c r="E31" s="1" t="s">
        <v>657</v>
      </c>
      <c r="F31" s="4">
        <v>5100</v>
      </c>
      <c r="G31" s="4">
        <v>981.59</v>
      </c>
      <c r="H31" s="4">
        <v>1.83</v>
      </c>
    </row>
    <row r="32" spans="2:8">
      <c r="B32" s="1" t="s">
        <v>2387</v>
      </c>
      <c r="C32" s="15" t="s">
        <v>139</v>
      </c>
      <c r="D32" s="1" t="s">
        <v>174</v>
      </c>
      <c r="E32" s="1" t="s">
        <v>658</v>
      </c>
      <c r="F32" s="4">
        <v>276851</v>
      </c>
      <c r="G32" s="4">
        <v>980.05</v>
      </c>
      <c r="H32" s="4">
        <v>1.83</v>
      </c>
    </row>
    <row r="33" spans="2:8">
      <c r="B33" s="1" t="s">
        <v>2296</v>
      </c>
      <c r="C33" s="15" t="s">
        <v>139</v>
      </c>
      <c r="D33" s="1" t="s">
        <v>174</v>
      </c>
      <c r="E33" s="1" t="s">
        <v>597</v>
      </c>
      <c r="F33" s="4">
        <v>48000</v>
      </c>
      <c r="G33" s="4">
        <v>947.28</v>
      </c>
      <c r="H33" s="4">
        <v>1.77</v>
      </c>
    </row>
    <row r="34" spans="2:8">
      <c r="B34" s="1" t="s">
        <v>2359</v>
      </c>
      <c r="C34" s="15" t="s">
        <v>139</v>
      </c>
      <c r="D34" s="1" t="s">
        <v>174</v>
      </c>
      <c r="E34" s="1" t="s">
        <v>637</v>
      </c>
      <c r="F34" s="4">
        <v>47662</v>
      </c>
      <c r="G34" s="4">
        <v>850.46</v>
      </c>
      <c r="H34" s="4">
        <v>1.59</v>
      </c>
    </row>
    <row r="35" spans="2:8">
      <c r="B35" s="1" t="s">
        <v>2287</v>
      </c>
      <c r="C35" s="15" t="s">
        <v>139</v>
      </c>
      <c r="D35" s="1" t="s">
        <v>174</v>
      </c>
      <c r="E35" s="1" t="s">
        <v>598</v>
      </c>
      <c r="F35" s="4">
        <v>58129</v>
      </c>
      <c r="G35" s="4">
        <v>752.74</v>
      </c>
      <c r="H35" s="4">
        <v>1.41</v>
      </c>
    </row>
    <row r="36" spans="2:8">
      <c r="B36" s="1" t="s">
        <v>2041</v>
      </c>
      <c r="C36" s="15" t="s">
        <v>139</v>
      </c>
      <c r="D36" s="1" t="s">
        <v>174</v>
      </c>
      <c r="E36" s="1" t="s">
        <v>659</v>
      </c>
      <c r="F36" s="4">
        <v>167000</v>
      </c>
      <c r="G36" s="4">
        <v>675.6</v>
      </c>
      <c r="H36" s="4">
        <v>1.26</v>
      </c>
    </row>
    <row r="37" spans="2:8">
      <c r="B37" s="1" t="s">
        <v>2086</v>
      </c>
      <c r="C37" s="15" t="s">
        <v>139</v>
      </c>
      <c r="D37" s="1" t="s">
        <v>174</v>
      </c>
      <c r="E37" s="1" t="s">
        <v>660</v>
      </c>
      <c r="F37" s="4">
        <v>35000</v>
      </c>
      <c r="G37" s="4">
        <v>577.5</v>
      </c>
      <c r="H37" s="4">
        <v>1.08</v>
      </c>
    </row>
    <row r="38" spans="2:8">
      <c r="B38" s="1" t="s">
        <v>2031</v>
      </c>
      <c r="C38" s="15" t="s">
        <v>139</v>
      </c>
      <c r="D38" s="1" t="s">
        <v>198</v>
      </c>
      <c r="E38" s="1" t="s">
        <v>199</v>
      </c>
      <c r="F38" s="4">
        <v>45000</v>
      </c>
      <c r="G38" s="4">
        <v>526.48</v>
      </c>
      <c r="H38" s="4">
        <v>0.98</v>
      </c>
    </row>
    <row r="39" spans="2:8">
      <c r="B39" s="1" t="s">
        <v>2388</v>
      </c>
      <c r="C39" s="15" t="s">
        <v>139</v>
      </c>
      <c r="D39" s="1" t="s">
        <v>174</v>
      </c>
      <c r="E39" s="1" t="s">
        <v>661</v>
      </c>
      <c r="F39" s="4">
        <v>29588</v>
      </c>
      <c r="G39" s="4">
        <v>407.53</v>
      </c>
      <c r="H39" s="4">
        <v>0.76</v>
      </c>
    </row>
    <row r="40" spans="2:8">
      <c r="B40" s="1" t="s">
        <v>2389</v>
      </c>
      <c r="C40" s="15" t="s">
        <v>139</v>
      </c>
      <c r="D40" s="1" t="s">
        <v>174</v>
      </c>
      <c r="E40" s="1" t="s">
        <v>213</v>
      </c>
      <c r="F40" s="4">
        <v>5500</v>
      </c>
      <c r="G40" s="4">
        <v>308.7</v>
      </c>
      <c r="H40" s="4">
        <v>0.57999999999999996</v>
      </c>
    </row>
    <row r="41" spans="2:8">
      <c r="B41" s="2" t="s">
        <v>218</v>
      </c>
      <c r="C41" s="9"/>
      <c r="D41" s="2"/>
      <c r="E41" s="2"/>
      <c r="F41" s="10"/>
      <c r="G41" s="10">
        <f>SUM(G13:G40)</f>
        <v>52718.169999999984</v>
      </c>
      <c r="H41" s="10">
        <f>SUM(H13:H40)</f>
        <v>98.47</v>
      </c>
    </row>
    <row r="42" spans="2:8">
      <c r="B42" s="2" t="s">
        <v>219</v>
      </c>
      <c r="C42" s="9"/>
      <c r="D42" s="2"/>
      <c r="E42" s="2"/>
      <c r="F42" s="10"/>
      <c r="G42" s="10">
        <v>1000.57</v>
      </c>
      <c r="H42" s="10">
        <v>1.87</v>
      </c>
    </row>
    <row r="43" spans="2:8">
      <c r="B43" s="2" t="s">
        <v>125</v>
      </c>
      <c r="C43" s="9"/>
      <c r="D43" s="2"/>
      <c r="E43" s="2"/>
      <c r="F43" s="10"/>
      <c r="G43" s="10">
        <v>53718.74</v>
      </c>
      <c r="H43" s="10">
        <v>100.33</v>
      </c>
    </row>
    <row r="44" spans="2:8">
      <c r="B44" s="2" t="s">
        <v>126</v>
      </c>
      <c r="C44" s="9"/>
      <c r="D44" s="2"/>
      <c r="E44" s="2"/>
      <c r="F44" s="10"/>
      <c r="G44" s="10">
        <v>-176.24024429999588</v>
      </c>
      <c r="H44" s="10">
        <v>-0.32999999999999829</v>
      </c>
    </row>
    <row r="45" spans="2:8">
      <c r="B45" s="2" t="s">
        <v>127</v>
      </c>
      <c r="C45" s="9"/>
      <c r="D45" s="2"/>
      <c r="E45" s="2"/>
      <c r="F45" s="10"/>
      <c r="G45" s="10">
        <v>53542.499755700002</v>
      </c>
      <c r="H45" s="10">
        <v>100</v>
      </c>
    </row>
    <row r="46" spans="2:8">
      <c r="B46" s="1" t="s">
        <v>128</v>
      </c>
    </row>
    <row r="47" spans="2:8">
      <c r="B47" s="1" t="s">
        <v>129</v>
      </c>
    </row>
    <row r="48" spans="2:8">
      <c r="B48" s="1" t="s">
        <v>130</v>
      </c>
      <c r="C48" s="29">
        <v>44865</v>
      </c>
    </row>
    <row r="49" spans="2:3" ht="25.5">
      <c r="B49" s="11" t="s">
        <v>131</v>
      </c>
      <c r="C49" s="5" t="s">
        <v>132</v>
      </c>
    </row>
    <row r="50" spans="2:3">
      <c r="B50" s="2"/>
    </row>
    <row r="51" spans="2:3">
      <c r="B51" s="2" t="s">
        <v>2546</v>
      </c>
      <c r="C51" s="1" t="s">
        <v>132</v>
      </c>
    </row>
    <row r="52" spans="2:3">
      <c r="B52" s="2" t="s">
        <v>2547</v>
      </c>
      <c r="C52" s="1" t="s">
        <v>132</v>
      </c>
    </row>
    <row r="53" spans="2:3">
      <c r="B53" s="2" t="s">
        <v>1107</v>
      </c>
      <c r="C53" s="1" t="s">
        <v>132</v>
      </c>
    </row>
    <row r="54" spans="2:3">
      <c r="B54" s="2" t="s">
        <v>662</v>
      </c>
      <c r="C54" s="9"/>
    </row>
    <row r="55" spans="2:3">
      <c r="B55" s="2" t="s">
        <v>663</v>
      </c>
      <c r="C55" s="9"/>
    </row>
    <row r="56" spans="2:3">
      <c r="B56" s="2" t="s">
        <v>664</v>
      </c>
      <c r="C56" s="9"/>
    </row>
    <row r="57" spans="2:3">
      <c r="B57" s="2" t="s">
        <v>665</v>
      </c>
      <c r="C57" s="9"/>
    </row>
    <row r="58" spans="2:3">
      <c r="B58" s="2" t="s">
        <v>666</v>
      </c>
      <c r="C58" s="9"/>
    </row>
    <row r="59" spans="2:3">
      <c r="B59" s="2" t="s">
        <v>667</v>
      </c>
      <c r="C59" s="9"/>
    </row>
    <row r="60" spans="2:3">
      <c r="B60" s="2" t="s">
        <v>668</v>
      </c>
      <c r="C60" s="9"/>
    </row>
    <row r="61" spans="2:3">
      <c r="B61" s="2" t="s">
        <v>669</v>
      </c>
      <c r="C61" s="9"/>
    </row>
    <row r="62" spans="2:3">
      <c r="B62" s="132" t="s">
        <v>2520</v>
      </c>
      <c r="C62" s="9"/>
    </row>
    <row r="63" spans="2:3">
      <c r="B63" s="132" t="s">
        <v>134</v>
      </c>
    </row>
    <row r="64" spans="2:3">
      <c r="B64" s="132" t="s">
        <v>135</v>
      </c>
    </row>
  </sheetData>
  <mergeCells count="3">
    <mergeCell ref="B1:E1"/>
    <mergeCell ref="C3:C7"/>
    <mergeCell ref="D3:D7"/>
  </mergeCells>
  <hyperlinks>
    <hyperlink ref="A1" location="Index!A1" display="Index" xr:uid="{7FFD105E-ABE1-443A-B594-EC2A819770C5}"/>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2F20-BC97-48B8-B683-5E3F0C96D4D3}">
  <dimension ref="A1:I70"/>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5.5703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5.5703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5.5703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5.5703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5.5703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5.5703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5.5703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5.5703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5.5703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5.5703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5.5703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5.5703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5.5703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5.5703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5.5703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5.5703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5.5703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5.5703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5.5703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5.5703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5.5703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5.5703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5.5703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5.5703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5.5703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5.5703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5.5703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5.5703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5.5703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5.5703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5.5703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5.5703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5.5703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5.5703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5.5703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5.5703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5.5703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5.5703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5.5703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5.5703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5.5703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5.5703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5.5703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5.5703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5.5703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5.5703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5.5703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5.5703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5.5703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5.5703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5.5703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5.5703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5.5703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5.5703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5.5703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5.5703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5.5703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5.5703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5.5703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5.5703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5.5703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5.5703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5.5703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4" t="s">
        <v>87</v>
      </c>
      <c r="C1" s="394"/>
      <c r="D1" s="394"/>
      <c r="E1" s="394"/>
    </row>
    <row r="2" spans="1:9" ht="13.5" thickBot="1"/>
    <row r="3" spans="1:9" s="12" customFormat="1" ht="15">
      <c r="B3" s="30" t="s">
        <v>3061</v>
      </c>
      <c r="C3" s="395"/>
      <c r="D3" s="398"/>
      <c r="F3" s="18"/>
      <c r="G3" s="18"/>
      <c r="H3" s="18"/>
    </row>
    <row r="4" spans="1:9" s="12" customFormat="1" ht="15">
      <c r="B4" s="31" t="s">
        <v>3062</v>
      </c>
      <c r="C4" s="396"/>
      <c r="D4" s="399"/>
      <c r="F4" s="18"/>
      <c r="G4" s="18"/>
      <c r="H4" s="18"/>
    </row>
    <row r="5" spans="1:9" s="12" customFormat="1" ht="15">
      <c r="B5" s="31" t="s">
        <v>1046</v>
      </c>
      <c r="C5" s="396"/>
      <c r="D5" s="399"/>
      <c r="F5" s="18"/>
      <c r="G5" s="18"/>
      <c r="H5" s="18"/>
    </row>
    <row r="6" spans="1:9" s="12" customFormat="1" ht="15">
      <c r="B6" s="90" t="s">
        <v>3019</v>
      </c>
      <c r="C6" s="396"/>
      <c r="D6" s="399"/>
      <c r="F6" s="18"/>
      <c r="G6" s="18"/>
      <c r="H6" s="18"/>
    </row>
    <row r="7" spans="1:9" s="12" customFormat="1" ht="30.75" thickBot="1">
      <c r="B7" s="91" t="s">
        <v>3063</v>
      </c>
      <c r="C7" s="397"/>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138</v>
      </c>
      <c r="C14" s="15"/>
    </row>
    <row r="15" spans="1:9">
      <c r="B15" s="2" t="s">
        <v>110</v>
      </c>
      <c r="C15" s="15"/>
    </row>
    <row r="16" spans="1:9">
      <c r="B16" s="1" t="s">
        <v>2034</v>
      </c>
      <c r="C16" s="15" t="s">
        <v>139</v>
      </c>
      <c r="D16" s="1" t="s">
        <v>274</v>
      </c>
      <c r="E16" s="1" t="s">
        <v>297</v>
      </c>
      <c r="F16" s="4">
        <v>1110000</v>
      </c>
      <c r="G16" s="4">
        <v>1921.41</v>
      </c>
      <c r="H16" s="4">
        <v>6.95</v>
      </c>
    </row>
    <row r="17" spans="2:8">
      <c r="B17" s="1" t="s">
        <v>1052</v>
      </c>
      <c r="C17" s="15" t="s">
        <v>139</v>
      </c>
      <c r="D17" s="1" t="s">
        <v>142</v>
      </c>
      <c r="E17" s="1" t="s">
        <v>143</v>
      </c>
      <c r="F17" s="4">
        <v>70000</v>
      </c>
      <c r="G17" s="4">
        <v>1784.72</v>
      </c>
      <c r="H17" s="4">
        <v>6.46</v>
      </c>
    </row>
    <row r="18" spans="2:8">
      <c r="B18" s="1" t="s">
        <v>1062</v>
      </c>
      <c r="C18" s="15" t="s">
        <v>139</v>
      </c>
      <c r="D18" s="1" t="s">
        <v>181</v>
      </c>
      <c r="E18" s="1" t="s">
        <v>312</v>
      </c>
      <c r="F18" s="4">
        <v>310000</v>
      </c>
      <c r="G18" s="4">
        <v>1652.15</v>
      </c>
      <c r="H18" s="4">
        <v>5.98</v>
      </c>
    </row>
    <row r="19" spans="2:8">
      <c r="B19" s="1" t="s">
        <v>2098</v>
      </c>
      <c r="C19" s="15" t="s">
        <v>139</v>
      </c>
      <c r="D19" s="1" t="s">
        <v>181</v>
      </c>
      <c r="E19" s="1" t="s">
        <v>373</v>
      </c>
      <c r="F19" s="4">
        <v>75000</v>
      </c>
      <c r="G19" s="4">
        <v>1291.28</v>
      </c>
      <c r="H19" s="4">
        <v>4.67</v>
      </c>
    </row>
    <row r="20" spans="2:8">
      <c r="B20" s="1" t="s">
        <v>2063</v>
      </c>
      <c r="C20" s="15" t="s">
        <v>139</v>
      </c>
      <c r="D20" s="1" t="s">
        <v>298</v>
      </c>
      <c r="E20" s="1" t="s">
        <v>299</v>
      </c>
      <c r="F20" s="4">
        <v>1253000</v>
      </c>
      <c r="G20" s="4">
        <v>1272.42</v>
      </c>
      <c r="H20" s="4">
        <v>4.5999999999999996</v>
      </c>
    </row>
    <row r="21" spans="2:8">
      <c r="B21" s="1" t="s">
        <v>2014</v>
      </c>
      <c r="C21" s="15" t="s">
        <v>139</v>
      </c>
      <c r="D21" s="1" t="s">
        <v>172</v>
      </c>
      <c r="E21" s="1" t="s">
        <v>374</v>
      </c>
      <c r="F21" s="4">
        <v>45000</v>
      </c>
      <c r="G21" s="4">
        <v>1151.3900000000001</v>
      </c>
      <c r="H21" s="4">
        <v>4.17</v>
      </c>
    </row>
    <row r="22" spans="2:8">
      <c r="B22" s="1" t="s">
        <v>2101</v>
      </c>
      <c r="C22" s="15" t="s">
        <v>139</v>
      </c>
      <c r="D22" s="1" t="s">
        <v>298</v>
      </c>
      <c r="E22" s="1" t="s">
        <v>375</v>
      </c>
      <c r="F22" s="4">
        <v>250000</v>
      </c>
      <c r="G22" s="4">
        <v>1149.6300000000001</v>
      </c>
      <c r="H22" s="4">
        <v>4.16</v>
      </c>
    </row>
    <row r="23" spans="2:8">
      <c r="B23" s="1" t="s">
        <v>2083</v>
      </c>
      <c r="C23" s="15" t="s">
        <v>139</v>
      </c>
      <c r="D23" s="1" t="s">
        <v>251</v>
      </c>
      <c r="E23" s="1" t="s">
        <v>376</v>
      </c>
      <c r="F23" s="4">
        <v>35000</v>
      </c>
      <c r="G23" s="4">
        <v>1134.68</v>
      </c>
      <c r="H23" s="4">
        <v>4.0999999999999996</v>
      </c>
    </row>
    <row r="24" spans="2:8">
      <c r="B24" s="1" t="s">
        <v>2007</v>
      </c>
      <c r="C24" s="15" t="s">
        <v>139</v>
      </c>
      <c r="D24" s="1" t="s">
        <v>251</v>
      </c>
      <c r="E24" s="1" t="s">
        <v>377</v>
      </c>
      <c r="F24" s="4">
        <v>150000</v>
      </c>
      <c r="G24" s="4">
        <v>1095.3</v>
      </c>
      <c r="H24" s="4">
        <v>3.96</v>
      </c>
    </row>
    <row r="25" spans="2:8">
      <c r="B25" s="1" t="s">
        <v>2246</v>
      </c>
      <c r="C25" s="15" t="s">
        <v>139</v>
      </c>
      <c r="D25" s="1" t="s">
        <v>378</v>
      </c>
      <c r="E25" s="1" t="s">
        <v>379</v>
      </c>
      <c r="F25" s="4">
        <v>260000</v>
      </c>
      <c r="G25" s="4">
        <v>1054.69</v>
      </c>
      <c r="H25" s="4">
        <v>3.82</v>
      </c>
    </row>
    <row r="26" spans="2:8">
      <c r="B26" s="1" t="s">
        <v>2077</v>
      </c>
      <c r="C26" s="15" t="s">
        <v>139</v>
      </c>
      <c r="D26" s="1" t="s">
        <v>181</v>
      </c>
      <c r="E26" s="1" t="s">
        <v>183</v>
      </c>
      <c r="F26" s="4">
        <v>15000</v>
      </c>
      <c r="G26" s="4">
        <v>1007.24</v>
      </c>
      <c r="H26" s="4">
        <v>3.64</v>
      </c>
    </row>
    <row r="27" spans="2:8">
      <c r="B27" s="1" t="s">
        <v>2344</v>
      </c>
      <c r="C27" s="15" t="s">
        <v>139</v>
      </c>
      <c r="D27" s="1" t="s">
        <v>380</v>
      </c>
      <c r="E27" s="1" t="s">
        <v>381</v>
      </c>
      <c r="F27" s="4">
        <v>400000</v>
      </c>
      <c r="G27" s="4">
        <v>983.8</v>
      </c>
      <c r="H27" s="4">
        <v>3.56</v>
      </c>
    </row>
    <row r="28" spans="2:8">
      <c r="B28" s="1" t="s">
        <v>2060</v>
      </c>
      <c r="C28" s="15" t="s">
        <v>139</v>
      </c>
      <c r="D28" s="1" t="s">
        <v>251</v>
      </c>
      <c r="E28" s="1" t="s">
        <v>382</v>
      </c>
      <c r="F28" s="4">
        <v>300000</v>
      </c>
      <c r="G28" s="4">
        <v>979.2</v>
      </c>
      <c r="H28" s="4">
        <v>3.54</v>
      </c>
    </row>
    <row r="29" spans="2:8">
      <c r="B29" s="1" t="s">
        <v>2009</v>
      </c>
      <c r="C29" s="15" t="s">
        <v>139</v>
      </c>
      <c r="D29" s="1" t="s">
        <v>274</v>
      </c>
      <c r="E29" s="1" t="s">
        <v>383</v>
      </c>
      <c r="F29" s="4">
        <v>430000</v>
      </c>
      <c r="G29" s="4">
        <v>971.8</v>
      </c>
      <c r="H29" s="4">
        <v>3.52</v>
      </c>
    </row>
    <row r="30" spans="2:8">
      <c r="B30" s="1" t="s">
        <v>384</v>
      </c>
      <c r="C30" s="15" t="s">
        <v>139</v>
      </c>
      <c r="D30" s="1" t="s">
        <v>251</v>
      </c>
      <c r="E30" s="1" t="s">
        <v>385</v>
      </c>
      <c r="F30" s="4">
        <v>1637040</v>
      </c>
      <c r="G30" s="4">
        <v>970.76</v>
      </c>
      <c r="H30" s="4">
        <v>3.51</v>
      </c>
    </row>
    <row r="31" spans="2:8">
      <c r="B31" s="1" t="s">
        <v>1082</v>
      </c>
      <c r="C31" s="15" t="s">
        <v>139</v>
      </c>
      <c r="D31" s="1" t="s">
        <v>181</v>
      </c>
      <c r="E31" s="1" t="s">
        <v>182</v>
      </c>
      <c r="F31" s="4">
        <v>35000</v>
      </c>
      <c r="G31" s="4">
        <v>836.61</v>
      </c>
      <c r="H31" s="4">
        <v>3.03</v>
      </c>
    </row>
    <row r="32" spans="2:8">
      <c r="B32" s="1" t="s">
        <v>2390</v>
      </c>
      <c r="C32" s="15" t="s">
        <v>139</v>
      </c>
      <c r="D32" s="1" t="s">
        <v>251</v>
      </c>
      <c r="E32" s="1" t="s">
        <v>386</v>
      </c>
      <c r="F32" s="4">
        <v>33150</v>
      </c>
      <c r="G32" s="4">
        <v>718.64</v>
      </c>
      <c r="H32" s="4">
        <v>2.6</v>
      </c>
    </row>
    <row r="33" spans="2:8">
      <c r="B33" s="1" t="s">
        <v>2100</v>
      </c>
      <c r="C33" s="15" t="s">
        <v>139</v>
      </c>
      <c r="D33" s="1" t="s">
        <v>172</v>
      </c>
      <c r="E33" s="1" t="s">
        <v>387</v>
      </c>
      <c r="F33" s="4">
        <v>15100</v>
      </c>
      <c r="G33" s="4">
        <v>687.31</v>
      </c>
      <c r="H33" s="4">
        <v>2.4900000000000002</v>
      </c>
    </row>
    <row r="34" spans="2:8">
      <c r="B34" s="1" t="s">
        <v>1068</v>
      </c>
      <c r="C34" s="15" t="s">
        <v>139</v>
      </c>
      <c r="D34" s="1" t="s">
        <v>162</v>
      </c>
      <c r="E34" s="1" t="s">
        <v>316</v>
      </c>
      <c r="F34" s="4">
        <v>61930</v>
      </c>
      <c r="G34" s="4">
        <v>668.19</v>
      </c>
      <c r="H34" s="4">
        <v>2.42</v>
      </c>
    </row>
    <row r="35" spans="2:8">
      <c r="B35" s="1" t="s">
        <v>2391</v>
      </c>
      <c r="C35" s="15" t="s">
        <v>139</v>
      </c>
      <c r="D35" s="1" t="s">
        <v>298</v>
      </c>
      <c r="E35" s="1" t="s">
        <v>388</v>
      </c>
      <c r="F35" s="4">
        <v>470000</v>
      </c>
      <c r="G35" s="4">
        <v>665.29</v>
      </c>
      <c r="H35" s="4">
        <v>2.41</v>
      </c>
    </row>
    <row r="36" spans="2:8">
      <c r="B36" s="1" t="s">
        <v>2392</v>
      </c>
      <c r="C36" s="15" t="s">
        <v>139</v>
      </c>
      <c r="D36" s="1" t="s">
        <v>172</v>
      </c>
      <c r="E36" s="1" t="s">
        <v>173</v>
      </c>
      <c r="F36" s="4">
        <v>28000</v>
      </c>
      <c r="G36" s="4">
        <v>647.91</v>
      </c>
      <c r="H36" s="4">
        <v>2.34</v>
      </c>
    </row>
    <row r="37" spans="2:8">
      <c r="B37" s="1" t="s">
        <v>2068</v>
      </c>
      <c r="C37" s="15" t="s">
        <v>139</v>
      </c>
      <c r="D37" s="1" t="s">
        <v>142</v>
      </c>
      <c r="E37" s="1" t="s">
        <v>389</v>
      </c>
      <c r="F37" s="4">
        <v>300000</v>
      </c>
      <c r="G37" s="4">
        <v>641.54999999999995</v>
      </c>
      <c r="H37" s="4">
        <v>2.3199999999999998</v>
      </c>
    </row>
    <row r="38" spans="2:8">
      <c r="B38" s="1" t="s">
        <v>2053</v>
      </c>
      <c r="C38" s="15" t="s">
        <v>139</v>
      </c>
      <c r="D38" s="1" t="s">
        <v>251</v>
      </c>
      <c r="E38" s="1" t="s">
        <v>390</v>
      </c>
      <c r="F38" s="4">
        <v>60000</v>
      </c>
      <c r="G38" s="4">
        <v>577.41</v>
      </c>
      <c r="H38" s="4">
        <v>2.09</v>
      </c>
    </row>
    <row r="39" spans="2:8">
      <c r="B39" s="1" t="s">
        <v>2065</v>
      </c>
      <c r="C39" s="15" t="s">
        <v>139</v>
      </c>
      <c r="D39" s="1" t="s">
        <v>274</v>
      </c>
      <c r="E39" s="1" t="s">
        <v>391</v>
      </c>
      <c r="F39" s="4">
        <v>111681</v>
      </c>
      <c r="G39" s="4">
        <v>563.26</v>
      </c>
      <c r="H39" s="4">
        <v>2.04</v>
      </c>
    </row>
    <row r="40" spans="2:8">
      <c r="B40" s="1" t="s">
        <v>2051</v>
      </c>
      <c r="C40" s="15" t="s">
        <v>139</v>
      </c>
      <c r="D40" s="1" t="s">
        <v>392</v>
      </c>
      <c r="E40" s="1" t="s">
        <v>393</v>
      </c>
      <c r="F40" s="4">
        <v>200000</v>
      </c>
      <c r="G40" s="4">
        <v>561.6</v>
      </c>
      <c r="H40" s="4">
        <v>2.0299999999999998</v>
      </c>
    </row>
    <row r="41" spans="2:8">
      <c r="B41" s="1" t="s">
        <v>2062</v>
      </c>
      <c r="C41" s="15" t="s">
        <v>139</v>
      </c>
      <c r="D41" s="1" t="s">
        <v>259</v>
      </c>
      <c r="E41" s="1" t="s">
        <v>394</v>
      </c>
      <c r="F41" s="4">
        <v>125000</v>
      </c>
      <c r="G41" s="4">
        <v>535.30999999999995</v>
      </c>
      <c r="H41" s="4">
        <v>1.94</v>
      </c>
    </row>
    <row r="42" spans="2:8">
      <c r="B42" s="1" t="s">
        <v>2082</v>
      </c>
      <c r="C42" s="15" t="s">
        <v>139</v>
      </c>
      <c r="D42" s="1" t="s">
        <v>142</v>
      </c>
      <c r="E42" s="1" t="s">
        <v>395</v>
      </c>
      <c r="F42" s="4">
        <v>150000</v>
      </c>
      <c r="G42" s="4">
        <v>455.48</v>
      </c>
      <c r="H42" s="4">
        <v>1.65</v>
      </c>
    </row>
    <row r="43" spans="2:8">
      <c r="B43" s="1" t="s">
        <v>2315</v>
      </c>
      <c r="C43" s="15" t="s">
        <v>139</v>
      </c>
      <c r="D43" s="1" t="s">
        <v>181</v>
      </c>
      <c r="E43" s="1" t="s">
        <v>396</v>
      </c>
      <c r="F43" s="4">
        <v>60000</v>
      </c>
      <c r="G43" s="4">
        <v>433.08</v>
      </c>
      <c r="H43" s="4">
        <v>1.57</v>
      </c>
    </row>
    <row r="44" spans="2:8">
      <c r="B44" s="1" t="s">
        <v>2393</v>
      </c>
      <c r="C44" s="15" t="s">
        <v>139</v>
      </c>
      <c r="D44" s="1" t="s">
        <v>172</v>
      </c>
      <c r="E44" s="1" t="s">
        <v>397</v>
      </c>
      <c r="F44" s="4">
        <v>100000</v>
      </c>
      <c r="G44" s="4">
        <v>410.1</v>
      </c>
      <c r="H44" s="4">
        <v>1.48</v>
      </c>
    </row>
    <row r="45" spans="2:8">
      <c r="B45" s="1" t="s">
        <v>2394</v>
      </c>
      <c r="C45" s="15" t="s">
        <v>139</v>
      </c>
      <c r="D45" s="1" t="s">
        <v>181</v>
      </c>
      <c r="E45" s="1" t="s">
        <v>398</v>
      </c>
      <c r="F45" s="4">
        <v>35000</v>
      </c>
      <c r="G45" s="4">
        <v>323.05</v>
      </c>
      <c r="H45" s="4">
        <v>1.17</v>
      </c>
    </row>
    <row r="46" spans="2:8">
      <c r="B46" s="1" t="s">
        <v>2395</v>
      </c>
      <c r="C46" s="15" t="s">
        <v>139</v>
      </c>
      <c r="D46" s="1" t="s">
        <v>251</v>
      </c>
      <c r="E46" s="1" t="s">
        <v>399</v>
      </c>
      <c r="F46" s="4">
        <v>63472</v>
      </c>
      <c r="G46" s="4">
        <v>237.58</v>
      </c>
      <c r="H46" s="4">
        <v>0.86</v>
      </c>
    </row>
    <row r="47" spans="2:8">
      <c r="B47" s="2" t="s">
        <v>218</v>
      </c>
      <c r="C47" s="9"/>
      <c r="D47" s="2"/>
      <c r="E47" s="2"/>
      <c r="F47" s="10"/>
      <c r="G47" s="10">
        <f>SUM(G13:G46)</f>
        <v>27382.839999999997</v>
      </c>
      <c r="H47" s="10">
        <f>SUM(H13:H46)</f>
        <v>99.080000000000013</v>
      </c>
    </row>
    <row r="48" spans="2:8">
      <c r="B48" s="2" t="s">
        <v>219</v>
      </c>
      <c r="C48" s="9"/>
      <c r="D48" s="2"/>
      <c r="E48" s="2"/>
      <c r="F48" s="10"/>
      <c r="G48" s="10">
        <v>483.25</v>
      </c>
      <c r="H48" s="10">
        <v>1.75</v>
      </c>
    </row>
    <row r="49" spans="2:8">
      <c r="B49" s="2" t="s">
        <v>125</v>
      </c>
      <c r="C49" s="9"/>
      <c r="D49" s="2"/>
      <c r="E49" s="2"/>
      <c r="F49" s="10"/>
      <c r="G49" s="10">
        <v>27866.09</v>
      </c>
      <c r="H49" s="10">
        <v>100.81</v>
      </c>
    </row>
    <row r="50" spans="2:8">
      <c r="B50" s="2" t="s">
        <v>126</v>
      </c>
      <c r="C50" s="9"/>
      <c r="D50" s="2"/>
      <c r="E50" s="2"/>
      <c r="F50" s="10"/>
      <c r="G50" s="10">
        <v>-224.17294039999979</v>
      </c>
      <c r="H50" s="10">
        <v>-0.81000000000000227</v>
      </c>
    </row>
    <row r="51" spans="2:8">
      <c r="B51" s="2" t="s">
        <v>127</v>
      </c>
      <c r="C51" s="9"/>
      <c r="D51" s="2"/>
      <c r="E51" s="2"/>
      <c r="F51" s="10"/>
      <c r="G51" s="10">
        <v>27641.9170596</v>
      </c>
      <c r="H51" s="10">
        <v>100</v>
      </c>
    </row>
    <row r="52" spans="2:8">
      <c r="B52" s="1" t="s">
        <v>128</v>
      </c>
    </row>
    <row r="53" spans="2:8">
      <c r="B53" s="1" t="s">
        <v>129</v>
      </c>
    </row>
    <row r="54" spans="2:8">
      <c r="B54" s="1" t="s">
        <v>130</v>
      </c>
      <c r="C54" s="29">
        <v>44865</v>
      </c>
    </row>
    <row r="55" spans="2:8" ht="25.5">
      <c r="B55" s="11" t="s">
        <v>131</v>
      </c>
      <c r="C55" s="5" t="s">
        <v>132</v>
      </c>
    </row>
    <row r="56" spans="2:8">
      <c r="B56" s="2"/>
    </row>
    <row r="57" spans="2:8">
      <c r="B57" s="2" t="s">
        <v>2546</v>
      </c>
      <c r="C57" s="1" t="s">
        <v>132</v>
      </c>
    </row>
    <row r="58" spans="2:8">
      <c r="B58" s="2" t="s">
        <v>2547</v>
      </c>
      <c r="C58" s="1" t="s">
        <v>132</v>
      </c>
    </row>
    <row r="59" spans="2:8">
      <c r="B59" s="2" t="s">
        <v>1107</v>
      </c>
      <c r="C59" s="1" t="s">
        <v>132</v>
      </c>
    </row>
    <row r="60" spans="2:8">
      <c r="B60" s="2" t="s">
        <v>400</v>
      </c>
      <c r="C60" s="9"/>
    </row>
    <row r="61" spans="2:8">
      <c r="B61" s="2" t="s">
        <v>401</v>
      </c>
      <c r="C61" s="9"/>
    </row>
    <row r="62" spans="2:8">
      <c r="B62" s="2" t="s">
        <v>402</v>
      </c>
      <c r="C62" s="9"/>
    </row>
    <row r="63" spans="2:8">
      <c r="B63" s="2" t="s">
        <v>403</v>
      </c>
      <c r="C63" s="9"/>
    </row>
    <row r="64" spans="2:8">
      <c r="B64" s="2" t="s">
        <v>404</v>
      </c>
      <c r="C64" s="9"/>
    </row>
    <row r="65" spans="2:3">
      <c r="B65" s="2" t="s">
        <v>405</v>
      </c>
      <c r="C65" s="9"/>
    </row>
    <row r="66" spans="2:3">
      <c r="B66" s="2" t="s">
        <v>406</v>
      </c>
      <c r="C66" s="9"/>
    </row>
    <row r="67" spans="2:3">
      <c r="B67" s="2" t="s">
        <v>407</v>
      </c>
      <c r="C67" s="9"/>
    </row>
    <row r="68" spans="2:3">
      <c r="B68" s="132" t="s">
        <v>2521</v>
      </c>
      <c r="C68" s="9"/>
    </row>
    <row r="69" spans="2:3">
      <c r="B69" s="132" t="s">
        <v>134</v>
      </c>
    </row>
    <row r="70" spans="2:3">
      <c r="B70" s="132" t="s">
        <v>135</v>
      </c>
    </row>
  </sheetData>
  <mergeCells count="3">
    <mergeCell ref="B1:E1"/>
    <mergeCell ref="C3:C7"/>
    <mergeCell ref="D3:D7"/>
  </mergeCells>
  <hyperlinks>
    <hyperlink ref="A1" location="Index!A1" display="Index" xr:uid="{A3B0761B-E6D7-4BF6-A71A-79EEDB0B61F2}"/>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EB2E-FD23-480D-8E4D-B03CBFCE45CF}">
  <dimension ref="A1:I88"/>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4" t="s">
        <v>63</v>
      </c>
      <c r="C1" s="394"/>
      <c r="D1" s="394"/>
      <c r="E1" s="394"/>
    </row>
    <row r="2" spans="1:9" ht="13.5" thickBot="1"/>
    <row r="3" spans="1:9" s="12" customFormat="1" ht="15">
      <c r="B3" s="30" t="s">
        <v>3064</v>
      </c>
      <c r="C3" s="395"/>
      <c r="D3" s="398"/>
      <c r="F3" s="18"/>
      <c r="G3" s="18"/>
      <c r="H3" s="18"/>
    </row>
    <row r="4" spans="1:9" s="12" customFormat="1" ht="15">
      <c r="B4" s="31" t="s">
        <v>3065</v>
      </c>
      <c r="C4" s="396"/>
      <c r="D4" s="399"/>
      <c r="F4" s="18"/>
      <c r="G4" s="18"/>
      <c r="H4" s="18"/>
    </row>
    <row r="5" spans="1:9" s="12" customFormat="1" ht="15">
      <c r="B5" s="31" t="s">
        <v>1046</v>
      </c>
      <c r="C5" s="396"/>
      <c r="D5" s="399"/>
      <c r="F5" s="18"/>
      <c r="G5" s="18"/>
      <c r="H5" s="18"/>
    </row>
    <row r="6" spans="1:9" s="12" customFormat="1" ht="15">
      <c r="B6" s="90" t="s">
        <v>3019</v>
      </c>
      <c r="C6" s="396"/>
      <c r="D6" s="399"/>
      <c r="F6" s="18"/>
      <c r="G6" s="18"/>
      <c r="H6" s="18"/>
    </row>
    <row r="7" spans="1:9" s="12" customFormat="1" ht="30.75" thickBot="1">
      <c r="B7" s="32" t="s">
        <v>3066</v>
      </c>
      <c r="C7" s="397"/>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138</v>
      </c>
      <c r="C14" s="15"/>
    </row>
    <row r="15" spans="1:9">
      <c r="B15" s="2" t="s">
        <v>110</v>
      </c>
      <c r="C15" s="15"/>
    </row>
    <row r="16" spans="1:9">
      <c r="B16" s="1" t="s">
        <v>2067</v>
      </c>
      <c r="C16" s="15" t="s">
        <v>139</v>
      </c>
      <c r="D16" s="1" t="s">
        <v>160</v>
      </c>
      <c r="E16" s="1" t="s">
        <v>161</v>
      </c>
      <c r="F16" s="4">
        <v>387500</v>
      </c>
      <c r="G16" s="4">
        <v>7839.51</v>
      </c>
      <c r="H16" s="4">
        <v>8.11</v>
      </c>
    </row>
    <row r="17" spans="2:8">
      <c r="B17" s="1" t="s">
        <v>2034</v>
      </c>
      <c r="C17" s="15" t="s">
        <v>139</v>
      </c>
      <c r="D17" s="1" t="s">
        <v>274</v>
      </c>
      <c r="E17" s="1" t="s">
        <v>297</v>
      </c>
      <c r="F17" s="4">
        <v>2395000</v>
      </c>
      <c r="G17" s="4">
        <v>4145.75</v>
      </c>
      <c r="H17" s="4">
        <v>4.29</v>
      </c>
    </row>
    <row r="18" spans="2:8">
      <c r="B18" s="1" t="s">
        <v>2354</v>
      </c>
      <c r="C18" s="15" t="s">
        <v>139</v>
      </c>
      <c r="D18" s="1" t="s">
        <v>162</v>
      </c>
      <c r="E18" s="1" t="s">
        <v>163</v>
      </c>
      <c r="F18" s="4">
        <v>176700</v>
      </c>
      <c r="G18" s="4">
        <v>3716</v>
      </c>
      <c r="H18" s="4">
        <v>3.85</v>
      </c>
    </row>
    <row r="19" spans="2:8">
      <c r="B19" s="1" t="s">
        <v>2055</v>
      </c>
      <c r="C19" s="15" t="s">
        <v>139</v>
      </c>
      <c r="D19" s="1" t="s">
        <v>166</v>
      </c>
      <c r="E19" s="1" t="s">
        <v>596</v>
      </c>
      <c r="F19" s="4">
        <v>123000</v>
      </c>
      <c r="G19" s="4">
        <v>3598.49</v>
      </c>
      <c r="H19" s="4">
        <v>3.72</v>
      </c>
    </row>
    <row r="20" spans="2:8">
      <c r="B20" s="1" t="s">
        <v>1082</v>
      </c>
      <c r="C20" s="15" t="s">
        <v>139</v>
      </c>
      <c r="D20" s="1" t="s">
        <v>181</v>
      </c>
      <c r="E20" s="1" t="s">
        <v>182</v>
      </c>
      <c r="F20" s="4">
        <v>148000</v>
      </c>
      <c r="G20" s="4">
        <v>3537.64</v>
      </c>
      <c r="H20" s="4">
        <v>3.66</v>
      </c>
    </row>
    <row r="21" spans="2:8">
      <c r="B21" s="1" t="s">
        <v>2072</v>
      </c>
      <c r="C21" s="15" t="s">
        <v>139</v>
      </c>
      <c r="D21" s="1" t="s">
        <v>162</v>
      </c>
      <c r="E21" s="1" t="s">
        <v>414</v>
      </c>
      <c r="F21" s="4">
        <v>232000</v>
      </c>
      <c r="G21" s="4">
        <v>3127.13</v>
      </c>
      <c r="H21" s="4">
        <v>3.24</v>
      </c>
    </row>
    <row r="22" spans="2:8">
      <c r="B22" s="1" t="s">
        <v>1074</v>
      </c>
      <c r="C22" s="15" t="s">
        <v>139</v>
      </c>
      <c r="D22" s="1" t="s">
        <v>162</v>
      </c>
      <c r="E22" s="1" t="s">
        <v>322</v>
      </c>
      <c r="F22" s="4">
        <v>153000</v>
      </c>
      <c r="G22" s="4">
        <v>3107.66</v>
      </c>
      <c r="H22" s="4">
        <v>3.22</v>
      </c>
    </row>
    <row r="23" spans="2:8">
      <c r="B23" s="1" t="s">
        <v>2016</v>
      </c>
      <c r="C23" s="15" t="s">
        <v>139</v>
      </c>
      <c r="D23" s="1" t="s">
        <v>327</v>
      </c>
      <c r="E23" s="1" t="s">
        <v>541</v>
      </c>
      <c r="F23" s="4">
        <v>790000</v>
      </c>
      <c r="G23" s="4">
        <v>3045.45</v>
      </c>
      <c r="H23" s="4">
        <v>3.15</v>
      </c>
    </row>
    <row r="24" spans="2:8">
      <c r="B24" s="1" t="s">
        <v>2396</v>
      </c>
      <c r="C24" s="15" t="s">
        <v>139</v>
      </c>
      <c r="D24" s="1" t="s">
        <v>162</v>
      </c>
      <c r="E24" s="1" t="s">
        <v>619</v>
      </c>
      <c r="F24" s="4">
        <v>95323</v>
      </c>
      <c r="G24" s="4">
        <v>2860.21</v>
      </c>
      <c r="H24" s="4">
        <v>2.96</v>
      </c>
    </row>
    <row r="25" spans="2:8">
      <c r="B25" s="1" t="s">
        <v>2250</v>
      </c>
      <c r="C25" s="15" t="s">
        <v>139</v>
      </c>
      <c r="D25" s="1" t="s">
        <v>166</v>
      </c>
      <c r="E25" s="1" t="s">
        <v>455</v>
      </c>
      <c r="F25" s="4">
        <v>93500</v>
      </c>
      <c r="G25" s="4">
        <v>2851.52</v>
      </c>
      <c r="H25" s="4">
        <v>2.95</v>
      </c>
    </row>
    <row r="26" spans="2:8">
      <c r="B26" s="1" t="s">
        <v>2098</v>
      </c>
      <c r="C26" s="15" t="s">
        <v>139</v>
      </c>
      <c r="D26" s="1" t="s">
        <v>181</v>
      </c>
      <c r="E26" s="1" t="s">
        <v>373</v>
      </c>
      <c r="F26" s="4">
        <v>157000</v>
      </c>
      <c r="G26" s="4">
        <v>2703.07</v>
      </c>
      <c r="H26" s="4">
        <v>2.8</v>
      </c>
    </row>
    <row r="27" spans="2:8">
      <c r="B27" s="1" t="s">
        <v>2316</v>
      </c>
      <c r="C27" s="15" t="s">
        <v>139</v>
      </c>
      <c r="D27" s="1" t="s">
        <v>160</v>
      </c>
      <c r="E27" s="1" t="s">
        <v>579</v>
      </c>
      <c r="F27" s="4">
        <v>1203700</v>
      </c>
      <c r="G27" s="4">
        <v>2679.44</v>
      </c>
      <c r="H27" s="4">
        <v>2.77</v>
      </c>
    </row>
    <row r="28" spans="2:8">
      <c r="B28" s="1" t="s">
        <v>2319</v>
      </c>
      <c r="C28" s="15" t="s">
        <v>139</v>
      </c>
      <c r="D28" s="1" t="s">
        <v>157</v>
      </c>
      <c r="E28" s="1" t="s">
        <v>584</v>
      </c>
      <c r="F28" s="4">
        <v>92500</v>
      </c>
      <c r="G28" s="4">
        <v>2548.0100000000002</v>
      </c>
      <c r="H28" s="4">
        <v>2.64</v>
      </c>
    </row>
    <row r="29" spans="2:8">
      <c r="B29" s="1" t="s">
        <v>2006</v>
      </c>
      <c r="C29" s="15" t="s">
        <v>139</v>
      </c>
      <c r="D29" s="1" t="s">
        <v>202</v>
      </c>
      <c r="E29" s="1" t="s">
        <v>523</v>
      </c>
      <c r="F29" s="4">
        <v>302000</v>
      </c>
      <c r="G29" s="4">
        <v>2487.12</v>
      </c>
      <c r="H29" s="4">
        <v>2.57</v>
      </c>
    </row>
    <row r="30" spans="2:8">
      <c r="B30" s="1" t="s">
        <v>2275</v>
      </c>
      <c r="C30" s="15" t="s">
        <v>139</v>
      </c>
      <c r="D30" s="1" t="s">
        <v>166</v>
      </c>
      <c r="E30" s="1" t="s">
        <v>167</v>
      </c>
      <c r="F30" s="4">
        <v>114300</v>
      </c>
      <c r="G30" s="4">
        <v>2482.54</v>
      </c>
      <c r="H30" s="4">
        <v>2.57</v>
      </c>
    </row>
    <row r="31" spans="2:8">
      <c r="B31" s="1" t="s">
        <v>2077</v>
      </c>
      <c r="C31" s="15" t="s">
        <v>139</v>
      </c>
      <c r="D31" s="1" t="s">
        <v>181</v>
      </c>
      <c r="E31" s="1" t="s">
        <v>183</v>
      </c>
      <c r="F31" s="4">
        <v>36300</v>
      </c>
      <c r="G31" s="4">
        <v>2437.5300000000002</v>
      </c>
      <c r="H31" s="4">
        <v>2.52</v>
      </c>
    </row>
    <row r="32" spans="2:8">
      <c r="B32" s="1" t="s">
        <v>2301</v>
      </c>
      <c r="C32" s="15" t="s">
        <v>139</v>
      </c>
      <c r="D32" s="1" t="s">
        <v>162</v>
      </c>
      <c r="E32" s="1" t="s">
        <v>575</v>
      </c>
      <c r="F32" s="4">
        <v>88400</v>
      </c>
      <c r="G32" s="4">
        <v>2370.67</v>
      </c>
      <c r="H32" s="4">
        <v>2.4500000000000002</v>
      </c>
    </row>
    <row r="33" spans="2:8">
      <c r="B33" s="1" t="s">
        <v>2326</v>
      </c>
      <c r="C33" s="15" t="s">
        <v>139</v>
      </c>
      <c r="D33" s="1" t="s">
        <v>162</v>
      </c>
      <c r="E33" s="1" t="s">
        <v>242</v>
      </c>
      <c r="F33" s="4">
        <v>112000</v>
      </c>
      <c r="G33" s="4">
        <v>2331.11</v>
      </c>
      <c r="H33" s="4">
        <v>2.41</v>
      </c>
    </row>
    <row r="34" spans="2:8">
      <c r="B34" s="1" t="s">
        <v>2065</v>
      </c>
      <c r="C34" s="15" t="s">
        <v>139</v>
      </c>
      <c r="D34" s="1" t="s">
        <v>274</v>
      </c>
      <c r="E34" s="1" t="s">
        <v>391</v>
      </c>
      <c r="F34" s="4">
        <v>435000</v>
      </c>
      <c r="G34" s="4">
        <v>2193.92</v>
      </c>
      <c r="H34" s="4">
        <v>2.27</v>
      </c>
    </row>
    <row r="35" spans="2:8">
      <c r="B35" s="1" t="s">
        <v>2009</v>
      </c>
      <c r="C35" s="15" t="s">
        <v>139</v>
      </c>
      <c r="D35" s="1" t="s">
        <v>274</v>
      </c>
      <c r="E35" s="1" t="s">
        <v>383</v>
      </c>
      <c r="F35" s="4">
        <v>950000</v>
      </c>
      <c r="G35" s="4">
        <v>2147</v>
      </c>
      <c r="H35" s="4">
        <v>2.2200000000000002</v>
      </c>
    </row>
    <row r="36" spans="2:8">
      <c r="B36" s="1" t="s">
        <v>2110</v>
      </c>
      <c r="C36" s="15" t="s">
        <v>139</v>
      </c>
      <c r="D36" s="1" t="s">
        <v>210</v>
      </c>
      <c r="E36" s="1" t="s">
        <v>489</v>
      </c>
      <c r="F36" s="4">
        <v>5310</v>
      </c>
      <c r="G36" s="4">
        <v>2088.5700000000002</v>
      </c>
      <c r="H36" s="4">
        <v>2.16</v>
      </c>
    </row>
    <row r="37" spans="2:8">
      <c r="B37" s="1" t="s">
        <v>1073</v>
      </c>
      <c r="C37" s="15" t="s">
        <v>139</v>
      </c>
      <c r="D37" s="1" t="s">
        <v>205</v>
      </c>
      <c r="E37" s="1" t="s">
        <v>206</v>
      </c>
      <c r="F37" s="4">
        <v>8170</v>
      </c>
      <c r="G37" s="4">
        <v>1902.65</v>
      </c>
      <c r="H37" s="4">
        <v>1.97</v>
      </c>
    </row>
    <row r="38" spans="2:8">
      <c r="B38" s="1" t="s">
        <v>2017</v>
      </c>
      <c r="C38" s="15" t="s">
        <v>139</v>
      </c>
      <c r="D38" s="1" t="s">
        <v>166</v>
      </c>
      <c r="E38" s="1" t="s">
        <v>574</v>
      </c>
      <c r="F38" s="4">
        <v>2550000</v>
      </c>
      <c r="G38" s="4">
        <v>1888.28</v>
      </c>
      <c r="H38" s="4">
        <v>1.95</v>
      </c>
    </row>
    <row r="39" spans="2:8">
      <c r="B39" s="1" t="s">
        <v>2397</v>
      </c>
      <c r="C39" s="15" t="s">
        <v>139</v>
      </c>
      <c r="D39" s="1" t="s">
        <v>168</v>
      </c>
      <c r="E39" s="1" t="s">
        <v>169</v>
      </c>
      <c r="F39" s="4">
        <v>215000</v>
      </c>
      <c r="G39" s="4">
        <v>1840.83</v>
      </c>
      <c r="H39" s="4">
        <v>1.91</v>
      </c>
    </row>
    <row r="40" spans="2:8">
      <c r="B40" s="1" t="s">
        <v>1052</v>
      </c>
      <c r="C40" s="15" t="s">
        <v>139</v>
      </c>
      <c r="D40" s="1" t="s">
        <v>142</v>
      </c>
      <c r="E40" s="1" t="s">
        <v>143</v>
      </c>
      <c r="F40" s="4">
        <v>72000</v>
      </c>
      <c r="G40" s="4">
        <v>1835.71</v>
      </c>
      <c r="H40" s="4">
        <v>1.9</v>
      </c>
    </row>
    <row r="41" spans="2:8">
      <c r="B41" s="1" t="s">
        <v>2306</v>
      </c>
      <c r="C41" s="15" t="s">
        <v>139</v>
      </c>
      <c r="D41" s="1" t="s">
        <v>327</v>
      </c>
      <c r="E41" s="1" t="s">
        <v>459</v>
      </c>
      <c r="F41" s="4">
        <v>126000</v>
      </c>
      <c r="G41" s="4">
        <v>1799.09</v>
      </c>
      <c r="H41" s="4">
        <v>1.86</v>
      </c>
    </row>
    <row r="42" spans="2:8">
      <c r="B42" s="1" t="s">
        <v>2101</v>
      </c>
      <c r="C42" s="15" t="s">
        <v>139</v>
      </c>
      <c r="D42" s="1" t="s">
        <v>298</v>
      </c>
      <c r="E42" s="1" t="s">
        <v>375</v>
      </c>
      <c r="F42" s="4">
        <v>355000</v>
      </c>
      <c r="G42" s="4">
        <v>1632.47</v>
      </c>
      <c r="H42" s="4">
        <v>1.69</v>
      </c>
    </row>
    <row r="43" spans="2:8">
      <c r="B43" s="1" t="s">
        <v>1089</v>
      </c>
      <c r="C43" s="15" t="s">
        <v>139</v>
      </c>
      <c r="D43" s="1" t="s">
        <v>274</v>
      </c>
      <c r="E43" s="1" t="s">
        <v>300</v>
      </c>
      <c r="F43" s="4">
        <v>700000</v>
      </c>
      <c r="G43" s="4">
        <v>1597.05</v>
      </c>
      <c r="H43" s="4">
        <v>1.65</v>
      </c>
    </row>
    <row r="44" spans="2:8">
      <c r="B44" s="1" t="s">
        <v>2248</v>
      </c>
      <c r="C44" s="15" t="s">
        <v>139</v>
      </c>
      <c r="D44" s="1" t="s">
        <v>166</v>
      </c>
      <c r="E44" s="1" t="s">
        <v>545</v>
      </c>
      <c r="F44" s="4">
        <v>345000</v>
      </c>
      <c r="G44" s="4">
        <v>1518</v>
      </c>
      <c r="H44" s="4">
        <v>1.57</v>
      </c>
    </row>
    <row r="45" spans="2:8">
      <c r="B45" s="1" t="s">
        <v>1080</v>
      </c>
      <c r="C45" s="15" t="s">
        <v>139</v>
      </c>
      <c r="D45" s="1" t="s">
        <v>151</v>
      </c>
      <c r="E45" s="1" t="s">
        <v>319</v>
      </c>
      <c r="F45" s="4">
        <v>136603</v>
      </c>
      <c r="G45" s="4">
        <v>1477.02</v>
      </c>
      <c r="H45" s="4">
        <v>1.53</v>
      </c>
    </row>
    <row r="46" spans="2:8">
      <c r="B46" s="1" t="s">
        <v>1062</v>
      </c>
      <c r="C46" s="15" t="s">
        <v>139</v>
      </c>
      <c r="D46" s="1" t="s">
        <v>181</v>
      </c>
      <c r="E46" s="1" t="s">
        <v>312</v>
      </c>
      <c r="F46" s="4">
        <v>275000</v>
      </c>
      <c r="G46" s="4">
        <v>1465.61</v>
      </c>
      <c r="H46" s="4">
        <v>1.52</v>
      </c>
    </row>
    <row r="47" spans="2:8">
      <c r="B47" s="1" t="s">
        <v>178</v>
      </c>
      <c r="C47" s="15" t="s">
        <v>139</v>
      </c>
      <c r="D47" s="1" t="s">
        <v>179</v>
      </c>
      <c r="E47" s="1" t="s">
        <v>180</v>
      </c>
      <c r="F47" s="4">
        <v>102970</v>
      </c>
      <c r="G47" s="4">
        <v>1374.6</v>
      </c>
      <c r="H47" s="4">
        <v>1.42</v>
      </c>
    </row>
    <row r="48" spans="2:8">
      <c r="B48" s="1" t="s">
        <v>2289</v>
      </c>
      <c r="C48" s="15" t="s">
        <v>139</v>
      </c>
      <c r="D48" s="1" t="s">
        <v>202</v>
      </c>
      <c r="E48" s="1" t="s">
        <v>203</v>
      </c>
      <c r="F48" s="4">
        <v>1532000</v>
      </c>
      <c r="G48" s="4">
        <v>1317.52</v>
      </c>
      <c r="H48" s="4">
        <v>1.36</v>
      </c>
    </row>
    <row r="49" spans="2:9">
      <c r="B49" s="1" t="s">
        <v>2398</v>
      </c>
      <c r="C49" s="15" t="s">
        <v>139</v>
      </c>
      <c r="D49" s="1" t="s">
        <v>259</v>
      </c>
      <c r="E49" s="1" t="s">
        <v>620</v>
      </c>
      <c r="F49" s="4">
        <v>230000</v>
      </c>
      <c r="G49" s="4">
        <v>1192.78</v>
      </c>
      <c r="H49" s="4">
        <v>1.23</v>
      </c>
    </row>
    <row r="50" spans="2:9">
      <c r="B50" s="1" t="s">
        <v>2399</v>
      </c>
      <c r="C50" s="15" t="s">
        <v>139</v>
      </c>
      <c r="D50" s="1" t="s">
        <v>166</v>
      </c>
      <c r="E50" s="1" t="s">
        <v>621</v>
      </c>
      <c r="F50" s="4">
        <v>43295</v>
      </c>
      <c r="G50" s="4">
        <v>1179.5899999999999</v>
      </c>
      <c r="H50" s="4">
        <v>1.22</v>
      </c>
    </row>
    <row r="51" spans="2:9">
      <c r="B51" s="1" t="s">
        <v>2400</v>
      </c>
      <c r="C51" s="15" t="s">
        <v>139</v>
      </c>
      <c r="D51" s="1" t="s">
        <v>162</v>
      </c>
      <c r="E51" s="1" t="s">
        <v>622</v>
      </c>
      <c r="F51" s="4">
        <v>53000</v>
      </c>
      <c r="G51" s="4">
        <v>1160.28</v>
      </c>
      <c r="H51" s="4">
        <v>1.2</v>
      </c>
    </row>
    <row r="52" spans="2:9">
      <c r="B52" s="1" t="s">
        <v>2026</v>
      </c>
      <c r="C52" s="15" t="s">
        <v>139</v>
      </c>
      <c r="D52" s="1" t="s">
        <v>327</v>
      </c>
      <c r="E52" s="1" t="s">
        <v>474</v>
      </c>
      <c r="F52" s="4">
        <v>77000</v>
      </c>
      <c r="G52" s="4">
        <v>972.51</v>
      </c>
      <c r="H52" s="4">
        <v>1.01</v>
      </c>
    </row>
    <row r="53" spans="2:9">
      <c r="B53" s="1" t="s">
        <v>2333</v>
      </c>
      <c r="C53" s="15" t="s">
        <v>139</v>
      </c>
      <c r="D53" s="1" t="s">
        <v>225</v>
      </c>
      <c r="E53" s="1" t="s">
        <v>254</v>
      </c>
      <c r="F53" s="4">
        <v>132800</v>
      </c>
      <c r="G53" s="4">
        <v>949.12</v>
      </c>
      <c r="H53" s="4">
        <v>0.98</v>
      </c>
    </row>
    <row r="54" spans="2:9">
      <c r="B54" s="1" t="s">
        <v>2251</v>
      </c>
      <c r="C54" s="15" t="s">
        <v>139</v>
      </c>
      <c r="D54" s="1" t="s">
        <v>172</v>
      </c>
      <c r="E54" s="1" t="s">
        <v>208</v>
      </c>
      <c r="F54" s="4">
        <v>30090</v>
      </c>
      <c r="G54" s="4">
        <v>924.27</v>
      </c>
      <c r="H54" s="4">
        <v>0.96</v>
      </c>
    </row>
    <row r="55" spans="2:9">
      <c r="B55" s="1" t="s">
        <v>2401</v>
      </c>
      <c r="C55" s="15" t="s">
        <v>139</v>
      </c>
      <c r="D55" s="1" t="s">
        <v>288</v>
      </c>
      <c r="E55" s="1" t="s">
        <v>623</v>
      </c>
      <c r="F55" s="4">
        <v>475000</v>
      </c>
      <c r="G55" s="4">
        <v>881.13</v>
      </c>
      <c r="H55" s="4">
        <v>0.91</v>
      </c>
    </row>
    <row r="56" spans="2:9">
      <c r="B56" s="1" t="s">
        <v>2402</v>
      </c>
      <c r="C56" s="15" t="s">
        <v>139</v>
      </c>
      <c r="D56" s="1" t="s">
        <v>160</v>
      </c>
      <c r="E56" s="1" t="s">
        <v>624</v>
      </c>
      <c r="F56" s="4">
        <v>305000</v>
      </c>
      <c r="G56" s="4">
        <v>786.9</v>
      </c>
      <c r="H56" s="4">
        <v>0.81</v>
      </c>
    </row>
    <row r="57" spans="2:9">
      <c r="B57" s="1" t="s">
        <v>209</v>
      </c>
      <c r="C57" s="15" t="s">
        <v>139</v>
      </c>
      <c r="D57" s="1" t="s">
        <v>210</v>
      </c>
      <c r="E57" s="1" t="s">
        <v>211</v>
      </c>
      <c r="F57" s="4">
        <v>132462</v>
      </c>
      <c r="G57" s="4">
        <v>715.63</v>
      </c>
      <c r="H57" s="4">
        <v>0.74</v>
      </c>
    </row>
    <row r="58" spans="2:9">
      <c r="B58" s="1" t="s">
        <v>2403</v>
      </c>
      <c r="C58" s="15" t="s">
        <v>139</v>
      </c>
      <c r="D58" s="1" t="s">
        <v>274</v>
      </c>
      <c r="E58" s="1" t="s">
        <v>625</v>
      </c>
      <c r="F58" s="4">
        <v>600000</v>
      </c>
      <c r="G58" s="4">
        <v>432</v>
      </c>
      <c r="H58" s="4">
        <v>0.45</v>
      </c>
    </row>
    <row r="59" spans="2:9">
      <c r="B59" s="1" t="s">
        <v>2350</v>
      </c>
      <c r="C59" s="15" t="s">
        <v>139</v>
      </c>
      <c r="D59" s="1" t="s">
        <v>160</v>
      </c>
      <c r="E59" s="1" t="s">
        <v>626</v>
      </c>
      <c r="F59" s="4">
        <v>555000</v>
      </c>
      <c r="G59" s="4">
        <v>389.89</v>
      </c>
      <c r="H59" s="4">
        <v>0.4</v>
      </c>
    </row>
    <row r="60" spans="2:9">
      <c r="B60" s="16" t="s">
        <v>1020</v>
      </c>
      <c r="C60" s="15"/>
      <c r="G60" s="128">
        <f>SUM(G16:G59)</f>
        <v>93531.270000000019</v>
      </c>
      <c r="H60" s="128">
        <f>SUM(H16:H59)</f>
        <v>96.770000000000024</v>
      </c>
      <c r="I60" s="21"/>
    </row>
    <row r="61" spans="2:9" s="12" customFormat="1">
      <c r="B61" s="13" t="s">
        <v>1021</v>
      </c>
      <c r="C61" s="17"/>
      <c r="F61" s="18"/>
      <c r="G61" s="129"/>
      <c r="H61" s="129"/>
      <c r="I61" s="130"/>
    </row>
    <row r="62" spans="2:9" s="12" customFormat="1">
      <c r="B62" s="13" t="s">
        <v>1022</v>
      </c>
      <c r="C62" s="17"/>
      <c r="F62" s="18"/>
      <c r="G62" s="129"/>
      <c r="H62" s="129"/>
      <c r="I62" s="130"/>
    </row>
    <row r="63" spans="2:9">
      <c r="B63" s="1" t="s">
        <v>273</v>
      </c>
      <c r="C63" s="15" t="s">
        <v>139</v>
      </c>
      <c r="D63" s="1" t="s">
        <v>274</v>
      </c>
      <c r="E63" s="1" t="s">
        <v>275</v>
      </c>
      <c r="F63" s="4">
        <v>699600</v>
      </c>
      <c r="G63" s="22">
        <v>966.43</v>
      </c>
      <c r="H63" s="22">
        <v>1</v>
      </c>
      <c r="I63" s="21"/>
    </row>
    <row r="64" spans="2:9" s="12" customFormat="1">
      <c r="B64" s="13" t="s">
        <v>1023</v>
      </c>
      <c r="C64" s="17"/>
      <c r="F64" s="18"/>
      <c r="G64" s="129">
        <f>+G63</f>
        <v>966.43</v>
      </c>
      <c r="H64" s="129">
        <f>+H63</f>
        <v>1</v>
      </c>
      <c r="I64" s="130"/>
    </row>
    <row r="65" spans="2:9" s="12" customFormat="1">
      <c r="B65" s="13" t="s">
        <v>1024</v>
      </c>
      <c r="C65" s="17"/>
      <c r="F65" s="18"/>
      <c r="G65" s="129">
        <f>+G60+G64</f>
        <v>94497.700000000012</v>
      </c>
      <c r="H65" s="129">
        <f>+H60+H64</f>
        <v>97.770000000000024</v>
      </c>
      <c r="I65" s="130"/>
    </row>
    <row r="66" spans="2:9">
      <c r="B66" s="2" t="s">
        <v>219</v>
      </c>
      <c r="C66" s="9"/>
      <c r="D66" s="2"/>
      <c r="E66" s="2"/>
      <c r="F66" s="10"/>
      <c r="G66" s="128">
        <v>2547.38</v>
      </c>
      <c r="H66" s="128">
        <v>2.64</v>
      </c>
      <c r="I66" s="21"/>
    </row>
    <row r="67" spans="2:9">
      <c r="B67" s="2" t="s">
        <v>125</v>
      </c>
      <c r="C67" s="9"/>
      <c r="D67" s="2"/>
      <c r="E67" s="2"/>
      <c r="F67" s="10"/>
      <c r="G67" s="128">
        <f>+G65+G66</f>
        <v>97045.080000000016</v>
      </c>
      <c r="H67" s="128">
        <f>+H65+H66</f>
        <v>100.41000000000003</v>
      </c>
      <c r="I67" s="21"/>
    </row>
    <row r="68" spans="2:9">
      <c r="B68" s="2" t="s">
        <v>126</v>
      </c>
      <c r="C68" s="9"/>
      <c r="D68" s="2"/>
      <c r="E68" s="2"/>
      <c r="F68" s="10"/>
      <c r="G68" s="128">
        <f>+G69-G67</f>
        <v>-422.82723532001546</v>
      </c>
      <c r="H68" s="128">
        <f>+H69-H67</f>
        <v>-0.41000000000002501</v>
      </c>
      <c r="I68" s="21"/>
    </row>
    <row r="69" spans="2:9">
      <c r="B69" s="2" t="s">
        <v>127</v>
      </c>
      <c r="C69" s="9"/>
      <c r="D69" s="2"/>
      <c r="E69" s="2"/>
      <c r="F69" s="10"/>
      <c r="G69" s="128">
        <v>96622.252764680001</v>
      </c>
      <c r="H69" s="128">
        <v>100</v>
      </c>
      <c r="I69" s="21"/>
    </row>
    <row r="70" spans="2:9">
      <c r="B70" s="1" t="s">
        <v>128</v>
      </c>
      <c r="G70" s="22"/>
      <c r="H70" s="22"/>
      <c r="I70" s="21"/>
    </row>
    <row r="71" spans="2:9">
      <c r="B71" s="1" t="s">
        <v>129</v>
      </c>
    </row>
    <row r="72" spans="2:9">
      <c r="B72" s="1" t="s">
        <v>130</v>
      </c>
      <c r="C72" s="29">
        <v>44865</v>
      </c>
    </row>
    <row r="73" spans="2:9" ht="25.5">
      <c r="B73" s="11" t="s">
        <v>131</v>
      </c>
      <c r="C73" s="5" t="s">
        <v>132</v>
      </c>
    </row>
    <row r="74" spans="2:9">
      <c r="B74" s="2"/>
    </row>
    <row r="75" spans="2:9">
      <c r="B75" s="2" t="s">
        <v>2546</v>
      </c>
      <c r="C75" s="1" t="s">
        <v>132</v>
      </c>
    </row>
    <row r="76" spans="2:9">
      <c r="B76" s="2" t="s">
        <v>2547</v>
      </c>
      <c r="C76" s="1" t="s">
        <v>132</v>
      </c>
    </row>
    <row r="77" spans="2:9">
      <c r="B77" s="2" t="s">
        <v>1107</v>
      </c>
      <c r="C77" s="1" t="s">
        <v>132</v>
      </c>
    </row>
    <row r="78" spans="2:9">
      <c r="B78" s="2" t="s">
        <v>627</v>
      </c>
      <c r="C78" s="9"/>
    </row>
    <row r="79" spans="2:9">
      <c r="B79" s="2" t="s">
        <v>628</v>
      </c>
      <c r="C79" s="9"/>
    </row>
    <row r="80" spans="2:9">
      <c r="B80" s="2" t="s">
        <v>629</v>
      </c>
      <c r="C80" s="9"/>
    </row>
    <row r="81" spans="2:3">
      <c r="B81" s="2" t="s">
        <v>630</v>
      </c>
      <c r="C81" s="9"/>
    </row>
    <row r="82" spans="2:3">
      <c r="B82" s="2" t="s">
        <v>631</v>
      </c>
      <c r="C82" s="9"/>
    </row>
    <row r="83" spans="2:3">
      <c r="B83" s="2" t="s">
        <v>632</v>
      </c>
      <c r="C83" s="9"/>
    </row>
    <row r="84" spans="2:3">
      <c r="B84" s="2" t="s">
        <v>633</v>
      </c>
      <c r="C84" s="9"/>
    </row>
    <row r="85" spans="2:3">
      <c r="B85" s="2" t="s">
        <v>634</v>
      </c>
      <c r="C85" s="9"/>
    </row>
    <row r="86" spans="2:3">
      <c r="B86" s="132" t="s">
        <v>2522</v>
      </c>
      <c r="C86" s="9"/>
    </row>
    <row r="87" spans="2:3">
      <c r="B87" s="132" t="s">
        <v>134</v>
      </c>
    </row>
    <row r="88" spans="2:3">
      <c r="B88" s="132" t="s">
        <v>135</v>
      </c>
    </row>
  </sheetData>
  <mergeCells count="3">
    <mergeCell ref="B1:E1"/>
    <mergeCell ref="C3:C7"/>
    <mergeCell ref="D3:D7"/>
  </mergeCells>
  <hyperlinks>
    <hyperlink ref="A1" location="Index!A1" display="Index" xr:uid="{6E9F536E-E3D6-4FC8-9565-7E05FCA0F4C6}"/>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BC0B-B89F-4DF1-9EC9-C08DA808F8D2}">
  <dimension ref="A1:I66"/>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3.5703125" style="21" bestFit="1" customWidth="1"/>
    <col min="6" max="6" width="10.28515625" style="22" bestFit="1" customWidth="1"/>
    <col min="7" max="7" width="18.140625" style="22" bestFit="1" customWidth="1"/>
    <col min="8" max="8" width="9.140625" style="22"/>
    <col min="9" max="256" width="9.140625" style="21"/>
    <col min="257" max="257" width="5.42578125" style="21" bestFit="1" customWidth="1"/>
    <col min="258" max="258" width="82" style="21" bestFit="1" customWidth="1"/>
    <col min="259" max="259" width="13.140625" style="21" bestFit="1" customWidth="1"/>
    <col min="260" max="260" width="29.7109375" style="21" bestFit="1" customWidth="1"/>
    <col min="261" max="261" width="13.5703125" style="21" bestFit="1" customWidth="1"/>
    <col min="262" max="262" width="10.28515625" style="21" bestFit="1" customWidth="1"/>
    <col min="263" max="263" width="18.140625" style="21" bestFit="1" customWidth="1"/>
    <col min="264" max="512" width="9.140625" style="21"/>
    <col min="513" max="513" width="5.42578125" style="21" bestFit="1" customWidth="1"/>
    <col min="514" max="514" width="82" style="21" bestFit="1" customWidth="1"/>
    <col min="515" max="515" width="13.140625" style="21" bestFit="1" customWidth="1"/>
    <col min="516" max="516" width="29.7109375" style="21" bestFit="1" customWidth="1"/>
    <col min="517" max="517" width="13.5703125" style="21" bestFit="1" customWidth="1"/>
    <col min="518" max="518" width="10.28515625" style="21" bestFit="1" customWidth="1"/>
    <col min="519" max="519" width="18.140625" style="21" bestFit="1" customWidth="1"/>
    <col min="520" max="768" width="9.140625" style="21"/>
    <col min="769" max="769" width="5.42578125" style="21" bestFit="1" customWidth="1"/>
    <col min="770" max="770" width="82" style="21" bestFit="1" customWidth="1"/>
    <col min="771" max="771" width="13.140625" style="21" bestFit="1" customWidth="1"/>
    <col min="772" max="772" width="29.7109375" style="21" bestFit="1" customWidth="1"/>
    <col min="773" max="773" width="13.5703125" style="21" bestFit="1" customWidth="1"/>
    <col min="774" max="774" width="10.28515625" style="21" bestFit="1" customWidth="1"/>
    <col min="775" max="775" width="18.140625" style="21" bestFit="1" customWidth="1"/>
    <col min="776" max="1024" width="9.140625" style="21"/>
    <col min="1025" max="1025" width="5.42578125" style="21" bestFit="1" customWidth="1"/>
    <col min="1026" max="1026" width="82" style="21" bestFit="1" customWidth="1"/>
    <col min="1027" max="1027" width="13.140625" style="21" bestFit="1" customWidth="1"/>
    <col min="1028" max="1028" width="29.7109375" style="21" bestFit="1" customWidth="1"/>
    <col min="1029" max="1029" width="13.5703125" style="21" bestFit="1" customWidth="1"/>
    <col min="1030" max="1030" width="10.28515625" style="21" bestFit="1" customWidth="1"/>
    <col min="1031" max="1031" width="18.140625" style="21" bestFit="1" customWidth="1"/>
    <col min="1032" max="1280" width="9.140625" style="21"/>
    <col min="1281" max="1281" width="5.42578125" style="21" bestFit="1" customWidth="1"/>
    <col min="1282" max="1282" width="82" style="21" bestFit="1" customWidth="1"/>
    <col min="1283" max="1283" width="13.140625" style="21" bestFit="1" customWidth="1"/>
    <col min="1284" max="1284" width="29.7109375" style="21" bestFit="1" customWidth="1"/>
    <col min="1285" max="1285" width="13.5703125" style="21" bestFit="1" customWidth="1"/>
    <col min="1286" max="1286" width="10.28515625" style="21" bestFit="1" customWidth="1"/>
    <col min="1287" max="1287" width="18.140625" style="21" bestFit="1" customWidth="1"/>
    <col min="1288" max="1536" width="9.140625" style="21"/>
    <col min="1537" max="1537" width="5.42578125" style="21" bestFit="1" customWidth="1"/>
    <col min="1538" max="1538" width="82" style="21" bestFit="1" customWidth="1"/>
    <col min="1539" max="1539" width="13.140625" style="21" bestFit="1" customWidth="1"/>
    <col min="1540" max="1540" width="29.7109375" style="21" bestFit="1" customWidth="1"/>
    <col min="1541" max="1541" width="13.5703125" style="21" bestFit="1" customWidth="1"/>
    <col min="1542" max="1542" width="10.28515625" style="21" bestFit="1" customWidth="1"/>
    <col min="1543" max="1543" width="18.140625" style="21" bestFit="1" customWidth="1"/>
    <col min="1544" max="1792" width="9.140625" style="21"/>
    <col min="1793" max="1793" width="5.42578125" style="21" bestFit="1" customWidth="1"/>
    <col min="1794" max="1794" width="82" style="21" bestFit="1" customWidth="1"/>
    <col min="1795" max="1795" width="13.140625" style="21" bestFit="1" customWidth="1"/>
    <col min="1796" max="1796" width="29.7109375" style="21" bestFit="1" customWidth="1"/>
    <col min="1797" max="1797" width="13.5703125" style="21" bestFit="1" customWidth="1"/>
    <col min="1798" max="1798" width="10.28515625" style="21" bestFit="1" customWidth="1"/>
    <col min="1799" max="1799" width="18.140625" style="21" bestFit="1" customWidth="1"/>
    <col min="1800" max="2048" width="9.140625" style="21"/>
    <col min="2049" max="2049" width="5.42578125" style="21" bestFit="1" customWidth="1"/>
    <col min="2050" max="2050" width="82" style="21" bestFit="1" customWidth="1"/>
    <col min="2051" max="2051" width="13.140625" style="21" bestFit="1" customWidth="1"/>
    <col min="2052" max="2052" width="29.7109375" style="21" bestFit="1" customWidth="1"/>
    <col min="2053" max="2053" width="13.5703125" style="21" bestFit="1" customWidth="1"/>
    <col min="2054" max="2054" width="10.28515625" style="21" bestFit="1" customWidth="1"/>
    <col min="2055" max="2055" width="18.140625" style="21" bestFit="1" customWidth="1"/>
    <col min="2056" max="2304" width="9.140625" style="21"/>
    <col min="2305" max="2305" width="5.42578125" style="21" bestFit="1" customWidth="1"/>
    <col min="2306" max="2306" width="82" style="21" bestFit="1" customWidth="1"/>
    <col min="2307" max="2307" width="13.140625" style="21" bestFit="1" customWidth="1"/>
    <col min="2308" max="2308" width="29.7109375" style="21" bestFit="1" customWidth="1"/>
    <col min="2309" max="2309" width="13.5703125" style="21" bestFit="1" customWidth="1"/>
    <col min="2310" max="2310" width="10.28515625" style="21" bestFit="1" customWidth="1"/>
    <col min="2311" max="2311" width="18.140625" style="21" bestFit="1" customWidth="1"/>
    <col min="2312" max="2560" width="9.140625" style="21"/>
    <col min="2561" max="2561" width="5.42578125" style="21" bestFit="1" customWidth="1"/>
    <col min="2562" max="2562" width="82" style="21" bestFit="1" customWidth="1"/>
    <col min="2563" max="2563" width="13.140625" style="21" bestFit="1" customWidth="1"/>
    <col min="2564" max="2564" width="29.7109375" style="21" bestFit="1" customWidth="1"/>
    <col min="2565" max="2565" width="13.5703125" style="21" bestFit="1" customWidth="1"/>
    <col min="2566" max="2566" width="10.28515625" style="21" bestFit="1" customWidth="1"/>
    <col min="2567" max="2567" width="18.140625" style="21" bestFit="1" customWidth="1"/>
    <col min="2568" max="2816" width="9.140625" style="21"/>
    <col min="2817" max="2817" width="5.42578125" style="21" bestFit="1" customWidth="1"/>
    <col min="2818" max="2818" width="82" style="21" bestFit="1" customWidth="1"/>
    <col min="2819" max="2819" width="13.140625" style="21" bestFit="1" customWidth="1"/>
    <col min="2820" max="2820" width="29.7109375" style="21" bestFit="1" customWidth="1"/>
    <col min="2821" max="2821" width="13.5703125" style="21" bestFit="1" customWidth="1"/>
    <col min="2822" max="2822" width="10.28515625" style="21" bestFit="1" customWidth="1"/>
    <col min="2823" max="2823" width="18.140625" style="21" bestFit="1" customWidth="1"/>
    <col min="2824" max="3072" width="9.140625" style="21"/>
    <col min="3073" max="3073" width="5.42578125" style="21" bestFit="1" customWidth="1"/>
    <col min="3074" max="3074" width="82" style="21" bestFit="1" customWidth="1"/>
    <col min="3075" max="3075" width="13.140625" style="21" bestFit="1" customWidth="1"/>
    <col min="3076" max="3076" width="29.7109375" style="21" bestFit="1" customWidth="1"/>
    <col min="3077" max="3077" width="13.5703125" style="21" bestFit="1" customWidth="1"/>
    <col min="3078" max="3078" width="10.28515625" style="21" bestFit="1" customWidth="1"/>
    <col min="3079" max="3079" width="18.140625" style="21" bestFit="1" customWidth="1"/>
    <col min="3080" max="3328" width="9.140625" style="21"/>
    <col min="3329" max="3329" width="5.42578125" style="21" bestFit="1" customWidth="1"/>
    <col min="3330" max="3330" width="82" style="21" bestFit="1" customWidth="1"/>
    <col min="3331" max="3331" width="13.140625" style="21" bestFit="1" customWidth="1"/>
    <col min="3332" max="3332" width="29.7109375" style="21" bestFit="1" customWidth="1"/>
    <col min="3333" max="3333" width="13.5703125" style="21" bestFit="1" customWidth="1"/>
    <col min="3334" max="3334" width="10.28515625" style="21" bestFit="1" customWidth="1"/>
    <col min="3335" max="3335" width="18.140625" style="21" bestFit="1" customWidth="1"/>
    <col min="3336" max="3584" width="9.140625" style="21"/>
    <col min="3585" max="3585" width="5.42578125" style="21" bestFit="1" customWidth="1"/>
    <col min="3586" max="3586" width="82" style="21" bestFit="1" customWidth="1"/>
    <col min="3587" max="3587" width="13.140625" style="21" bestFit="1" customWidth="1"/>
    <col min="3588" max="3588" width="29.7109375" style="21" bestFit="1" customWidth="1"/>
    <col min="3589" max="3589" width="13.5703125" style="21" bestFit="1" customWidth="1"/>
    <col min="3590" max="3590" width="10.28515625" style="21" bestFit="1" customWidth="1"/>
    <col min="3591" max="3591" width="18.140625" style="21" bestFit="1" customWidth="1"/>
    <col min="3592" max="3840" width="9.140625" style="21"/>
    <col min="3841" max="3841" width="5.42578125" style="21" bestFit="1" customWidth="1"/>
    <col min="3842" max="3842" width="82" style="21" bestFit="1" customWidth="1"/>
    <col min="3843" max="3843" width="13.140625" style="21" bestFit="1" customWidth="1"/>
    <col min="3844" max="3844" width="29.7109375" style="21" bestFit="1" customWidth="1"/>
    <col min="3845" max="3845" width="13.5703125" style="21" bestFit="1" customWidth="1"/>
    <col min="3846" max="3846" width="10.28515625" style="21" bestFit="1" customWidth="1"/>
    <col min="3847" max="3847" width="18.140625" style="21" bestFit="1" customWidth="1"/>
    <col min="3848" max="4096" width="9.140625" style="21"/>
    <col min="4097" max="4097" width="5.42578125" style="21" bestFit="1" customWidth="1"/>
    <col min="4098" max="4098" width="82" style="21" bestFit="1" customWidth="1"/>
    <col min="4099" max="4099" width="13.140625" style="21" bestFit="1" customWidth="1"/>
    <col min="4100" max="4100" width="29.7109375" style="21" bestFit="1" customWidth="1"/>
    <col min="4101" max="4101" width="13.5703125" style="21" bestFit="1" customWidth="1"/>
    <col min="4102" max="4102" width="10.28515625" style="21" bestFit="1" customWidth="1"/>
    <col min="4103" max="4103" width="18.140625" style="21" bestFit="1" customWidth="1"/>
    <col min="4104" max="4352" width="9.140625" style="21"/>
    <col min="4353" max="4353" width="5.42578125" style="21" bestFit="1" customWidth="1"/>
    <col min="4354" max="4354" width="82" style="21" bestFit="1" customWidth="1"/>
    <col min="4355" max="4355" width="13.140625" style="21" bestFit="1" customWidth="1"/>
    <col min="4356" max="4356" width="29.7109375" style="21" bestFit="1" customWidth="1"/>
    <col min="4357" max="4357" width="13.5703125" style="21" bestFit="1" customWidth="1"/>
    <col min="4358" max="4358" width="10.28515625" style="21" bestFit="1" customWidth="1"/>
    <col min="4359" max="4359" width="18.140625" style="21" bestFit="1" customWidth="1"/>
    <col min="4360" max="4608" width="9.140625" style="21"/>
    <col min="4609" max="4609" width="5.42578125" style="21" bestFit="1" customWidth="1"/>
    <col min="4610" max="4610" width="82" style="21" bestFit="1" customWidth="1"/>
    <col min="4611" max="4611" width="13.140625" style="21" bestFit="1" customWidth="1"/>
    <col min="4612" max="4612" width="29.7109375" style="21" bestFit="1" customWidth="1"/>
    <col min="4613" max="4613" width="13.5703125" style="21" bestFit="1" customWidth="1"/>
    <col min="4614" max="4614" width="10.28515625" style="21" bestFit="1" customWidth="1"/>
    <col min="4615" max="4615" width="18.140625" style="21" bestFit="1" customWidth="1"/>
    <col min="4616" max="4864" width="9.140625" style="21"/>
    <col min="4865" max="4865" width="5.42578125" style="21" bestFit="1" customWidth="1"/>
    <col min="4866" max="4866" width="82" style="21" bestFit="1" customWidth="1"/>
    <col min="4867" max="4867" width="13.140625" style="21" bestFit="1" customWidth="1"/>
    <col min="4868" max="4868" width="29.7109375" style="21" bestFit="1" customWidth="1"/>
    <col min="4869" max="4869" width="13.5703125" style="21" bestFit="1" customWidth="1"/>
    <col min="4870" max="4870" width="10.28515625" style="21" bestFit="1" customWidth="1"/>
    <col min="4871" max="4871" width="18.140625" style="21" bestFit="1" customWidth="1"/>
    <col min="4872" max="5120" width="9.140625" style="21"/>
    <col min="5121" max="5121" width="5.42578125" style="21" bestFit="1" customWidth="1"/>
    <col min="5122" max="5122" width="82" style="21" bestFit="1" customWidth="1"/>
    <col min="5123" max="5123" width="13.140625" style="21" bestFit="1" customWidth="1"/>
    <col min="5124" max="5124" width="29.7109375" style="21" bestFit="1" customWidth="1"/>
    <col min="5125" max="5125" width="13.5703125" style="21" bestFit="1" customWidth="1"/>
    <col min="5126" max="5126" width="10.28515625" style="21" bestFit="1" customWidth="1"/>
    <col min="5127" max="5127" width="18.140625" style="21" bestFit="1" customWidth="1"/>
    <col min="5128" max="5376" width="9.140625" style="21"/>
    <col min="5377" max="5377" width="5.42578125" style="21" bestFit="1" customWidth="1"/>
    <col min="5378" max="5378" width="82" style="21" bestFit="1" customWidth="1"/>
    <col min="5379" max="5379" width="13.140625" style="21" bestFit="1" customWidth="1"/>
    <col min="5380" max="5380" width="29.7109375" style="21" bestFit="1" customWidth="1"/>
    <col min="5381" max="5381" width="13.5703125" style="21" bestFit="1" customWidth="1"/>
    <col min="5382" max="5382" width="10.28515625" style="21" bestFit="1" customWidth="1"/>
    <col min="5383" max="5383" width="18.140625" style="21" bestFit="1" customWidth="1"/>
    <col min="5384" max="5632" width="9.140625" style="21"/>
    <col min="5633" max="5633" width="5.42578125" style="21" bestFit="1" customWidth="1"/>
    <col min="5634" max="5634" width="82" style="21" bestFit="1" customWidth="1"/>
    <col min="5635" max="5635" width="13.140625" style="21" bestFit="1" customWidth="1"/>
    <col min="5636" max="5636" width="29.7109375" style="21" bestFit="1" customWidth="1"/>
    <col min="5637" max="5637" width="13.5703125" style="21" bestFit="1" customWidth="1"/>
    <col min="5638" max="5638" width="10.28515625" style="21" bestFit="1" customWidth="1"/>
    <col min="5639" max="5639" width="18.140625" style="21" bestFit="1" customWidth="1"/>
    <col min="5640" max="5888" width="9.140625" style="21"/>
    <col min="5889" max="5889" width="5.42578125" style="21" bestFit="1" customWidth="1"/>
    <col min="5890" max="5890" width="82" style="21" bestFit="1" customWidth="1"/>
    <col min="5891" max="5891" width="13.140625" style="21" bestFit="1" customWidth="1"/>
    <col min="5892" max="5892" width="29.7109375" style="21" bestFit="1" customWidth="1"/>
    <col min="5893" max="5893" width="13.5703125" style="21" bestFit="1" customWidth="1"/>
    <col min="5894" max="5894" width="10.28515625" style="21" bestFit="1" customWidth="1"/>
    <col min="5895" max="5895" width="18.140625" style="21" bestFit="1" customWidth="1"/>
    <col min="5896" max="6144" width="9.140625" style="21"/>
    <col min="6145" max="6145" width="5.42578125" style="21" bestFit="1" customWidth="1"/>
    <col min="6146" max="6146" width="82" style="21" bestFit="1" customWidth="1"/>
    <col min="6147" max="6147" width="13.140625" style="21" bestFit="1" customWidth="1"/>
    <col min="6148" max="6148" width="29.7109375" style="21" bestFit="1" customWidth="1"/>
    <col min="6149" max="6149" width="13.5703125" style="21" bestFit="1" customWidth="1"/>
    <col min="6150" max="6150" width="10.28515625" style="21" bestFit="1" customWidth="1"/>
    <col min="6151" max="6151" width="18.140625" style="21" bestFit="1" customWidth="1"/>
    <col min="6152" max="6400" width="9.140625" style="21"/>
    <col min="6401" max="6401" width="5.42578125" style="21" bestFit="1" customWidth="1"/>
    <col min="6402" max="6402" width="82" style="21" bestFit="1" customWidth="1"/>
    <col min="6403" max="6403" width="13.140625" style="21" bestFit="1" customWidth="1"/>
    <col min="6404" max="6404" width="29.7109375" style="21" bestFit="1" customWidth="1"/>
    <col min="6405" max="6405" width="13.5703125" style="21" bestFit="1" customWidth="1"/>
    <col min="6406" max="6406" width="10.28515625" style="21" bestFit="1" customWidth="1"/>
    <col min="6407" max="6407" width="18.140625" style="21" bestFit="1" customWidth="1"/>
    <col min="6408" max="6656" width="9.140625" style="21"/>
    <col min="6657" max="6657" width="5.42578125" style="21" bestFit="1" customWidth="1"/>
    <col min="6658" max="6658" width="82" style="21" bestFit="1" customWidth="1"/>
    <col min="6659" max="6659" width="13.140625" style="21" bestFit="1" customWidth="1"/>
    <col min="6660" max="6660" width="29.7109375" style="21" bestFit="1" customWidth="1"/>
    <col min="6661" max="6661" width="13.5703125" style="21" bestFit="1" customWidth="1"/>
    <col min="6662" max="6662" width="10.28515625" style="21" bestFit="1" customWidth="1"/>
    <col min="6663" max="6663" width="18.140625" style="21" bestFit="1" customWidth="1"/>
    <col min="6664" max="6912" width="9.140625" style="21"/>
    <col min="6913" max="6913" width="5.42578125" style="21" bestFit="1" customWidth="1"/>
    <col min="6914" max="6914" width="82" style="21" bestFit="1" customWidth="1"/>
    <col min="6915" max="6915" width="13.140625" style="21" bestFit="1" customWidth="1"/>
    <col min="6916" max="6916" width="29.7109375" style="21" bestFit="1" customWidth="1"/>
    <col min="6917" max="6917" width="13.5703125" style="21" bestFit="1" customWidth="1"/>
    <col min="6918" max="6918" width="10.28515625" style="21" bestFit="1" customWidth="1"/>
    <col min="6919" max="6919" width="18.140625" style="21" bestFit="1" customWidth="1"/>
    <col min="6920" max="7168" width="9.140625" style="21"/>
    <col min="7169" max="7169" width="5.42578125" style="21" bestFit="1" customWidth="1"/>
    <col min="7170" max="7170" width="82" style="21" bestFit="1" customWidth="1"/>
    <col min="7171" max="7171" width="13.140625" style="21" bestFit="1" customWidth="1"/>
    <col min="7172" max="7172" width="29.7109375" style="21" bestFit="1" customWidth="1"/>
    <col min="7173" max="7173" width="13.5703125" style="21" bestFit="1" customWidth="1"/>
    <col min="7174" max="7174" width="10.28515625" style="21" bestFit="1" customWidth="1"/>
    <col min="7175" max="7175" width="18.140625" style="21" bestFit="1" customWidth="1"/>
    <col min="7176" max="7424" width="9.140625" style="21"/>
    <col min="7425" max="7425" width="5.42578125" style="21" bestFit="1" customWidth="1"/>
    <col min="7426" max="7426" width="82" style="21" bestFit="1" customWidth="1"/>
    <col min="7427" max="7427" width="13.140625" style="21" bestFit="1" customWidth="1"/>
    <col min="7428" max="7428" width="29.7109375" style="21" bestFit="1" customWidth="1"/>
    <col min="7429" max="7429" width="13.5703125" style="21" bestFit="1" customWidth="1"/>
    <col min="7430" max="7430" width="10.28515625" style="21" bestFit="1" customWidth="1"/>
    <col min="7431" max="7431" width="18.140625" style="21" bestFit="1" customWidth="1"/>
    <col min="7432" max="7680" width="9.140625" style="21"/>
    <col min="7681" max="7681" width="5.42578125" style="21" bestFit="1" customWidth="1"/>
    <col min="7682" max="7682" width="82" style="21" bestFit="1" customWidth="1"/>
    <col min="7683" max="7683" width="13.140625" style="21" bestFit="1" customWidth="1"/>
    <col min="7684" max="7684" width="29.7109375" style="21" bestFit="1" customWidth="1"/>
    <col min="7685" max="7685" width="13.5703125" style="21" bestFit="1" customWidth="1"/>
    <col min="7686" max="7686" width="10.28515625" style="21" bestFit="1" customWidth="1"/>
    <col min="7687" max="7687" width="18.140625" style="21" bestFit="1" customWidth="1"/>
    <col min="7688" max="7936" width="9.140625" style="21"/>
    <col min="7937" max="7937" width="5.42578125" style="21" bestFit="1" customWidth="1"/>
    <col min="7938" max="7938" width="82" style="21" bestFit="1" customWidth="1"/>
    <col min="7939" max="7939" width="13.140625" style="21" bestFit="1" customWidth="1"/>
    <col min="7940" max="7940" width="29.7109375" style="21" bestFit="1" customWidth="1"/>
    <col min="7941" max="7941" width="13.5703125" style="21" bestFit="1" customWidth="1"/>
    <col min="7942" max="7942" width="10.28515625" style="21" bestFit="1" customWidth="1"/>
    <col min="7943" max="7943" width="18.140625" style="21" bestFit="1" customWidth="1"/>
    <col min="7944" max="8192" width="9.140625" style="21"/>
    <col min="8193" max="8193" width="5.42578125" style="21" bestFit="1" customWidth="1"/>
    <col min="8194" max="8194" width="82" style="21" bestFit="1" customWidth="1"/>
    <col min="8195" max="8195" width="13.140625" style="21" bestFit="1" customWidth="1"/>
    <col min="8196" max="8196" width="29.7109375" style="21" bestFit="1" customWidth="1"/>
    <col min="8197" max="8197" width="13.5703125" style="21" bestFit="1" customWidth="1"/>
    <col min="8198" max="8198" width="10.28515625" style="21" bestFit="1" customWidth="1"/>
    <col min="8199" max="8199" width="18.140625" style="21" bestFit="1" customWidth="1"/>
    <col min="8200" max="8448" width="9.140625" style="21"/>
    <col min="8449" max="8449" width="5.42578125" style="21" bestFit="1" customWidth="1"/>
    <col min="8450" max="8450" width="82" style="21" bestFit="1" customWidth="1"/>
    <col min="8451" max="8451" width="13.140625" style="21" bestFit="1" customWidth="1"/>
    <col min="8452" max="8452" width="29.7109375" style="21" bestFit="1" customWidth="1"/>
    <col min="8453" max="8453" width="13.5703125" style="21" bestFit="1" customWidth="1"/>
    <col min="8454" max="8454" width="10.28515625" style="21" bestFit="1" customWidth="1"/>
    <col min="8455" max="8455" width="18.140625" style="21" bestFit="1" customWidth="1"/>
    <col min="8456" max="8704" width="9.140625" style="21"/>
    <col min="8705" max="8705" width="5.42578125" style="21" bestFit="1" customWidth="1"/>
    <col min="8706" max="8706" width="82" style="21" bestFit="1" customWidth="1"/>
    <col min="8707" max="8707" width="13.140625" style="21" bestFit="1" customWidth="1"/>
    <col min="8708" max="8708" width="29.7109375" style="21" bestFit="1" customWidth="1"/>
    <col min="8709" max="8709" width="13.5703125" style="21" bestFit="1" customWidth="1"/>
    <col min="8710" max="8710" width="10.28515625" style="21" bestFit="1" customWidth="1"/>
    <col min="8711" max="8711" width="18.140625" style="21" bestFit="1" customWidth="1"/>
    <col min="8712" max="8960" width="9.140625" style="21"/>
    <col min="8961" max="8961" width="5.42578125" style="21" bestFit="1" customWidth="1"/>
    <col min="8962" max="8962" width="82" style="21" bestFit="1" customWidth="1"/>
    <col min="8963" max="8963" width="13.140625" style="21" bestFit="1" customWidth="1"/>
    <col min="8964" max="8964" width="29.7109375" style="21" bestFit="1" customWidth="1"/>
    <col min="8965" max="8965" width="13.5703125" style="21" bestFit="1" customWidth="1"/>
    <col min="8966" max="8966" width="10.28515625" style="21" bestFit="1" customWidth="1"/>
    <col min="8967" max="8967" width="18.140625" style="21" bestFit="1" customWidth="1"/>
    <col min="8968" max="9216" width="9.140625" style="21"/>
    <col min="9217" max="9217" width="5.42578125" style="21" bestFit="1" customWidth="1"/>
    <col min="9218" max="9218" width="82" style="21" bestFit="1" customWidth="1"/>
    <col min="9219" max="9219" width="13.140625" style="21" bestFit="1" customWidth="1"/>
    <col min="9220" max="9220" width="29.7109375" style="21" bestFit="1" customWidth="1"/>
    <col min="9221" max="9221" width="13.5703125" style="21" bestFit="1" customWidth="1"/>
    <col min="9222" max="9222" width="10.28515625" style="21" bestFit="1" customWidth="1"/>
    <col min="9223" max="9223" width="18.140625" style="21" bestFit="1" customWidth="1"/>
    <col min="9224" max="9472" width="9.140625" style="21"/>
    <col min="9473" max="9473" width="5.42578125" style="21" bestFit="1" customWidth="1"/>
    <col min="9474" max="9474" width="82" style="21" bestFit="1" customWidth="1"/>
    <col min="9475" max="9475" width="13.140625" style="21" bestFit="1" customWidth="1"/>
    <col min="9476" max="9476" width="29.7109375" style="21" bestFit="1" customWidth="1"/>
    <col min="9477" max="9477" width="13.5703125" style="21" bestFit="1" customWidth="1"/>
    <col min="9478" max="9478" width="10.28515625" style="21" bestFit="1" customWidth="1"/>
    <col min="9479" max="9479" width="18.140625" style="21" bestFit="1" customWidth="1"/>
    <col min="9480" max="9728" width="9.140625" style="21"/>
    <col min="9729" max="9729" width="5.42578125" style="21" bestFit="1" customWidth="1"/>
    <col min="9730" max="9730" width="82" style="21" bestFit="1" customWidth="1"/>
    <col min="9731" max="9731" width="13.140625" style="21" bestFit="1" customWidth="1"/>
    <col min="9732" max="9732" width="29.7109375" style="21" bestFit="1" customWidth="1"/>
    <col min="9733" max="9733" width="13.5703125" style="21" bestFit="1" customWidth="1"/>
    <col min="9734" max="9734" width="10.28515625" style="21" bestFit="1" customWidth="1"/>
    <col min="9735" max="9735" width="18.140625" style="21" bestFit="1" customWidth="1"/>
    <col min="9736" max="9984" width="9.140625" style="21"/>
    <col min="9985" max="9985" width="5.42578125" style="21" bestFit="1" customWidth="1"/>
    <col min="9986" max="9986" width="82" style="21" bestFit="1" customWidth="1"/>
    <col min="9987" max="9987" width="13.140625" style="21" bestFit="1" customWidth="1"/>
    <col min="9988" max="9988" width="29.7109375" style="21" bestFit="1" customWidth="1"/>
    <col min="9989" max="9989" width="13.5703125" style="21" bestFit="1" customWidth="1"/>
    <col min="9990" max="9990" width="10.28515625" style="21" bestFit="1" customWidth="1"/>
    <col min="9991" max="9991" width="18.140625" style="21" bestFit="1" customWidth="1"/>
    <col min="9992" max="10240" width="9.140625" style="21"/>
    <col min="10241" max="10241" width="5.42578125" style="21" bestFit="1" customWidth="1"/>
    <col min="10242" max="10242" width="82" style="21" bestFit="1" customWidth="1"/>
    <col min="10243" max="10243" width="13.140625" style="21" bestFit="1" customWidth="1"/>
    <col min="10244" max="10244" width="29.7109375" style="21" bestFit="1" customWidth="1"/>
    <col min="10245" max="10245" width="13.5703125" style="21" bestFit="1" customWidth="1"/>
    <col min="10246" max="10246" width="10.28515625" style="21" bestFit="1" customWidth="1"/>
    <col min="10247" max="10247" width="18.140625" style="21" bestFit="1" customWidth="1"/>
    <col min="10248" max="10496" width="9.140625" style="21"/>
    <col min="10497" max="10497" width="5.42578125" style="21" bestFit="1" customWidth="1"/>
    <col min="10498" max="10498" width="82" style="21" bestFit="1" customWidth="1"/>
    <col min="10499" max="10499" width="13.140625" style="21" bestFit="1" customWidth="1"/>
    <col min="10500" max="10500" width="29.7109375" style="21" bestFit="1" customWidth="1"/>
    <col min="10501" max="10501" width="13.5703125" style="21" bestFit="1" customWidth="1"/>
    <col min="10502" max="10502" width="10.28515625" style="21" bestFit="1" customWidth="1"/>
    <col min="10503" max="10503" width="18.140625" style="21" bestFit="1" customWidth="1"/>
    <col min="10504" max="10752" width="9.140625" style="21"/>
    <col min="10753" max="10753" width="5.42578125" style="21" bestFit="1" customWidth="1"/>
    <col min="10754" max="10754" width="82" style="21" bestFit="1" customWidth="1"/>
    <col min="10755" max="10755" width="13.140625" style="21" bestFit="1" customWidth="1"/>
    <col min="10756" max="10756" width="29.7109375" style="21" bestFit="1" customWidth="1"/>
    <col min="10757" max="10757" width="13.5703125" style="21" bestFit="1" customWidth="1"/>
    <col min="10758" max="10758" width="10.28515625" style="21" bestFit="1" customWidth="1"/>
    <col min="10759" max="10759" width="18.140625" style="21" bestFit="1" customWidth="1"/>
    <col min="10760" max="11008" width="9.140625" style="21"/>
    <col min="11009" max="11009" width="5.42578125" style="21" bestFit="1" customWidth="1"/>
    <col min="11010" max="11010" width="82" style="21" bestFit="1" customWidth="1"/>
    <col min="11011" max="11011" width="13.140625" style="21" bestFit="1" customWidth="1"/>
    <col min="11012" max="11012" width="29.7109375" style="21" bestFit="1" customWidth="1"/>
    <col min="11013" max="11013" width="13.5703125" style="21" bestFit="1" customWidth="1"/>
    <col min="11014" max="11014" width="10.28515625" style="21" bestFit="1" customWidth="1"/>
    <col min="11015" max="11015" width="18.140625" style="21" bestFit="1" customWidth="1"/>
    <col min="11016" max="11264" width="9.140625" style="21"/>
    <col min="11265" max="11265" width="5.42578125" style="21" bestFit="1" customWidth="1"/>
    <col min="11266" max="11266" width="82" style="21" bestFit="1" customWidth="1"/>
    <col min="11267" max="11267" width="13.140625" style="21" bestFit="1" customWidth="1"/>
    <col min="11268" max="11268" width="29.7109375" style="21" bestFit="1" customWidth="1"/>
    <col min="11269" max="11269" width="13.5703125" style="21" bestFit="1" customWidth="1"/>
    <col min="11270" max="11270" width="10.28515625" style="21" bestFit="1" customWidth="1"/>
    <col min="11271" max="11271" width="18.140625" style="21" bestFit="1" customWidth="1"/>
    <col min="11272" max="11520" width="9.140625" style="21"/>
    <col min="11521" max="11521" width="5.42578125" style="21" bestFit="1" customWidth="1"/>
    <col min="11522" max="11522" width="82" style="21" bestFit="1" customWidth="1"/>
    <col min="11523" max="11523" width="13.140625" style="21" bestFit="1" customWidth="1"/>
    <col min="11524" max="11524" width="29.7109375" style="21" bestFit="1" customWidth="1"/>
    <col min="11525" max="11525" width="13.5703125" style="21" bestFit="1" customWidth="1"/>
    <col min="11526" max="11526" width="10.28515625" style="21" bestFit="1" customWidth="1"/>
    <col min="11527" max="11527" width="18.140625" style="21" bestFit="1" customWidth="1"/>
    <col min="11528" max="11776" width="9.140625" style="21"/>
    <col min="11777" max="11777" width="5.42578125" style="21" bestFit="1" customWidth="1"/>
    <col min="11778" max="11778" width="82" style="21" bestFit="1" customWidth="1"/>
    <col min="11779" max="11779" width="13.140625" style="21" bestFit="1" customWidth="1"/>
    <col min="11780" max="11780" width="29.7109375" style="21" bestFit="1" customWidth="1"/>
    <col min="11781" max="11781" width="13.5703125" style="21" bestFit="1" customWidth="1"/>
    <col min="11782" max="11782" width="10.28515625" style="21" bestFit="1" customWidth="1"/>
    <col min="11783" max="11783" width="18.140625" style="21" bestFit="1" customWidth="1"/>
    <col min="11784" max="12032" width="9.140625" style="21"/>
    <col min="12033" max="12033" width="5.42578125" style="21" bestFit="1" customWidth="1"/>
    <col min="12034" max="12034" width="82" style="21" bestFit="1" customWidth="1"/>
    <col min="12035" max="12035" width="13.140625" style="21" bestFit="1" customWidth="1"/>
    <col min="12036" max="12036" width="29.7109375" style="21" bestFit="1" customWidth="1"/>
    <col min="12037" max="12037" width="13.5703125" style="21" bestFit="1" customWidth="1"/>
    <col min="12038" max="12038" width="10.28515625" style="21" bestFit="1" customWidth="1"/>
    <col min="12039" max="12039" width="18.140625" style="21" bestFit="1" customWidth="1"/>
    <col min="12040" max="12288" width="9.140625" style="21"/>
    <col min="12289" max="12289" width="5.42578125" style="21" bestFit="1" customWidth="1"/>
    <col min="12290" max="12290" width="82" style="21" bestFit="1" customWidth="1"/>
    <col min="12291" max="12291" width="13.140625" style="21" bestFit="1" customWidth="1"/>
    <col min="12292" max="12292" width="29.7109375" style="21" bestFit="1" customWidth="1"/>
    <col min="12293" max="12293" width="13.5703125" style="21" bestFit="1" customWidth="1"/>
    <col min="12294" max="12294" width="10.28515625" style="21" bestFit="1" customWidth="1"/>
    <col min="12295" max="12295" width="18.140625" style="21" bestFit="1" customWidth="1"/>
    <col min="12296" max="12544" width="9.140625" style="21"/>
    <col min="12545" max="12545" width="5.42578125" style="21" bestFit="1" customWidth="1"/>
    <col min="12546" max="12546" width="82" style="21" bestFit="1" customWidth="1"/>
    <col min="12547" max="12547" width="13.140625" style="21" bestFit="1" customWidth="1"/>
    <col min="12548" max="12548" width="29.7109375" style="21" bestFit="1" customWidth="1"/>
    <col min="12549" max="12549" width="13.5703125" style="21" bestFit="1" customWidth="1"/>
    <col min="12550" max="12550" width="10.28515625" style="21" bestFit="1" customWidth="1"/>
    <col min="12551" max="12551" width="18.140625" style="21" bestFit="1" customWidth="1"/>
    <col min="12552" max="12800" width="9.140625" style="21"/>
    <col min="12801" max="12801" width="5.42578125" style="21" bestFit="1" customWidth="1"/>
    <col min="12802" max="12802" width="82" style="21" bestFit="1" customWidth="1"/>
    <col min="12803" max="12803" width="13.140625" style="21" bestFit="1" customWidth="1"/>
    <col min="12804" max="12804" width="29.7109375" style="21" bestFit="1" customWidth="1"/>
    <col min="12805" max="12805" width="13.5703125" style="21" bestFit="1" customWidth="1"/>
    <col min="12806" max="12806" width="10.28515625" style="21" bestFit="1" customWidth="1"/>
    <col min="12807" max="12807" width="18.140625" style="21" bestFit="1" customWidth="1"/>
    <col min="12808" max="13056" width="9.140625" style="21"/>
    <col min="13057" max="13057" width="5.42578125" style="21" bestFit="1" customWidth="1"/>
    <col min="13058" max="13058" width="82" style="21" bestFit="1" customWidth="1"/>
    <col min="13059" max="13059" width="13.140625" style="21" bestFit="1" customWidth="1"/>
    <col min="13060" max="13060" width="29.7109375" style="21" bestFit="1" customWidth="1"/>
    <col min="13061" max="13061" width="13.5703125" style="21" bestFit="1" customWidth="1"/>
    <col min="13062" max="13062" width="10.28515625" style="21" bestFit="1" customWidth="1"/>
    <col min="13063" max="13063" width="18.140625" style="21" bestFit="1" customWidth="1"/>
    <col min="13064" max="13312" width="9.140625" style="21"/>
    <col min="13313" max="13313" width="5.42578125" style="21" bestFit="1" customWidth="1"/>
    <col min="13314" max="13314" width="82" style="21" bestFit="1" customWidth="1"/>
    <col min="13315" max="13315" width="13.140625" style="21" bestFit="1" customWidth="1"/>
    <col min="13316" max="13316" width="29.7109375" style="21" bestFit="1" customWidth="1"/>
    <col min="13317" max="13317" width="13.5703125" style="21" bestFit="1" customWidth="1"/>
    <col min="13318" max="13318" width="10.28515625" style="21" bestFit="1" customWidth="1"/>
    <col min="13319" max="13319" width="18.140625" style="21" bestFit="1" customWidth="1"/>
    <col min="13320" max="13568" width="9.140625" style="21"/>
    <col min="13569" max="13569" width="5.42578125" style="21" bestFit="1" customWidth="1"/>
    <col min="13570" max="13570" width="82" style="21" bestFit="1" customWidth="1"/>
    <col min="13571" max="13571" width="13.140625" style="21" bestFit="1" customWidth="1"/>
    <col min="13572" max="13572" width="29.7109375" style="21" bestFit="1" customWidth="1"/>
    <col min="13573" max="13573" width="13.5703125" style="21" bestFit="1" customWidth="1"/>
    <col min="13574" max="13574" width="10.28515625" style="21" bestFit="1" customWidth="1"/>
    <col min="13575" max="13575" width="18.140625" style="21" bestFit="1" customWidth="1"/>
    <col min="13576" max="13824" width="9.140625" style="21"/>
    <col min="13825" max="13825" width="5.42578125" style="21" bestFit="1" customWidth="1"/>
    <col min="13826" max="13826" width="82" style="21" bestFit="1" customWidth="1"/>
    <col min="13827" max="13827" width="13.140625" style="21" bestFit="1" customWidth="1"/>
    <col min="13828" max="13828" width="29.7109375" style="21" bestFit="1" customWidth="1"/>
    <col min="13829" max="13829" width="13.5703125" style="21" bestFit="1" customWidth="1"/>
    <col min="13830" max="13830" width="10.28515625" style="21" bestFit="1" customWidth="1"/>
    <col min="13831" max="13831" width="18.140625" style="21" bestFit="1" customWidth="1"/>
    <col min="13832" max="14080" width="9.140625" style="21"/>
    <col min="14081" max="14081" width="5.42578125" style="21" bestFit="1" customWidth="1"/>
    <col min="14082" max="14082" width="82" style="21" bestFit="1" customWidth="1"/>
    <col min="14083" max="14083" width="13.140625" style="21" bestFit="1" customWidth="1"/>
    <col min="14084" max="14084" width="29.7109375" style="21" bestFit="1" customWidth="1"/>
    <col min="14085" max="14085" width="13.5703125" style="21" bestFit="1" customWidth="1"/>
    <col min="14086" max="14086" width="10.28515625" style="21" bestFit="1" customWidth="1"/>
    <col min="14087" max="14087" width="18.140625" style="21" bestFit="1" customWidth="1"/>
    <col min="14088" max="14336" width="9.140625" style="21"/>
    <col min="14337" max="14337" width="5.42578125" style="21" bestFit="1" customWidth="1"/>
    <col min="14338" max="14338" width="82" style="21" bestFit="1" customWidth="1"/>
    <col min="14339" max="14339" width="13.140625" style="21" bestFit="1" customWidth="1"/>
    <col min="14340" max="14340" width="29.7109375" style="21" bestFit="1" customWidth="1"/>
    <col min="14341" max="14341" width="13.5703125" style="21" bestFit="1" customWidth="1"/>
    <col min="14342" max="14342" width="10.28515625" style="21" bestFit="1" customWidth="1"/>
    <col min="14343" max="14343" width="18.140625" style="21" bestFit="1" customWidth="1"/>
    <col min="14344" max="14592" width="9.140625" style="21"/>
    <col min="14593" max="14593" width="5.42578125" style="21" bestFit="1" customWidth="1"/>
    <col min="14594" max="14594" width="82" style="21" bestFit="1" customWidth="1"/>
    <col min="14595" max="14595" width="13.140625" style="21" bestFit="1" customWidth="1"/>
    <col min="14596" max="14596" width="29.7109375" style="21" bestFit="1" customWidth="1"/>
    <col min="14597" max="14597" width="13.5703125" style="21" bestFit="1" customWidth="1"/>
    <col min="14598" max="14598" width="10.28515625" style="21" bestFit="1" customWidth="1"/>
    <col min="14599" max="14599" width="18.140625" style="21" bestFit="1" customWidth="1"/>
    <col min="14600" max="14848" width="9.140625" style="21"/>
    <col min="14849" max="14849" width="5.42578125" style="21" bestFit="1" customWidth="1"/>
    <col min="14850" max="14850" width="82" style="21" bestFit="1" customWidth="1"/>
    <col min="14851" max="14851" width="13.140625" style="21" bestFit="1" customWidth="1"/>
    <col min="14852" max="14852" width="29.7109375" style="21" bestFit="1" customWidth="1"/>
    <col min="14853" max="14853" width="13.5703125" style="21" bestFit="1" customWidth="1"/>
    <col min="14854" max="14854" width="10.28515625" style="21" bestFit="1" customWidth="1"/>
    <col min="14855" max="14855" width="18.140625" style="21" bestFit="1" customWidth="1"/>
    <col min="14856" max="15104" width="9.140625" style="21"/>
    <col min="15105" max="15105" width="5.42578125" style="21" bestFit="1" customWidth="1"/>
    <col min="15106" max="15106" width="82" style="21" bestFit="1" customWidth="1"/>
    <col min="15107" max="15107" width="13.140625" style="21" bestFit="1" customWidth="1"/>
    <col min="15108" max="15108" width="29.7109375" style="21" bestFit="1" customWidth="1"/>
    <col min="15109" max="15109" width="13.5703125" style="21" bestFit="1" customWidth="1"/>
    <col min="15110" max="15110" width="10.28515625" style="21" bestFit="1" customWidth="1"/>
    <col min="15111" max="15111" width="18.140625" style="21" bestFit="1" customWidth="1"/>
    <col min="15112" max="15360" width="9.140625" style="21"/>
    <col min="15361" max="15361" width="5.42578125" style="21" bestFit="1" customWidth="1"/>
    <col min="15362" max="15362" width="82" style="21" bestFit="1" customWidth="1"/>
    <col min="15363" max="15363" width="13.140625" style="21" bestFit="1" customWidth="1"/>
    <col min="15364" max="15364" width="29.7109375" style="21" bestFit="1" customWidth="1"/>
    <col min="15365" max="15365" width="13.5703125" style="21" bestFit="1" customWidth="1"/>
    <col min="15366" max="15366" width="10.28515625" style="21" bestFit="1" customWidth="1"/>
    <col min="15367" max="15367" width="18.140625" style="21" bestFit="1" customWidth="1"/>
    <col min="15368" max="15616" width="9.140625" style="21"/>
    <col min="15617" max="15617" width="5.42578125" style="21" bestFit="1" customWidth="1"/>
    <col min="15618" max="15618" width="82" style="21" bestFit="1" customWidth="1"/>
    <col min="15619" max="15619" width="13.140625" style="21" bestFit="1" customWidth="1"/>
    <col min="15620" max="15620" width="29.7109375" style="21" bestFit="1" customWidth="1"/>
    <col min="15621" max="15621" width="13.5703125" style="21" bestFit="1" customWidth="1"/>
    <col min="15622" max="15622" width="10.28515625" style="21" bestFit="1" customWidth="1"/>
    <col min="15623" max="15623" width="18.140625" style="21" bestFit="1" customWidth="1"/>
    <col min="15624" max="15872" width="9.140625" style="21"/>
    <col min="15873" max="15873" width="5.42578125" style="21" bestFit="1" customWidth="1"/>
    <col min="15874" max="15874" width="82" style="21" bestFit="1" customWidth="1"/>
    <col min="15875" max="15875" width="13.140625" style="21" bestFit="1" customWidth="1"/>
    <col min="15876" max="15876" width="29.7109375" style="21" bestFit="1" customWidth="1"/>
    <col min="15877" max="15877" width="13.5703125" style="21" bestFit="1" customWidth="1"/>
    <col min="15878" max="15878" width="10.28515625" style="21" bestFit="1" customWidth="1"/>
    <col min="15879" max="15879" width="18.140625" style="21" bestFit="1" customWidth="1"/>
    <col min="15880" max="16128" width="9.140625" style="21"/>
    <col min="16129" max="16129" width="5.42578125" style="21" bestFit="1" customWidth="1"/>
    <col min="16130" max="16130" width="82" style="21" bestFit="1" customWidth="1"/>
    <col min="16131" max="16131" width="13.140625" style="21" bestFit="1" customWidth="1"/>
    <col min="16132" max="16132" width="29.7109375" style="21" bestFit="1" customWidth="1"/>
    <col min="16133" max="16133" width="13.5703125" style="21" bestFit="1" customWidth="1"/>
    <col min="16134" max="16134" width="10.28515625" style="21" bestFit="1" customWidth="1"/>
    <col min="16135" max="16135" width="18.140625" style="21" bestFit="1" customWidth="1"/>
    <col min="16136" max="16384" width="9.140625" style="21"/>
  </cols>
  <sheetData>
    <row r="1" spans="1:9" s="1" customFormat="1">
      <c r="A1" s="3" t="s">
        <v>0</v>
      </c>
      <c r="B1" s="394" t="s">
        <v>2533</v>
      </c>
      <c r="C1" s="394"/>
      <c r="D1" s="394"/>
      <c r="E1" s="394"/>
      <c r="F1" s="4"/>
      <c r="G1" s="4"/>
      <c r="H1" s="4"/>
    </row>
    <row r="2" spans="1:9" s="1" customFormat="1" ht="13.5" thickBot="1">
      <c r="C2" s="5"/>
      <c r="F2" s="4"/>
      <c r="G2" s="4"/>
      <c r="H2" s="4"/>
    </row>
    <row r="3" spans="1:9" s="12" customFormat="1" ht="15">
      <c r="B3" s="30" t="s">
        <v>3067</v>
      </c>
      <c r="C3" s="395"/>
      <c r="D3" s="398"/>
      <c r="F3" s="18"/>
      <c r="G3" s="18"/>
      <c r="H3" s="18"/>
    </row>
    <row r="4" spans="1:9" s="12" customFormat="1" ht="15">
      <c r="B4" s="90" t="s">
        <v>3068</v>
      </c>
      <c r="C4" s="396"/>
      <c r="D4" s="399"/>
      <c r="F4" s="18"/>
      <c r="G4" s="18"/>
      <c r="H4" s="18"/>
    </row>
    <row r="5" spans="1:9" s="12" customFormat="1" ht="15">
      <c r="B5" s="176"/>
      <c r="C5" s="396"/>
      <c r="D5" s="399"/>
      <c r="F5" s="18"/>
      <c r="G5" s="18"/>
      <c r="H5" s="18"/>
    </row>
    <row r="6" spans="1:9" s="12" customFormat="1" ht="15">
      <c r="B6" s="90" t="s">
        <v>1046</v>
      </c>
      <c r="C6" s="396"/>
      <c r="D6" s="399"/>
      <c r="F6" s="18"/>
      <c r="G6" s="18"/>
      <c r="H6" s="18"/>
    </row>
    <row r="7" spans="1:9" s="12" customFormat="1" ht="15">
      <c r="B7" s="90" t="s">
        <v>3016</v>
      </c>
      <c r="C7" s="396"/>
      <c r="D7" s="399"/>
      <c r="F7" s="18"/>
      <c r="G7" s="18"/>
      <c r="H7" s="18"/>
    </row>
    <row r="8" spans="1:9" s="12" customFormat="1" ht="30.75" thickBot="1">
      <c r="B8" s="32" t="s">
        <v>3069</v>
      </c>
      <c r="C8" s="397"/>
      <c r="D8" s="400"/>
      <c r="F8" s="18"/>
      <c r="G8" s="18"/>
      <c r="H8" s="18"/>
    </row>
    <row r="9" spans="1:9" s="12" customFormat="1">
      <c r="C9" s="14" t="s">
        <v>1048</v>
      </c>
      <c r="D9" s="14" t="s">
        <v>1049</v>
      </c>
      <c r="F9" s="18"/>
      <c r="G9" s="18"/>
      <c r="H9" s="18"/>
    </row>
    <row r="10" spans="1:9" s="1" customFormat="1">
      <c r="C10" s="5"/>
      <c r="F10" s="4"/>
      <c r="G10" s="4"/>
      <c r="H10" s="4"/>
    </row>
    <row r="12" spans="1:9">
      <c r="B12" s="21" t="s">
        <v>101</v>
      </c>
    </row>
    <row r="14" spans="1:9">
      <c r="B14" s="229" t="s">
        <v>102</v>
      </c>
      <c r="C14" s="230" t="s">
        <v>103</v>
      </c>
      <c r="D14" s="229" t="s">
        <v>136</v>
      </c>
      <c r="E14" s="229" t="s">
        <v>105</v>
      </c>
      <c r="F14" s="131" t="s">
        <v>106</v>
      </c>
      <c r="G14" s="131" t="s">
        <v>107</v>
      </c>
      <c r="H14" s="131" t="s">
        <v>108</v>
      </c>
      <c r="I14" s="231" t="s">
        <v>137</v>
      </c>
    </row>
    <row r="15" spans="1:9">
      <c r="B15" s="231" t="s">
        <v>138</v>
      </c>
      <c r="C15" s="139"/>
    </row>
    <row r="16" spans="1:9">
      <c r="B16" s="231" t="s">
        <v>110</v>
      </c>
      <c r="C16" s="139"/>
    </row>
    <row r="17" spans="2:8">
      <c r="B17" s="21" t="s">
        <v>1052</v>
      </c>
      <c r="C17" s="139" t="s">
        <v>139</v>
      </c>
      <c r="D17" s="21" t="s">
        <v>142</v>
      </c>
      <c r="E17" s="21" t="s">
        <v>143</v>
      </c>
      <c r="F17" s="22">
        <v>84533</v>
      </c>
      <c r="G17" s="22">
        <v>2155.21</v>
      </c>
      <c r="H17" s="22">
        <v>12.74</v>
      </c>
    </row>
    <row r="18" spans="2:8">
      <c r="B18" s="21" t="s">
        <v>1051</v>
      </c>
      <c r="C18" s="139" t="s">
        <v>139</v>
      </c>
      <c r="D18" s="21" t="s">
        <v>140</v>
      </c>
      <c r="E18" s="21" t="s">
        <v>144</v>
      </c>
      <c r="F18" s="22">
        <v>107489</v>
      </c>
      <c r="G18" s="22">
        <v>1608.47</v>
      </c>
      <c r="H18" s="22">
        <v>9.51</v>
      </c>
    </row>
    <row r="19" spans="2:8">
      <c r="B19" s="21" t="s">
        <v>1050</v>
      </c>
      <c r="C19" s="139" t="s">
        <v>139</v>
      </c>
      <c r="D19" s="21" t="s">
        <v>140</v>
      </c>
      <c r="E19" s="21" t="s">
        <v>141</v>
      </c>
      <c r="F19" s="22">
        <v>170447</v>
      </c>
      <c r="G19" s="22">
        <v>1548.6</v>
      </c>
      <c r="H19" s="22">
        <v>9.16</v>
      </c>
    </row>
    <row r="20" spans="2:8">
      <c r="B20" s="21" t="s">
        <v>1087</v>
      </c>
      <c r="C20" s="139" t="s">
        <v>139</v>
      </c>
      <c r="D20" s="21" t="s">
        <v>145</v>
      </c>
      <c r="E20" s="21" t="s">
        <v>146</v>
      </c>
      <c r="F20" s="22">
        <v>89649</v>
      </c>
      <c r="G20" s="22">
        <v>1378.71</v>
      </c>
      <c r="H20" s="22">
        <v>8.15</v>
      </c>
    </row>
    <row r="21" spans="2:8">
      <c r="B21" s="21" t="s">
        <v>2025</v>
      </c>
      <c r="C21" s="139" t="s">
        <v>139</v>
      </c>
      <c r="D21" s="21" t="s">
        <v>155</v>
      </c>
      <c r="E21" s="21" t="s">
        <v>156</v>
      </c>
      <c r="F21" s="22">
        <v>44345</v>
      </c>
      <c r="G21" s="22">
        <v>1095.21</v>
      </c>
      <c r="H21" s="22">
        <v>6.48</v>
      </c>
    </row>
    <row r="22" spans="2:8">
      <c r="B22" s="21" t="s">
        <v>1065</v>
      </c>
      <c r="C22" s="139" t="s">
        <v>139</v>
      </c>
      <c r="D22" s="21" t="s">
        <v>145</v>
      </c>
      <c r="E22" s="21" t="s">
        <v>147</v>
      </c>
      <c r="F22" s="22">
        <v>24995</v>
      </c>
      <c r="G22" s="22">
        <v>798.1</v>
      </c>
      <c r="H22" s="22">
        <v>4.72</v>
      </c>
    </row>
    <row r="23" spans="2:8">
      <c r="B23" s="21" t="s">
        <v>1053</v>
      </c>
      <c r="C23" s="139" t="s">
        <v>139</v>
      </c>
      <c r="D23" s="21" t="s">
        <v>148</v>
      </c>
      <c r="E23" s="21" t="s">
        <v>149</v>
      </c>
      <c r="F23" s="22">
        <v>214698</v>
      </c>
      <c r="G23" s="22">
        <v>747.36</v>
      </c>
      <c r="H23" s="22">
        <v>4.42</v>
      </c>
    </row>
    <row r="24" spans="2:8">
      <c r="B24" s="21" t="s">
        <v>1077</v>
      </c>
      <c r="C24" s="139" t="s">
        <v>139</v>
      </c>
      <c r="D24" s="21" t="s">
        <v>140</v>
      </c>
      <c r="E24" s="21" t="s">
        <v>150</v>
      </c>
      <c r="F24" s="22">
        <v>34874</v>
      </c>
      <c r="G24" s="22">
        <v>663.23</v>
      </c>
      <c r="H24" s="22">
        <v>3.92</v>
      </c>
    </row>
    <row r="25" spans="2:8">
      <c r="B25" s="21" t="s">
        <v>1056</v>
      </c>
      <c r="C25" s="139" t="s">
        <v>139</v>
      </c>
      <c r="D25" s="21" t="s">
        <v>140</v>
      </c>
      <c r="E25" s="21" t="s">
        <v>154</v>
      </c>
      <c r="F25" s="22">
        <v>67497</v>
      </c>
      <c r="G25" s="22">
        <v>611.41999999999996</v>
      </c>
      <c r="H25" s="22">
        <v>3.61</v>
      </c>
    </row>
    <row r="26" spans="2:8">
      <c r="B26" s="21" t="s">
        <v>2067</v>
      </c>
      <c r="C26" s="139" t="s">
        <v>139</v>
      </c>
      <c r="D26" s="21" t="s">
        <v>160</v>
      </c>
      <c r="E26" s="21" t="s">
        <v>161</v>
      </c>
      <c r="F26" s="22">
        <v>29454</v>
      </c>
      <c r="G26" s="22">
        <v>596.13</v>
      </c>
      <c r="H26" s="22">
        <v>3.52</v>
      </c>
    </row>
    <row r="27" spans="2:8">
      <c r="B27" s="21" t="s">
        <v>2102</v>
      </c>
      <c r="C27" s="139" t="s">
        <v>139</v>
      </c>
      <c r="D27" s="21" t="s">
        <v>148</v>
      </c>
      <c r="E27" s="21" t="s">
        <v>159</v>
      </c>
      <c r="F27" s="22">
        <v>21783</v>
      </c>
      <c r="G27" s="22">
        <v>555.04</v>
      </c>
      <c r="H27" s="22">
        <v>3.28</v>
      </c>
    </row>
    <row r="28" spans="2:8">
      <c r="B28" s="21" t="s">
        <v>286</v>
      </c>
      <c r="C28" s="139" t="s">
        <v>139</v>
      </c>
      <c r="D28" s="21" t="s">
        <v>140</v>
      </c>
      <c r="E28" s="21" t="s">
        <v>287</v>
      </c>
      <c r="F28" s="22">
        <v>91380</v>
      </c>
      <c r="G28" s="22">
        <v>524.34</v>
      </c>
      <c r="H28" s="22">
        <v>3.1</v>
      </c>
    </row>
    <row r="29" spans="2:8">
      <c r="B29" s="21" t="s">
        <v>2244</v>
      </c>
      <c r="C29" s="139" t="s">
        <v>139</v>
      </c>
      <c r="D29" s="21" t="s">
        <v>288</v>
      </c>
      <c r="E29" s="21" t="s">
        <v>289</v>
      </c>
      <c r="F29" s="22">
        <v>59721</v>
      </c>
      <c r="G29" s="22">
        <v>496.88</v>
      </c>
      <c r="H29" s="22">
        <v>2.94</v>
      </c>
    </row>
    <row r="30" spans="2:8">
      <c r="B30" s="21" t="s">
        <v>2010</v>
      </c>
      <c r="C30" s="139" t="s">
        <v>139</v>
      </c>
      <c r="D30" s="21" t="s">
        <v>155</v>
      </c>
      <c r="E30" s="21" t="s">
        <v>290</v>
      </c>
      <c r="F30" s="22">
        <v>6500</v>
      </c>
      <c r="G30" s="22">
        <v>464.08</v>
      </c>
      <c r="H30" s="22">
        <v>2.74</v>
      </c>
    </row>
    <row r="31" spans="2:8">
      <c r="B31" s="21" t="s">
        <v>1071</v>
      </c>
      <c r="C31" s="139" t="s">
        <v>139</v>
      </c>
      <c r="D31" s="21" t="s">
        <v>151</v>
      </c>
      <c r="E31" s="21" t="s">
        <v>291</v>
      </c>
      <c r="F31" s="22">
        <v>11027</v>
      </c>
      <c r="G31" s="22">
        <v>342.59</v>
      </c>
      <c r="H31" s="22">
        <v>2.0299999999999998</v>
      </c>
    </row>
    <row r="32" spans="2:8">
      <c r="B32" s="21" t="s">
        <v>2099</v>
      </c>
      <c r="C32" s="139" t="s">
        <v>139</v>
      </c>
      <c r="D32" s="21" t="s">
        <v>200</v>
      </c>
      <c r="E32" s="21" t="s">
        <v>292</v>
      </c>
      <c r="F32" s="22">
        <v>23365</v>
      </c>
      <c r="G32" s="22">
        <v>314.67</v>
      </c>
      <c r="H32" s="22">
        <v>1.86</v>
      </c>
    </row>
    <row r="33" spans="2:8">
      <c r="B33" s="21" t="s">
        <v>2085</v>
      </c>
      <c r="C33" s="139" t="s">
        <v>139</v>
      </c>
      <c r="D33" s="21" t="s">
        <v>200</v>
      </c>
      <c r="E33" s="21" t="s">
        <v>293</v>
      </c>
      <c r="F33" s="22">
        <v>3219</v>
      </c>
      <c r="G33" s="22">
        <v>306.63</v>
      </c>
      <c r="H33" s="22">
        <v>1.81</v>
      </c>
    </row>
    <row r="34" spans="2:8">
      <c r="B34" s="21" t="s">
        <v>1064</v>
      </c>
      <c r="C34" s="139" t="s">
        <v>139</v>
      </c>
      <c r="D34" s="21" t="s">
        <v>151</v>
      </c>
      <c r="E34" s="21" t="s">
        <v>152</v>
      </c>
      <c r="F34" s="22">
        <v>10162</v>
      </c>
      <c r="G34" s="22">
        <v>279.76</v>
      </c>
      <c r="H34" s="22">
        <v>1.65</v>
      </c>
    </row>
    <row r="35" spans="2:8">
      <c r="B35" s="21" t="s">
        <v>1076</v>
      </c>
      <c r="C35" s="139" t="s">
        <v>139</v>
      </c>
      <c r="D35" s="21" t="s">
        <v>145</v>
      </c>
      <c r="E35" s="21" t="s">
        <v>294</v>
      </c>
      <c r="F35" s="22">
        <v>25696</v>
      </c>
      <c r="G35" s="22">
        <v>267.64999999999998</v>
      </c>
      <c r="H35" s="22">
        <v>1.58</v>
      </c>
    </row>
    <row r="36" spans="2:8">
      <c r="B36" s="21" t="s">
        <v>2103</v>
      </c>
      <c r="C36" s="139" t="s">
        <v>139</v>
      </c>
      <c r="D36" s="21" t="s">
        <v>174</v>
      </c>
      <c r="E36" s="21" t="s">
        <v>295</v>
      </c>
      <c r="F36" s="22">
        <v>26337</v>
      </c>
      <c r="G36" s="22">
        <v>267.57</v>
      </c>
      <c r="H36" s="22">
        <v>1.58</v>
      </c>
    </row>
    <row r="37" spans="2:8">
      <c r="B37" s="21" t="s">
        <v>2364</v>
      </c>
      <c r="C37" s="139" t="s">
        <v>139</v>
      </c>
      <c r="D37" s="21" t="s">
        <v>155</v>
      </c>
      <c r="E37" s="21" t="s">
        <v>296</v>
      </c>
      <c r="F37" s="22">
        <v>15065</v>
      </c>
      <c r="G37" s="22">
        <v>254.26</v>
      </c>
      <c r="H37" s="22">
        <v>1.5</v>
      </c>
    </row>
    <row r="38" spans="2:8">
      <c r="B38" s="21" t="s">
        <v>2034</v>
      </c>
      <c r="C38" s="139" t="s">
        <v>139</v>
      </c>
      <c r="D38" s="21" t="s">
        <v>274</v>
      </c>
      <c r="E38" s="21" t="s">
        <v>297</v>
      </c>
      <c r="F38" s="22">
        <v>115737</v>
      </c>
      <c r="G38" s="22">
        <v>200.34</v>
      </c>
      <c r="H38" s="22">
        <v>1.18</v>
      </c>
    </row>
    <row r="39" spans="2:8">
      <c r="B39" s="21" t="s">
        <v>2063</v>
      </c>
      <c r="C39" s="139" t="s">
        <v>139</v>
      </c>
      <c r="D39" s="21" t="s">
        <v>298</v>
      </c>
      <c r="E39" s="21" t="s">
        <v>299</v>
      </c>
      <c r="F39" s="22">
        <v>195036</v>
      </c>
      <c r="G39" s="22">
        <v>198.06</v>
      </c>
      <c r="H39" s="22">
        <v>1.17</v>
      </c>
    </row>
    <row r="40" spans="2:8">
      <c r="B40" s="21" t="s">
        <v>1089</v>
      </c>
      <c r="C40" s="139" t="s">
        <v>139</v>
      </c>
      <c r="D40" s="21" t="s">
        <v>274</v>
      </c>
      <c r="E40" s="21" t="s">
        <v>300</v>
      </c>
      <c r="F40" s="22">
        <v>82710</v>
      </c>
      <c r="G40" s="22">
        <v>188.66</v>
      </c>
      <c r="H40" s="22">
        <v>1.1200000000000001</v>
      </c>
    </row>
    <row r="41" spans="2:8">
      <c r="B41" s="21" t="s">
        <v>2077</v>
      </c>
      <c r="C41" s="139" t="s">
        <v>139</v>
      </c>
      <c r="D41" s="21" t="s">
        <v>181</v>
      </c>
      <c r="E41" s="21" t="s">
        <v>183</v>
      </c>
      <c r="F41" s="22">
        <v>2808</v>
      </c>
      <c r="G41" s="22">
        <v>188.51</v>
      </c>
      <c r="H41" s="22">
        <v>1.1100000000000001</v>
      </c>
    </row>
    <row r="42" spans="2:8">
      <c r="B42" s="21" t="s">
        <v>2012</v>
      </c>
      <c r="C42" s="139" t="s">
        <v>139</v>
      </c>
      <c r="D42" s="21" t="s">
        <v>140</v>
      </c>
      <c r="E42" s="21" t="s">
        <v>301</v>
      </c>
      <c r="F42" s="22">
        <v>15768</v>
      </c>
      <c r="G42" s="22">
        <v>180.18</v>
      </c>
      <c r="H42" s="22">
        <v>1.07</v>
      </c>
    </row>
    <row r="43" spans="2:8">
      <c r="B43" s="21" t="s">
        <v>2045</v>
      </c>
      <c r="C43" s="139" t="s">
        <v>139</v>
      </c>
      <c r="D43" s="21" t="s">
        <v>302</v>
      </c>
      <c r="E43" s="21" t="s">
        <v>303</v>
      </c>
      <c r="F43" s="22">
        <v>865</v>
      </c>
      <c r="G43" s="22">
        <v>176.18</v>
      </c>
      <c r="H43" s="22">
        <v>1.04</v>
      </c>
    </row>
    <row r="44" spans="2:8">
      <c r="B44" s="21" t="s">
        <v>2091</v>
      </c>
      <c r="C44" s="139" t="s">
        <v>139</v>
      </c>
      <c r="D44" s="21" t="s">
        <v>145</v>
      </c>
      <c r="E44" s="21" t="s">
        <v>304</v>
      </c>
      <c r="F44" s="22">
        <v>15297</v>
      </c>
      <c r="G44" s="22">
        <v>162.68</v>
      </c>
      <c r="H44" s="22">
        <v>0.96</v>
      </c>
    </row>
    <row r="45" spans="2:8">
      <c r="B45" s="21" t="s">
        <v>2295</v>
      </c>
      <c r="C45" s="139" t="s">
        <v>139</v>
      </c>
      <c r="D45" s="21" t="s">
        <v>145</v>
      </c>
      <c r="E45" s="21" t="s">
        <v>185</v>
      </c>
      <c r="F45" s="22">
        <v>36001</v>
      </c>
      <c r="G45" s="22">
        <v>139.11000000000001</v>
      </c>
      <c r="H45" s="22">
        <v>0.82</v>
      </c>
    </row>
    <row r="46" spans="2:8">
      <c r="B46" s="21" t="s">
        <v>2106</v>
      </c>
      <c r="C46" s="139" t="s">
        <v>139</v>
      </c>
      <c r="D46" s="21" t="s">
        <v>174</v>
      </c>
      <c r="E46" s="21" t="s">
        <v>175</v>
      </c>
      <c r="F46" s="22">
        <v>2921</v>
      </c>
      <c r="G46" s="22">
        <v>129.44</v>
      </c>
      <c r="H46" s="22">
        <v>0.77</v>
      </c>
    </row>
    <row r="47" spans="2:8">
      <c r="B47" s="231" t="s">
        <v>218</v>
      </c>
      <c r="C47" s="234"/>
      <c r="D47" s="231"/>
      <c r="E47" s="231"/>
      <c r="F47" s="128"/>
      <c r="G47" s="128">
        <f>SUM(G14:G46)</f>
        <v>16839.069999999996</v>
      </c>
      <c r="H47" s="128">
        <f>SUM(H14:H46)</f>
        <v>99.539999999999992</v>
      </c>
    </row>
    <row r="48" spans="2:8">
      <c r="B48" s="231" t="s">
        <v>219</v>
      </c>
      <c r="C48" s="234"/>
      <c r="D48" s="231"/>
      <c r="E48" s="231"/>
      <c r="F48" s="128"/>
      <c r="G48" s="128">
        <v>101.19</v>
      </c>
      <c r="H48" s="128">
        <v>0.6</v>
      </c>
    </row>
    <row r="49" spans="2:8">
      <c r="B49" s="231" t="s">
        <v>125</v>
      </c>
      <c r="C49" s="234"/>
      <c r="D49" s="231"/>
      <c r="E49" s="231"/>
      <c r="F49" s="128"/>
      <c r="G49" s="128">
        <v>16940.259999999998</v>
      </c>
      <c r="H49" s="128">
        <v>100.16</v>
      </c>
    </row>
    <row r="50" spans="2:8">
      <c r="B50" s="231" t="s">
        <v>126</v>
      </c>
      <c r="C50" s="234"/>
      <c r="D50" s="231"/>
      <c r="E50" s="231"/>
      <c r="F50" s="128"/>
      <c r="G50" s="128">
        <v>-26.60521360000115</v>
      </c>
      <c r="H50" s="128">
        <v>-0.15999999999999659</v>
      </c>
    </row>
    <row r="51" spans="2:8">
      <c r="B51" s="231" t="s">
        <v>127</v>
      </c>
      <c r="C51" s="234"/>
      <c r="D51" s="231"/>
      <c r="E51" s="231"/>
      <c r="F51" s="128"/>
      <c r="G51" s="128">
        <v>16913.654786399999</v>
      </c>
      <c r="H51" s="128">
        <v>100</v>
      </c>
    </row>
    <row r="52" spans="2:8">
      <c r="B52" s="21" t="s">
        <v>128</v>
      </c>
    </row>
    <row r="53" spans="2:8">
      <c r="B53" s="21" t="s">
        <v>129</v>
      </c>
    </row>
    <row r="54" spans="2:8">
      <c r="B54" s="21" t="s">
        <v>130</v>
      </c>
      <c r="C54" s="235">
        <v>44865</v>
      </c>
    </row>
    <row r="55" spans="2:8" ht="25.5">
      <c r="B55" s="236" t="s">
        <v>131</v>
      </c>
      <c r="C55" s="210" t="s">
        <v>132</v>
      </c>
    </row>
    <row r="56" spans="2:8">
      <c r="B56" s="231"/>
    </row>
    <row r="57" spans="2:8">
      <c r="B57" s="231" t="s">
        <v>2546</v>
      </c>
      <c r="C57" s="21" t="s">
        <v>132</v>
      </c>
    </row>
    <row r="58" spans="2:8">
      <c r="B58" s="231" t="s">
        <v>2547</v>
      </c>
      <c r="C58" s="21" t="s">
        <v>132</v>
      </c>
    </row>
    <row r="59" spans="2:8">
      <c r="B59" s="231" t="s">
        <v>1107</v>
      </c>
      <c r="C59" s="21" t="s">
        <v>132</v>
      </c>
    </row>
    <row r="60" spans="2:8">
      <c r="B60" s="231" t="s">
        <v>305</v>
      </c>
      <c r="C60" s="234"/>
    </row>
    <row r="61" spans="2:8">
      <c r="B61" s="231" t="s">
        <v>306</v>
      </c>
      <c r="C61" s="234"/>
    </row>
    <row r="62" spans="2:8">
      <c r="B62" s="231" t="s">
        <v>307</v>
      </c>
      <c r="C62" s="234"/>
    </row>
    <row r="63" spans="2:8">
      <c r="B63" s="231" t="s">
        <v>308</v>
      </c>
      <c r="C63" s="234"/>
    </row>
    <row r="64" spans="2:8">
      <c r="B64" s="264" t="s">
        <v>2523</v>
      </c>
      <c r="C64" s="234"/>
    </row>
    <row r="65" spans="2:2">
      <c r="B65" s="264" t="s">
        <v>134</v>
      </c>
    </row>
    <row r="66" spans="2:2">
      <c r="B66" s="264" t="s">
        <v>135</v>
      </c>
    </row>
  </sheetData>
  <mergeCells count="3">
    <mergeCell ref="B1:E1"/>
    <mergeCell ref="C3:C8"/>
    <mergeCell ref="D3:D8"/>
  </mergeCells>
  <hyperlinks>
    <hyperlink ref="A1" location="Index!A1" display="Index" xr:uid="{EB1394F0-4409-4708-9B71-2915ECC3E3D3}"/>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6157-D659-4302-A1E3-34E6A4565924}">
  <dimension ref="A1:I102"/>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 style="21" bestFit="1" customWidth="1"/>
    <col min="6" max="6" width="10.28515625" style="22" bestFit="1" customWidth="1"/>
    <col min="7" max="7" width="18.140625" style="22" bestFit="1" customWidth="1"/>
    <col min="8" max="8" width="9.140625" style="22"/>
    <col min="9" max="9" width="1.7109375" style="21" bestFit="1" customWidth="1"/>
    <col min="10" max="256" width="9.140625" style="21"/>
    <col min="257" max="257" width="5.42578125" style="21" bestFit="1" customWidth="1"/>
    <col min="258" max="258" width="82" style="21" bestFit="1" customWidth="1"/>
    <col min="259" max="259" width="13.140625" style="21" bestFit="1" customWidth="1"/>
    <col min="260" max="260" width="30.28515625" style="21" bestFit="1" customWidth="1"/>
    <col min="261" max="261" width="14" style="21" bestFit="1" customWidth="1"/>
    <col min="262" max="262" width="10.28515625" style="21" bestFit="1" customWidth="1"/>
    <col min="263" max="263" width="18.140625" style="21" bestFit="1" customWidth="1"/>
    <col min="264" max="264" width="9.140625" style="21"/>
    <col min="265" max="265" width="1.7109375" style="21" bestFit="1" customWidth="1"/>
    <col min="266" max="512" width="9.140625" style="21"/>
    <col min="513" max="513" width="5.42578125" style="21" bestFit="1" customWidth="1"/>
    <col min="514" max="514" width="82" style="21" bestFit="1" customWidth="1"/>
    <col min="515" max="515" width="13.140625" style="21" bestFit="1" customWidth="1"/>
    <col min="516" max="516" width="30.28515625" style="21" bestFit="1" customWidth="1"/>
    <col min="517" max="517" width="14" style="21" bestFit="1" customWidth="1"/>
    <col min="518" max="518" width="10.28515625" style="21" bestFit="1" customWidth="1"/>
    <col min="519" max="519" width="18.140625" style="21" bestFit="1" customWidth="1"/>
    <col min="520" max="520" width="9.140625" style="21"/>
    <col min="521" max="521" width="1.7109375" style="21" bestFit="1" customWidth="1"/>
    <col min="522" max="768" width="9.140625" style="21"/>
    <col min="769" max="769" width="5.42578125" style="21" bestFit="1" customWidth="1"/>
    <col min="770" max="770" width="82" style="21" bestFit="1" customWidth="1"/>
    <col min="771" max="771" width="13.140625" style="21" bestFit="1" customWidth="1"/>
    <col min="772" max="772" width="30.28515625" style="21" bestFit="1" customWidth="1"/>
    <col min="773" max="773" width="14" style="21" bestFit="1" customWidth="1"/>
    <col min="774" max="774" width="10.28515625" style="21" bestFit="1" customWidth="1"/>
    <col min="775" max="775" width="18.140625" style="21" bestFit="1" customWidth="1"/>
    <col min="776" max="776" width="9.140625" style="21"/>
    <col min="777" max="777" width="1.7109375" style="21" bestFit="1" customWidth="1"/>
    <col min="778" max="1024" width="9.140625" style="21"/>
    <col min="1025" max="1025" width="5.42578125" style="21" bestFit="1" customWidth="1"/>
    <col min="1026" max="1026" width="82" style="21" bestFit="1" customWidth="1"/>
    <col min="1027" max="1027" width="13.140625" style="21" bestFit="1" customWidth="1"/>
    <col min="1028" max="1028" width="30.28515625" style="21" bestFit="1" customWidth="1"/>
    <col min="1029" max="1029" width="14" style="21" bestFit="1" customWidth="1"/>
    <col min="1030" max="1030" width="10.28515625" style="21" bestFit="1" customWidth="1"/>
    <col min="1031" max="1031" width="18.140625" style="21" bestFit="1" customWidth="1"/>
    <col min="1032" max="1032" width="9.140625" style="21"/>
    <col min="1033" max="1033" width="1.7109375" style="21" bestFit="1" customWidth="1"/>
    <col min="1034" max="1280" width="9.140625" style="21"/>
    <col min="1281" max="1281" width="5.42578125" style="21" bestFit="1" customWidth="1"/>
    <col min="1282" max="1282" width="82" style="21" bestFit="1" customWidth="1"/>
    <col min="1283" max="1283" width="13.140625" style="21" bestFit="1" customWidth="1"/>
    <col min="1284" max="1284" width="30.28515625" style="21" bestFit="1" customWidth="1"/>
    <col min="1285" max="1285" width="14" style="21" bestFit="1" customWidth="1"/>
    <col min="1286" max="1286" width="10.28515625" style="21" bestFit="1" customWidth="1"/>
    <col min="1287" max="1287" width="18.140625" style="21" bestFit="1" customWidth="1"/>
    <col min="1288" max="1288" width="9.140625" style="21"/>
    <col min="1289" max="1289" width="1.7109375" style="21" bestFit="1" customWidth="1"/>
    <col min="1290" max="1536" width="9.140625" style="21"/>
    <col min="1537" max="1537" width="5.42578125" style="21" bestFit="1" customWidth="1"/>
    <col min="1538" max="1538" width="82" style="21" bestFit="1" customWidth="1"/>
    <col min="1539" max="1539" width="13.140625" style="21" bestFit="1" customWidth="1"/>
    <col min="1540" max="1540" width="30.28515625" style="21" bestFit="1" customWidth="1"/>
    <col min="1541" max="1541" width="14" style="21" bestFit="1" customWidth="1"/>
    <col min="1542" max="1542" width="10.28515625" style="21" bestFit="1" customWidth="1"/>
    <col min="1543" max="1543" width="18.140625" style="21" bestFit="1" customWidth="1"/>
    <col min="1544" max="1544" width="9.140625" style="21"/>
    <col min="1545" max="1545" width="1.7109375" style="21" bestFit="1" customWidth="1"/>
    <col min="1546" max="1792" width="9.140625" style="21"/>
    <col min="1793" max="1793" width="5.42578125" style="21" bestFit="1" customWidth="1"/>
    <col min="1794" max="1794" width="82" style="21" bestFit="1" customWidth="1"/>
    <col min="1795" max="1795" width="13.140625" style="21" bestFit="1" customWidth="1"/>
    <col min="1796" max="1796" width="30.28515625" style="21" bestFit="1" customWidth="1"/>
    <col min="1797" max="1797" width="14" style="21" bestFit="1" customWidth="1"/>
    <col min="1798" max="1798" width="10.28515625" style="21" bestFit="1" customWidth="1"/>
    <col min="1799" max="1799" width="18.140625" style="21" bestFit="1" customWidth="1"/>
    <col min="1800" max="1800" width="9.140625" style="21"/>
    <col min="1801" max="1801" width="1.7109375" style="21" bestFit="1" customWidth="1"/>
    <col min="1802" max="2048" width="9.140625" style="21"/>
    <col min="2049" max="2049" width="5.42578125" style="21" bestFit="1" customWidth="1"/>
    <col min="2050" max="2050" width="82" style="21" bestFit="1" customWidth="1"/>
    <col min="2051" max="2051" width="13.140625" style="21" bestFit="1" customWidth="1"/>
    <col min="2052" max="2052" width="30.28515625" style="21" bestFit="1" customWidth="1"/>
    <col min="2053" max="2053" width="14" style="21" bestFit="1" customWidth="1"/>
    <col min="2054" max="2054" width="10.28515625" style="21" bestFit="1" customWidth="1"/>
    <col min="2055" max="2055" width="18.140625" style="21" bestFit="1" customWidth="1"/>
    <col min="2056" max="2056" width="9.140625" style="21"/>
    <col min="2057" max="2057" width="1.7109375" style="21" bestFit="1" customWidth="1"/>
    <col min="2058" max="2304" width="9.140625" style="21"/>
    <col min="2305" max="2305" width="5.42578125" style="21" bestFit="1" customWidth="1"/>
    <col min="2306" max="2306" width="82" style="21" bestFit="1" customWidth="1"/>
    <col min="2307" max="2307" width="13.140625" style="21" bestFit="1" customWidth="1"/>
    <col min="2308" max="2308" width="30.28515625" style="21" bestFit="1" customWidth="1"/>
    <col min="2309" max="2309" width="14" style="21" bestFit="1" customWidth="1"/>
    <col min="2310" max="2310" width="10.28515625" style="21" bestFit="1" customWidth="1"/>
    <col min="2311" max="2311" width="18.140625" style="21" bestFit="1" customWidth="1"/>
    <col min="2312" max="2312" width="9.140625" style="21"/>
    <col min="2313" max="2313" width="1.7109375" style="21" bestFit="1" customWidth="1"/>
    <col min="2314" max="2560" width="9.140625" style="21"/>
    <col min="2561" max="2561" width="5.42578125" style="21" bestFit="1" customWidth="1"/>
    <col min="2562" max="2562" width="82" style="21" bestFit="1" customWidth="1"/>
    <col min="2563" max="2563" width="13.140625" style="21" bestFit="1" customWidth="1"/>
    <col min="2564" max="2564" width="30.28515625" style="21" bestFit="1" customWidth="1"/>
    <col min="2565" max="2565" width="14" style="21" bestFit="1" customWidth="1"/>
    <col min="2566" max="2566" width="10.28515625" style="21" bestFit="1" customWidth="1"/>
    <col min="2567" max="2567" width="18.140625" style="21" bestFit="1" customWidth="1"/>
    <col min="2568" max="2568" width="9.140625" style="21"/>
    <col min="2569" max="2569" width="1.7109375" style="21" bestFit="1" customWidth="1"/>
    <col min="2570" max="2816" width="9.140625" style="21"/>
    <col min="2817" max="2817" width="5.42578125" style="21" bestFit="1" customWidth="1"/>
    <col min="2818" max="2818" width="82" style="21" bestFit="1" customWidth="1"/>
    <col min="2819" max="2819" width="13.140625" style="21" bestFit="1" customWidth="1"/>
    <col min="2820" max="2820" width="30.28515625" style="21" bestFit="1" customWidth="1"/>
    <col min="2821" max="2821" width="14" style="21" bestFit="1" customWidth="1"/>
    <col min="2822" max="2822" width="10.28515625" style="21" bestFit="1" customWidth="1"/>
    <col min="2823" max="2823" width="18.140625" style="21" bestFit="1" customWidth="1"/>
    <col min="2824" max="2824" width="9.140625" style="21"/>
    <col min="2825" max="2825" width="1.7109375" style="21" bestFit="1" customWidth="1"/>
    <col min="2826" max="3072" width="9.140625" style="21"/>
    <col min="3073" max="3073" width="5.42578125" style="21" bestFit="1" customWidth="1"/>
    <col min="3074" max="3074" width="82" style="21" bestFit="1" customWidth="1"/>
    <col min="3075" max="3075" width="13.140625" style="21" bestFit="1" customWidth="1"/>
    <col min="3076" max="3076" width="30.28515625" style="21" bestFit="1" customWidth="1"/>
    <col min="3077" max="3077" width="14" style="21" bestFit="1" customWidth="1"/>
    <col min="3078" max="3078" width="10.28515625" style="21" bestFit="1" customWidth="1"/>
    <col min="3079" max="3079" width="18.140625" style="21" bestFit="1" customWidth="1"/>
    <col min="3080" max="3080" width="9.140625" style="21"/>
    <col min="3081" max="3081" width="1.7109375" style="21" bestFit="1" customWidth="1"/>
    <col min="3082" max="3328" width="9.140625" style="21"/>
    <col min="3329" max="3329" width="5.42578125" style="21" bestFit="1" customWidth="1"/>
    <col min="3330" max="3330" width="82" style="21" bestFit="1" customWidth="1"/>
    <col min="3331" max="3331" width="13.140625" style="21" bestFit="1" customWidth="1"/>
    <col min="3332" max="3332" width="30.28515625" style="21" bestFit="1" customWidth="1"/>
    <col min="3333" max="3333" width="14" style="21" bestFit="1" customWidth="1"/>
    <col min="3334" max="3334" width="10.28515625" style="21" bestFit="1" customWidth="1"/>
    <col min="3335" max="3335" width="18.140625" style="21" bestFit="1" customWidth="1"/>
    <col min="3336" max="3336" width="9.140625" style="21"/>
    <col min="3337" max="3337" width="1.7109375" style="21" bestFit="1" customWidth="1"/>
    <col min="3338" max="3584" width="9.140625" style="21"/>
    <col min="3585" max="3585" width="5.42578125" style="21" bestFit="1" customWidth="1"/>
    <col min="3586" max="3586" width="82" style="21" bestFit="1" customWidth="1"/>
    <col min="3587" max="3587" width="13.140625" style="21" bestFit="1" customWidth="1"/>
    <col min="3588" max="3588" width="30.28515625" style="21" bestFit="1" customWidth="1"/>
    <col min="3589" max="3589" width="14" style="21" bestFit="1" customWidth="1"/>
    <col min="3590" max="3590" width="10.28515625" style="21" bestFit="1" customWidth="1"/>
    <col min="3591" max="3591" width="18.140625" style="21" bestFit="1" customWidth="1"/>
    <col min="3592" max="3592" width="9.140625" style="21"/>
    <col min="3593" max="3593" width="1.7109375" style="21" bestFit="1" customWidth="1"/>
    <col min="3594" max="3840" width="9.140625" style="21"/>
    <col min="3841" max="3841" width="5.42578125" style="21" bestFit="1" customWidth="1"/>
    <col min="3842" max="3842" width="82" style="21" bestFit="1" customWidth="1"/>
    <col min="3843" max="3843" width="13.140625" style="21" bestFit="1" customWidth="1"/>
    <col min="3844" max="3844" width="30.28515625" style="21" bestFit="1" customWidth="1"/>
    <col min="3845" max="3845" width="14" style="21" bestFit="1" customWidth="1"/>
    <col min="3846" max="3846" width="10.28515625" style="21" bestFit="1" customWidth="1"/>
    <col min="3847" max="3847" width="18.140625" style="21" bestFit="1" customWidth="1"/>
    <col min="3848" max="3848" width="9.140625" style="21"/>
    <col min="3849" max="3849" width="1.7109375" style="21" bestFit="1" customWidth="1"/>
    <col min="3850" max="4096" width="9.140625" style="21"/>
    <col min="4097" max="4097" width="5.42578125" style="21" bestFit="1" customWidth="1"/>
    <col min="4098" max="4098" width="82" style="21" bestFit="1" customWidth="1"/>
    <col min="4099" max="4099" width="13.140625" style="21" bestFit="1" customWidth="1"/>
    <col min="4100" max="4100" width="30.28515625" style="21" bestFit="1" customWidth="1"/>
    <col min="4101" max="4101" width="14" style="21" bestFit="1" customWidth="1"/>
    <col min="4102" max="4102" width="10.28515625" style="21" bestFit="1" customWidth="1"/>
    <col min="4103" max="4103" width="18.140625" style="21" bestFit="1" customWidth="1"/>
    <col min="4104" max="4104" width="9.140625" style="21"/>
    <col min="4105" max="4105" width="1.7109375" style="21" bestFit="1" customWidth="1"/>
    <col min="4106" max="4352" width="9.140625" style="21"/>
    <col min="4353" max="4353" width="5.42578125" style="21" bestFit="1" customWidth="1"/>
    <col min="4354" max="4354" width="82" style="21" bestFit="1" customWidth="1"/>
    <col min="4355" max="4355" width="13.140625" style="21" bestFit="1" customWidth="1"/>
    <col min="4356" max="4356" width="30.28515625" style="21" bestFit="1" customWidth="1"/>
    <col min="4357" max="4357" width="14" style="21" bestFit="1" customWidth="1"/>
    <col min="4358" max="4358" width="10.28515625" style="21" bestFit="1" customWidth="1"/>
    <col min="4359" max="4359" width="18.140625" style="21" bestFit="1" customWidth="1"/>
    <col min="4360" max="4360" width="9.140625" style="21"/>
    <col min="4361" max="4361" width="1.7109375" style="21" bestFit="1" customWidth="1"/>
    <col min="4362" max="4608" width="9.140625" style="21"/>
    <col min="4609" max="4609" width="5.42578125" style="21" bestFit="1" customWidth="1"/>
    <col min="4610" max="4610" width="82" style="21" bestFit="1" customWidth="1"/>
    <col min="4611" max="4611" width="13.140625" style="21" bestFit="1" customWidth="1"/>
    <col min="4612" max="4612" width="30.28515625" style="21" bestFit="1" customWidth="1"/>
    <col min="4613" max="4613" width="14" style="21" bestFit="1" customWidth="1"/>
    <col min="4614" max="4614" width="10.28515625" style="21" bestFit="1" customWidth="1"/>
    <col min="4615" max="4615" width="18.140625" style="21" bestFit="1" customWidth="1"/>
    <col min="4616" max="4616" width="9.140625" style="21"/>
    <col min="4617" max="4617" width="1.7109375" style="21" bestFit="1" customWidth="1"/>
    <col min="4618" max="4864" width="9.140625" style="21"/>
    <col min="4865" max="4865" width="5.42578125" style="21" bestFit="1" customWidth="1"/>
    <col min="4866" max="4866" width="82" style="21" bestFit="1" customWidth="1"/>
    <col min="4867" max="4867" width="13.140625" style="21" bestFit="1" customWidth="1"/>
    <col min="4868" max="4868" width="30.28515625" style="21" bestFit="1" customWidth="1"/>
    <col min="4869" max="4869" width="14" style="21" bestFit="1" customWidth="1"/>
    <col min="4870" max="4870" width="10.28515625" style="21" bestFit="1" customWidth="1"/>
    <col min="4871" max="4871" width="18.140625" style="21" bestFit="1" customWidth="1"/>
    <col min="4872" max="4872" width="9.140625" style="21"/>
    <col min="4873" max="4873" width="1.7109375" style="21" bestFit="1" customWidth="1"/>
    <col min="4874" max="5120" width="9.140625" style="21"/>
    <col min="5121" max="5121" width="5.42578125" style="21" bestFit="1" customWidth="1"/>
    <col min="5122" max="5122" width="82" style="21" bestFit="1" customWidth="1"/>
    <col min="5123" max="5123" width="13.140625" style="21" bestFit="1" customWidth="1"/>
    <col min="5124" max="5124" width="30.28515625" style="21" bestFit="1" customWidth="1"/>
    <col min="5125" max="5125" width="14" style="21" bestFit="1" customWidth="1"/>
    <col min="5126" max="5126" width="10.28515625" style="21" bestFit="1" customWidth="1"/>
    <col min="5127" max="5127" width="18.140625" style="21" bestFit="1" customWidth="1"/>
    <col min="5128" max="5128" width="9.140625" style="21"/>
    <col min="5129" max="5129" width="1.7109375" style="21" bestFit="1" customWidth="1"/>
    <col min="5130" max="5376" width="9.140625" style="21"/>
    <col min="5377" max="5377" width="5.42578125" style="21" bestFit="1" customWidth="1"/>
    <col min="5378" max="5378" width="82" style="21" bestFit="1" customWidth="1"/>
    <col min="5379" max="5379" width="13.140625" style="21" bestFit="1" customWidth="1"/>
    <col min="5380" max="5380" width="30.28515625" style="21" bestFit="1" customWidth="1"/>
    <col min="5381" max="5381" width="14" style="21" bestFit="1" customWidth="1"/>
    <col min="5382" max="5382" width="10.28515625" style="21" bestFit="1" customWidth="1"/>
    <col min="5383" max="5383" width="18.140625" style="21" bestFit="1" customWidth="1"/>
    <col min="5384" max="5384" width="9.140625" style="21"/>
    <col min="5385" max="5385" width="1.7109375" style="21" bestFit="1" customWidth="1"/>
    <col min="5386" max="5632" width="9.140625" style="21"/>
    <col min="5633" max="5633" width="5.42578125" style="21" bestFit="1" customWidth="1"/>
    <col min="5634" max="5634" width="82" style="21" bestFit="1" customWidth="1"/>
    <col min="5635" max="5635" width="13.140625" style="21" bestFit="1" customWidth="1"/>
    <col min="5636" max="5636" width="30.28515625" style="21" bestFit="1" customWidth="1"/>
    <col min="5637" max="5637" width="14" style="21" bestFit="1" customWidth="1"/>
    <col min="5638" max="5638" width="10.28515625" style="21" bestFit="1" customWidth="1"/>
    <col min="5639" max="5639" width="18.140625" style="21" bestFit="1" customWidth="1"/>
    <col min="5640" max="5640" width="9.140625" style="21"/>
    <col min="5641" max="5641" width="1.7109375" style="21" bestFit="1" customWidth="1"/>
    <col min="5642" max="5888" width="9.140625" style="21"/>
    <col min="5889" max="5889" width="5.42578125" style="21" bestFit="1" customWidth="1"/>
    <col min="5890" max="5890" width="82" style="21" bestFit="1" customWidth="1"/>
    <col min="5891" max="5891" width="13.140625" style="21" bestFit="1" customWidth="1"/>
    <col min="5892" max="5892" width="30.28515625" style="21" bestFit="1" customWidth="1"/>
    <col min="5893" max="5893" width="14" style="21" bestFit="1" customWidth="1"/>
    <col min="5894" max="5894" width="10.28515625" style="21" bestFit="1" customWidth="1"/>
    <col min="5895" max="5895" width="18.140625" style="21" bestFit="1" customWidth="1"/>
    <col min="5896" max="5896" width="9.140625" style="21"/>
    <col min="5897" max="5897" width="1.7109375" style="21" bestFit="1" customWidth="1"/>
    <col min="5898" max="6144" width="9.140625" style="21"/>
    <col min="6145" max="6145" width="5.42578125" style="21" bestFit="1" customWidth="1"/>
    <col min="6146" max="6146" width="82" style="21" bestFit="1" customWidth="1"/>
    <col min="6147" max="6147" width="13.140625" style="21" bestFit="1" customWidth="1"/>
    <col min="6148" max="6148" width="30.28515625" style="21" bestFit="1" customWidth="1"/>
    <col min="6149" max="6149" width="14" style="21" bestFit="1" customWidth="1"/>
    <col min="6150" max="6150" width="10.28515625" style="21" bestFit="1" customWidth="1"/>
    <col min="6151" max="6151" width="18.140625" style="21" bestFit="1" customWidth="1"/>
    <col min="6152" max="6152" width="9.140625" style="21"/>
    <col min="6153" max="6153" width="1.7109375" style="21" bestFit="1" customWidth="1"/>
    <col min="6154" max="6400" width="9.140625" style="21"/>
    <col min="6401" max="6401" width="5.42578125" style="21" bestFit="1" customWidth="1"/>
    <col min="6402" max="6402" width="82" style="21" bestFit="1" customWidth="1"/>
    <col min="6403" max="6403" width="13.140625" style="21" bestFit="1" customWidth="1"/>
    <col min="6404" max="6404" width="30.28515625" style="21" bestFit="1" customWidth="1"/>
    <col min="6405" max="6405" width="14" style="21" bestFit="1" customWidth="1"/>
    <col min="6406" max="6406" width="10.28515625" style="21" bestFit="1" customWidth="1"/>
    <col min="6407" max="6407" width="18.140625" style="21" bestFit="1" customWidth="1"/>
    <col min="6408" max="6408" width="9.140625" style="21"/>
    <col min="6409" max="6409" width="1.7109375" style="21" bestFit="1" customWidth="1"/>
    <col min="6410" max="6656" width="9.140625" style="21"/>
    <col min="6657" max="6657" width="5.42578125" style="21" bestFit="1" customWidth="1"/>
    <col min="6658" max="6658" width="82" style="21" bestFit="1" customWidth="1"/>
    <col min="6659" max="6659" width="13.140625" style="21" bestFit="1" customWidth="1"/>
    <col min="6660" max="6660" width="30.28515625" style="21" bestFit="1" customWidth="1"/>
    <col min="6661" max="6661" width="14" style="21" bestFit="1" customWidth="1"/>
    <col min="6662" max="6662" width="10.28515625" style="21" bestFit="1" customWidth="1"/>
    <col min="6663" max="6663" width="18.140625" style="21" bestFit="1" customWidth="1"/>
    <col min="6664" max="6664" width="9.140625" style="21"/>
    <col min="6665" max="6665" width="1.7109375" style="21" bestFit="1" customWidth="1"/>
    <col min="6666" max="6912" width="9.140625" style="21"/>
    <col min="6913" max="6913" width="5.42578125" style="21" bestFit="1" customWidth="1"/>
    <col min="6914" max="6914" width="82" style="21" bestFit="1" customWidth="1"/>
    <col min="6915" max="6915" width="13.140625" style="21" bestFit="1" customWidth="1"/>
    <col min="6916" max="6916" width="30.28515625" style="21" bestFit="1" customWidth="1"/>
    <col min="6917" max="6917" width="14" style="21" bestFit="1" customWidth="1"/>
    <col min="6918" max="6918" width="10.28515625" style="21" bestFit="1" customWidth="1"/>
    <col min="6919" max="6919" width="18.140625" style="21" bestFit="1" customWidth="1"/>
    <col min="6920" max="6920" width="9.140625" style="21"/>
    <col min="6921" max="6921" width="1.7109375" style="21" bestFit="1" customWidth="1"/>
    <col min="6922" max="7168" width="9.140625" style="21"/>
    <col min="7169" max="7169" width="5.42578125" style="21" bestFit="1" customWidth="1"/>
    <col min="7170" max="7170" width="82" style="21" bestFit="1" customWidth="1"/>
    <col min="7171" max="7171" width="13.140625" style="21" bestFit="1" customWidth="1"/>
    <col min="7172" max="7172" width="30.28515625" style="21" bestFit="1" customWidth="1"/>
    <col min="7173" max="7173" width="14" style="21" bestFit="1" customWidth="1"/>
    <col min="7174" max="7174" width="10.28515625" style="21" bestFit="1" customWidth="1"/>
    <col min="7175" max="7175" width="18.140625" style="21" bestFit="1" customWidth="1"/>
    <col min="7176" max="7176" width="9.140625" style="21"/>
    <col min="7177" max="7177" width="1.7109375" style="21" bestFit="1" customWidth="1"/>
    <col min="7178" max="7424" width="9.140625" style="21"/>
    <col min="7425" max="7425" width="5.42578125" style="21" bestFit="1" customWidth="1"/>
    <col min="7426" max="7426" width="82" style="21" bestFit="1" customWidth="1"/>
    <col min="7427" max="7427" width="13.140625" style="21" bestFit="1" customWidth="1"/>
    <col min="7428" max="7428" width="30.28515625" style="21" bestFit="1" customWidth="1"/>
    <col min="7429" max="7429" width="14" style="21" bestFit="1" customWidth="1"/>
    <col min="7430" max="7430" width="10.28515625" style="21" bestFit="1" customWidth="1"/>
    <col min="7431" max="7431" width="18.140625" style="21" bestFit="1" customWidth="1"/>
    <col min="7432" max="7432" width="9.140625" style="21"/>
    <col min="7433" max="7433" width="1.7109375" style="21" bestFit="1" customWidth="1"/>
    <col min="7434" max="7680" width="9.140625" style="21"/>
    <col min="7681" max="7681" width="5.42578125" style="21" bestFit="1" customWidth="1"/>
    <col min="7682" max="7682" width="82" style="21" bestFit="1" customWidth="1"/>
    <col min="7683" max="7683" width="13.140625" style="21" bestFit="1" customWidth="1"/>
    <col min="7684" max="7684" width="30.28515625" style="21" bestFit="1" customWidth="1"/>
    <col min="7685" max="7685" width="14" style="21" bestFit="1" customWidth="1"/>
    <col min="7686" max="7686" width="10.28515625" style="21" bestFit="1" customWidth="1"/>
    <col min="7687" max="7687" width="18.140625" style="21" bestFit="1" customWidth="1"/>
    <col min="7688" max="7688" width="9.140625" style="21"/>
    <col min="7689" max="7689" width="1.7109375" style="21" bestFit="1" customWidth="1"/>
    <col min="7690" max="7936" width="9.140625" style="21"/>
    <col min="7937" max="7937" width="5.42578125" style="21" bestFit="1" customWidth="1"/>
    <col min="7938" max="7938" width="82" style="21" bestFit="1" customWidth="1"/>
    <col min="7939" max="7939" width="13.140625" style="21" bestFit="1" customWidth="1"/>
    <col min="7940" max="7940" width="30.28515625" style="21" bestFit="1" customWidth="1"/>
    <col min="7941" max="7941" width="14" style="21" bestFit="1" customWidth="1"/>
    <col min="7942" max="7942" width="10.28515625" style="21" bestFit="1" customWidth="1"/>
    <col min="7943" max="7943" width="18.140625" style="21" bestFit="1" customWidth="1"/>
    <col min="7944" max="7944" width="9.140625" style="21"/>
    <col min="7945" max="7945" width="1.7109375" style="21" bestFit="1" customWidth="1"/>
    <col min="7946" max="8192" width="9.140625" style="21"/>
    <col min="8193" max="8193" width="5.42578125" style="21" bestFit="1" customWidth="1"/>
    <col min="8194" max="8194" width="82" style="21" bestFit="1" customWidth="1"/>
    <col min="8195" max="8195" width="13.140625" style="21" bestFit="1" customWidth="1"/>
    <col min="8196" max="8196" width="30.28515625" style="21" bestFit="1" customWidth="1"/>
    <col min="8197" max="8197" width="14" style="21" bestFit="1" customWidth="1"/>
    <col min="8198" max="8198" width="10.28515625" style="21" bestFit="1" customWidth="1"/>
    <col min="8199" max="8199" width="18.140625" style="21" bestFit="1" customWidth="1"/>
    <col min="8200" max="8200" width="9.140625" style="21"/>
    <col min="8201" max="8201" width="1.7109375" style="21" bestFit="1" customWidth="1"/>
    <col min="8202" max="8448" width="9.140625" style="21"/>
    <col min="8449" max="8449" width="5.42578125" style="21" bestFit="1" customWidth="1"/>
    <col min="8450" max="8450" width="82" style="21" bestFit="1" customWidth="1"/>
    <col min="8451" max="8451" width="13.140625" style="21" bestFit="1" customWidth="1"/>
    <col min="8452" max="8452" width="30.28515625" style="21" bestFit="1" customWidth="1"/>
    <col min="8453" max="8453" width="14" style="21" bestFit="1" customWidth="1"/>
    <col min="8454" max="8454" width="10.28515625" style="21" bestFit="1" customWidth="1"/>
    <col min="8455" max="8455" width="18.140625" style="21" bestFit="1" customWidth="1"/>
    <col min="8456" max="8456" width="9.140625" style="21"/>
    <col min="8457" max="8457" width="1.7109375" style="21" bestFit="1" customWidth="1"/>
    <col min="8458" max="8704" width="9.140625" style="21"/>
    <col min="8705" max="8705" width="5.42578125" style="21" bestFit="1" customWidth="1"/>
    <col min="8706" max="8706" width="82" style="21" bestFit="1" customWidth="1"/>
    <col min="8707" max="8707" width="13.140625" style="21" bestFit="1" customWidth="1"/>
    <col min="8708" max="8708" width="30.28515625" style="21" bestFit="1" customWidth="1"/>
    <col min="8709" max="8709" width="14" style="21" bestFit="1" customWidth="1"/>
    <col min="8710" max="8710" width="10.28515625" style="21" bestFit="1" customWidth="1"/>
    <col min="8711" max="8711" width="18.140625" style="21" bestFit="1" customWidth="1"/>
    <col min="8712" max="8712" width="9.140625" style="21"/>
    <col min="8713" max="8713" width="1.7109375" style="21" bestFit="1" customWidth="1"/>
    <col min="8714" max="8960" width="9.140625" style="21"/>
    <col min="8961" max="8961" width="5.42578125" style="21" bestFit="1" customWidth="1"/>
    <col min="8962" max="8962" width="82" style="21" bestFit="1" customWidth="1"/>
    <col min="8963" max="8963" width="13.140625" style="21" bestFit="1" customWidth="1"/>
    <col min="8964" max="8964" width="30.28515625" style="21" bestFit="1" customWidth="1"/>
    <col min="8965" max="8965" width="14" style="21" bestFit="1" customWidth="1"/>
    <col min="8966" max="8966" width="10.28515625" style="21" bestFit="1" customWidth="1"/>
    <col min="8967" max="8967" width="18.140625" style="21" bestFit="1" customWidth="1"/>
    <col min="8968" max="8968" width="9.140625" style="21"/>
    <col min="8969" max="8969" width="1.7109375" style="21" bestFit="1" customWidth="1"/>
    <col min="8970" max="9216" width="9.140625" style="21"/>
    <col min="9217" max="9217" width="5.42578125" style="21" bestFit="1" customWidth="1"/>
    <col min="9218" max="9218" width="82" style="21" bestFit="1" customWidth="1"/>
    <col min="9219" max="9219" width="13.140625" style="21" bestFit="1" customWidth="1"/>
    <col min="9220" max="9220" width="30.28515625" style="21" bestFit="1" customWidth="1"/>
    <col min="9221" max="9221" width="14" style="21" bestFit="1" customWidth="1"/>
    <col min="9222" max="9222" width="10.28515625" style="21" bestFit="1" customWidth="1"/>
    <col min="9223" max="9223" width="18.140625" style="21" bestFit="1" customWidth="1"/>
    <col min="9224" max="9224" width="9.140625" style="21"/>
    <col min="9225" max="9225" width="1.7109375" style="21" bestFit="1" customWidth="1"/>
    <col min="9226" max="9472" width="9.140625" style="21"/>
    <col min="9473" max="9473" width="5.42578125" style="21" bestFit="1" customWidth="1"/>
    <col min="9474" max="9474" width="82" style="21" bestFit="1" customWidth="1"/>
    <col min="9475" max="9475" width="13.140625" style="21" bestFit="1" customWidth="1"/>
    <col min="9476" max="9476" width="30.28515625" style="21" bestFit="1" customWidth="1"/>
    <col min="9477" max="9477" width="14" style="21" bestFit="1" customWidth="1"/>
    <col min="9478" max="9478" width="10.28515625" style="21" bestFit="1" customWidth="1"/>
    <col min="9479" max="9479" width="18.140625" style="21" bestFit="1" customWidth="1"/>
    <col min="9480" max="9480" width="9.140625" style="21"/>
    <col min="9481" max="9481" width="1.7109375" style="21" bestFit="1" customWidth="1"/>
    <col min="9482" max="9728" width="9.140625" style="21"/>
    <col min="9729" max="9729" width="5.42578125" style="21" bestFit="1" customWidth="1"/>
    <col min="9730" max="9730" width="82" style="21" bestFit="1" customWidth="1"/>
    <col min="9731" max="9731" width="13.140625" style="21" bestFit="1" customWidth="1"/>
    <col min="9732" max="9732" width="30.28515625" style="21" bestFit="1" customWidth="1"/>
    <col min="9733" max="9733" width="14" style="21" bestFit="1" customWidth="1"/>
    <col min="9734" max="9734" width="10.28515625" style="21" bestFit="1" customWidth="1"/>
    <col min="9735" max="9735" width="18.140625" style="21" bestFit="1" customWidth="1"/>
    <col min="9736" max="9736" width="9.140625" style="21"/>
    <col min="9737" max="9737" width="1.7109375" style="21" bestFit="1" customWidth="1"/>
    <col min="9738" max="9984" width="9.140625" style="21"/>
    <col min="9985" max="9985" width="5.42578125" style="21" bestFit="1" customWidth="1"/>
    <col min="9986" max="9986" width="82" style="21" bestFit="1" customWidth="1"/>
    <col min="9987" max="9987" width="13.140625" style="21" bestFit="1" customWidth="1"/>
    <col min="9988" max="9988" width="30.28515625" style="21" bestFit="1" customWidth="1"/>
    <col min="9989" max="9989" width="14" style="21" bestFit="1" customWidth="1"/>
    <col min="9990" max="9990" width="10.28515625" style="21" bestFit="1" customWidth="1"/>
    <col min="9991" max="9991" width="18.140625" style="21" bestFit="1" customWidth="1"/>
    <col min="9992" max="9992" width="9.140625" style="21"/>
    <col min="9993" max="9993" width="1.7109375" style="21" bestFit="1" customWidth="1"/>
    <col min="9994" max="10240" width="9.140625" style="21"/>
    <col min="10241" max="10241" width="5.42578125" style="21" bestFit="1" customWidth="1"/>
    <col min="10242" max="10242" width="82" style="21" bestFit="1" customWidth="1"/>
    <col min="10243" max="10243" width="13.140625" style="21" bestFit="1" customWidth="1"/>
    <col min="10244" max="10244" width="30.28515625" style="21" bestFit="1" customWidth="1"/>
    <col min="10245" max="10245" width="14" style="21" bestFit="1" customWidth="1"/>
    <col min="10246" max="10246" width="10.28515625" style="21" bestFit="1" customWidth="1"/>
    <col min="10247" max="10247" width="18.140625" style="21" bestFit="1" customWidth="1"/>
    <col min="10248" max="10248" width="9.140625" style="21"/>
    <col min="10249" max="10249" width="1.7109375" style="21" bestFit="1" customWidth="1"/>
    <col min="10250" max="10496" width="9.140625" style="21"/>
    <col min="10497" max="10497" width="5.42578125" style="21" bestFit="1" customWidth="1"/>
    <col min="10498" max="10498" width="82" style="21" bestFit="1" customWidth="1"/>
    <col min="10499" max="10499" width="13.140625" style="21" bestFit="1" customWidth="1"/>
    <col min="10500" max="10500" width="30.28515625" style="21" bestFit="1" customWidth="1"/>
    <col min="10501" max="10501" width="14" style="21" bestFit="1" customWidth="1"/>
    <col min="10502" max="10502" width="10.28515625" style="21" bestFit="1" customWidth="1"/>
    <col min="10503" max="10503" width="18.140625" style="21" bestFit="1" customWidth="1"/>
    <col min="10504" max="10504" width="9.140625" style="21"/>
    <col min="10505" max="10505" width="1.7109375" style="21" bestFit="1" customWidth="1"/>
    <col min="10506" max="10752" width="9.140625" style="21"/>
    <col min="10753" max="10753" width="5.42578125" style="21" bestFit="1" customWidth="1"/>
    <col min="10754" max="10754" width="82" style="21" bestFit="1" customWidth="1"/>
    <col min="10755" max="10755" width="13.140625" style="21" bestFit="1" customWidth="1"/>
    <col min="10756" max="10756" width="30.28515625" style="21" bestFit="1" customWidth="1"/>
    <col min="10757" max="10757" width="14" style="21" bestFit="1" customWidth="1"/>
    <col min="10758" max="10758" width="10.28515625" style="21" bestFit="1" customWidth="1"/>
    <col min="10759" max="10759" width="18.140625" style="21" bestFit="1" customWidth="1"/>
    <col min="10760" max="10760" width="9.140625" style="21"/>
    <col min="10761" max="10761" width="1.7109375" style="21" bestFit="1" customWidth="1"/>
    <col min="10762" max="11008" width="9.140625" style="21"/>
    <col min="11009" max="11009" width="5.42578125" style="21" bestFit="1" customWidth="1"/>
    <col min="11010" max="11010" width="82" style="21" bestFit="1" customWidth="1"/>
    <col min="11011" max="11011" width="13.140625" style="21" bestFit="1" customWidth="1"/>
    <col min="11012" max="11012" width="30.28515625" style="21" bestFit="1" customWidth="1"/>
    <col min="11013" max="11013" width="14" style="21" bestFit="1" customWidth="1"/>
    <col min="11014" max="11014" width="10.28515625" style="21" bestFit="1" customWidth="1"/>
    <col min="11015" max="11015" width="18.140625" style="21" bestFit="1" customWidth="1"/>
    <col min="11016" max="11016" width="9.140625" style="21"/>
    <col min="11017" max="11017" width="1.7109375" style="21" bestFit="1" customWidth="1"/>
    <col min="11018" max="11264" width="9.140625" style="21"/>
    <col min="11265" max="11265" width="5.42578125" style="21" bestFit="1" customWidth="1"/>
    <col min="11266" max="11266" width="82" style="21" bestFit="1" customWidth="1"/>
    <col min="11267" max="11267" width="13.140625" style="21" bestFit="1" customWidth="1"/>
    <col min="11268" max="11268" width="30.28515625" style="21" bestFit="1" customWidth="1"/>
    <col min="11269" max="11269" width="14" style="21" bestFit="1" customWidth="1"/>
    <col min="11270" max="11270" width="10.28515625" style="21" bestFit="1" customWidth="1"/>
    <col min="11271" max="11271" width="18.140625" style="21" bestFit="1" customWidth="1"/>
    <col min="11272" max="11272" width="9.140625" style="21"/>
    <col min="11273" max="11273" width="1.7109375" style="21" bestFit="1" customWidth="1"/>
    <col min="11274" max="11520" width="9.140625" style="21"/>
    <col min="11521" max="11521" width="5.42578125" style="21" bestFit="1" customWidth="1"/>
    <col min="11522" max="11522" width="82" style="21" bestFit="1" customWidth="1"/>
    <col min="11523" max="11523" width="13.140625" style="21" bestFit="1" customWidth="1"/>
    <col min="11524" max="11524" width="30.28515625" style="21" bestFit="1" customWidth="1"/>
    <col min="11525" max="11525" width="14" style="21" bestFit="1" customWidth="1"/>
    <col min="11526" max="11526" width="10.28515625" style="21" bestFit="1" customWidth="1"/>
    <col min="11527" max="11527" width="18.140625" style="21" bestFit="1" customWidth="1"/>
    <col min="11528" max="11528" width="9.140625" style="21"/>
    <col min="11529" max="11529" width="1.7109375" style="21" bestFit="1" customWidth="1"/>
    <col min="11530" max="11776" width="9.140625" style="21"/>
    <col min="11777" max="11777" width="5.42578125" style="21" bestFit="1" customWidth="1"/>
    <col min="11778" max="11778" width="82" style="21" bestFit="1" customWidth="1"/>
    <col min="11779" max="11779" width="13.140625" style="21" bestFit="1" customWidth="1"/>
    <col min="11780" max="11780" width="30.28515625" style="21" bestFit="1" customWidth="1"/>
    <col min="11781" max="11781" width="14" style="21" bestFit="1" customWidth="1"/>
    <col min="11782" max="11782" width="10.28515625" style="21" bestFit="1" customWidth="1"/>
    <col min="11783" max="11783" width="18.140625" style="21" bestFit="1" customWidth="1"/>
    <col min="11784" max="11784" width="9.140625" style="21"/>
    <col min="11785" max="11785" width="1.7109375" style="21" bestFit="1" customWidth="1"/>
    <col min="11786" max="12032" width="9.140625" style="21"/>
    <col min="12033" max="12033" width="5.42578125" style="21" bestFit="1" customWidth="1"/>
    <col min="12034" max="12034" width="82" style="21" bestFit="1" customWidth="1"/>
    <col min="12035" max="12035" width="13.140625" style="21" bestFit="1" customWidth="1"/>
    <col min="12036" max="12036" width="30.28515625" style="21" bestFit="1" customWidth="1"/>
    <col min="12037" max="12037" width="14" style="21" bestFit="1" customWidth="1"/>
    <col min="12038" max="12038" width="10.28515625" style="21" bestFit="1" customWidth="1"/>
    <col min="12039" max="12039" width="18.140625" style="21" bestFit="1" customWidth="1"/>
    <col min="12040" max="12040" width="9.140625" style="21"/>
    <col min="12041" max="12041" width="1.7109375" style="21" bestFit="1" customWidth="1"/>
    <col min="12042" max="12288" width="9.140625" style="21"/>
    <col min="12289" max="12289" width="5.42578125" style="21" bestFit="1" customWidth="1"/>
    <col min="12290" max="12290" width="82" style="21" bestFit="1" customWidth="1"/>
    <col min="12291" max="12291" width="13.140625" style="21" bestFit="1" customWidth="1"/>
    <col min="12292" max="12292" width="30.28515625" style="21" bestFit="1" customWidth="1"/>
    <col min="12293" max="12293" width="14" style="21" bestFit="1" customWidth="1"/>
    <col min="12294" max="12294" width="10.28515625" style="21" bestFit="1" customWidth="1"/>
    <col min="12295" max="12295" width="18.140625" style="21" bestFit="1" customWidth="1"/>
    <col min="12296" max="12296" width="9.140625" style="21"/>
    <col min="12297" max="12297" width="1.7109375" style="21" bestFit="1" customWidth="1"/>
    <col min="12298" max="12544" width="9.140625" style="21"/>
    <col min="12545" max="12545" width="5.42578125" style="21" bestFit="1" customWidth="1"/>
    <col min="12546" max="12546" width="82" style="21" bestFit="1" customWidth="1"/>
    <col min="12547" max="12547" width="13.140625" style="21" bestFit="1" customWidth="1"/>
    <col min="12548" max="12548" width="30.28515625" style="21" bestFit="1" customWidth="1"/>
    <col min="12549" max="12549" width="14" style="21" bestFit="1" customWidth="1"/>
    <col min="12550" max="12550" width="10.28515625" style="21" bestFit="1" customWidth="1"/>
    <col min="12551" max="12551" width="18.140625" style="21" bestFit="1" customWidth="1"/>
    <col min="12552" max="12552" width="9.140625" style="21"/>
    <col min="12553" max="12553" width="1.7109375" style="21" bestFit="1" customWidth="1"/>
    <col min="12554" max="12800" width="9.140625" style="21"/>
    <col min="12801" max="12801" width="5.42578125" style="21" bestFit="1" customWidth="1"/>
    <col min="12802" max="12802" width="82" style="21" bestFit="1" customWidth="1"/>
    <col min="12803" max="12803" width="13.140625" style="21" bestFit="1" customWidth="1"/>
    <col min="12804" max="12804" width="30.28515625" style="21" bestFit="1" customWidth="1"/>
    <col min="12805" max="12805" width="14" style="21" bestFit="1" customWidth="1"/>
    <col min="12806" max="12806" width="10.28515625" style="21" bestFit="1" customWidth="1"/>
    <col min="12807" max="12807" width="18.140625" style="21" bestFit="1" customWidth="1"/>
    <col min="12808" max="12808" width="9.140625" style="21"/>
    <col min="12809" max="12809" width="1.7109375" style="21" bestFit="1" customWidth="1"/>
    <col min="12810" max="13056" width="9.140625" style="21"/>
    <col min="13057" max="13057" width="5.42578125" style="21" bestFit="1" customWidth="1"/>
    <col min="13058" max="13058" width="82" style="21" bestFit="1" customWidth="1"/>
    <col min="13059" max="13059" width="13.140625" style="21" bestFit="1" customWidth="1"/>
    <col min="13060" max="13060" width="30.28515625" style="21" bestFit="1" customWidth="1"/>
    <col min="13061" max="13061" width="14" style="21" bestFit="1" customWidth="1"/>
    <col min="13062" max="13062" width="10.28515625" style="21" bestFit="1" customWidth="1"/>
    <col min="13063" max="13063" width="18.140625" style="21" bestFit="1" customWidth="1"/>
    <col min="13064" max="13064" width="9.140625" style="21"/>
    <col min="13065" max="13065" width="1.7109375" style="21" bestFit="1" customWidth="1"/>
    <col min="13066" max="13312" width="9.140625" style="21"/>
    <col min="13313" max="13313" width="5.42578125" style="21" bestFit="1" customWidth="1"/>
    <col min="13314" max="13314" width="82" style="21" bestFit="1" customWidth="1"/>
    <col min="13315" max="13315" width="13.140625" style="21" bestFit="1" customWidth="1"/>
    <col min="13316" max="13316" width="30.28515625" style="21" bestFit="1" customWidth="1"/>
    <col min="13317" max="13317" width="14" style="21" bestFit="1" customWidth="1"/>
    <col min="13318" max="13318" width="10.28515625" style="21" bestFit="1" customWidth="1"/>
    <col min="13319" max="13319" width="18.140625" style="21" bestFit="1" customWidth="1"/>
    <col min="13320" max="13320" width="9.140625" style="21"/>
    <col min="13321" max="13321" width="1.7109375" style="21" bestFit="1" customWidth="1"/>
    <col min="13322" max="13568" width="9.140625" style="21"/>
    <col min="13569" max="13569" width="5.42578125" style="21" bestFit="1" customWidth="1"/>
    <col min="13570" max="13570" width="82" style="21" bestFit="1" customWidth="1"/>
    <col min="13571" max="13571" width="13.140625" style="21" bestFit="1" customWidth="1"/>
    <col min="13572" max="13572" width="30.28515625" style="21" bestFit="1" customWidth="1"/>
    <col min="13573" max="13573" width="14" style="21" bestFit="1" customWidth="1"/>
    <col min="13574" max="13574" width="10.28515625" style="21" bestFit="1" customWidth="1"/>
    <col min="13575" max="13575" width="18.140625" style="21" bestFit="1" customWidth="1"/>
    <col min="13576" max="13576" width="9.140625" style="21"/>
    <col min="13577" max="13577" width="1.7109375" style="21" bestFit="1" customWidth="1"/>
    <col min="13578" max="13824" width="9.140625" style="21"/>
    <col min="13825" max="13825" width="5.42578125" style="21" bestFit="1" customWidth="1"/>
    <col min="13826" max="13826" width="82" style="21" bestFit="1" customWidth="1"/>
    <col min="13827" max="13827" width="13.140625" style="21" bestFit="1" customWidth="1"/>
    <col min="13828" max="13828" width="30.28515625" style="21" bestFit="1" customWidth="1"/>
    <col min="13829" max="13829" width="14" style="21" bestFit="1" customWidth="1"/>
    <col min="13830" max="13830" width="10.28515625" style="21" bestFit="1" customWidth="1"/>
    <col min="13831" max="13831" width="18.140625" style="21" bestFit="1" customWidth="1"/>
    <col min="13832" max="13832" width="9.140625" style="21"/>
    <col min="13833" max="13833" width="1.7109375" style="21" bestFit="1" customWidth="1"/>
    <col min="13834" max="14080" width="9.140625" style="21"/>
    <col min="14081" max="14081" width="5.42578125" style="21" bestFit="1" customWidth="1"/>
    <col min="14082" max="14082" width="82" style="21" bestFit="1" customWidth="1"/>
    <col min="14083" max="14083" width="13.140625" style="21" bestFit="1" customWidth="1"/>
    <col min="14084" max="14084" width="30.28515625" style="21" bestFit="1" customWidth="1"/>
    <col min="14085" max="14085" width="14" style="21" bestFit="1" customWidth="1"/>
    <col min="14086" max="14086" width="10.28515625" style="21" bestFit="1" customWidth="1"/>
    <col min="14087" max="14087" width="18.140625" style="21" bestFit="1" customWidth="1"/>
    <col min="14088" max="14088" width="9.140625" style="21"/>
    <col min="14089" max="14089" width="1.7109375" style="21" bestFit="1" customWidth="1"/>
    <col min="14090" max="14336" width="9.140625" style="21"/>
    <col min="14337" max="14337" width="5.42578125" style="21" bestFit="1" customWidth="1"/>
    <col min="14338" max="14338" width="82" style="21" bestFit="1" customWidth="1"/>
    <col min="14339" max="14339" width="13.140625" style="21" bestFit="1" customWidth="1"/>
    <col min="14340" max="14340" width="30.28515625" style="21" bestFit="1" customWidth="1"/>
    <col min="14341" max="14341" width="14" style="21" bestFit="1" customWidth="1"/>
    <col min="14342" max="14342" width="10.28515625" style="21" bestFit="1" customWidth="1"/>
    <col min="14343" max="14343" width="18.140625" style="21" bestFit="1" customWidth="1"/>
    <col min="14344" max="14344" width="9.140625" style="21"/>
    <col min="14345" max="14345" width="1.7109375" style="21" bestFit="1" customWidth="1"/>
    <col min="14346" max="14592" width="9.140625" style="21"/>
    <col min="14593" max="14593" width="5.42578125" style="21" bestFit="1" customWidth="1"/>
    <col min="14594" max="14594" width="82" style="21" bestFit="1" customWidth="1"/>
    <col min="14595" max="14595" width="13.140625" style="21" bestFit="1" customWidth="1"/>
    <col min="14596" max="14596" width="30.28515625" style="21" bestFit="1" customWidth="1"/>
    <col min="14597" max="14597" width="14" style="21" bestFit="1" customWidth="1"/>
    <col min="14598" max="14598" width="10.28515625" style="21" bestFit="1" customWidth="1"/>
    <col min="14599" max="14599" width="18.140625" style="21" bestFit="1" customWidth="1"/>
    <col min="14600" max="14600" width="9.140625" style="21"/>
    <col min="14601" max="14601" width="1.7109375" style="21" bestFit="1" customWidth="1"/>
    <col min="14602" max="14848" width="9.140625" style="21"/>
    <col min="14849" max="14849" width="5.42578125" style="21" bestFit="1" customWidth="1"/>
    <col min="14850" max="14850" width="82" style="21" bestFit="1" customWidth="1"/>
    <col min="14851" max="14851" width="13.140625" style="21" bestFit="1" customWidth="1"/>
    <col min="14852" max="14852" width="30.28515625" style="21" bestFit="1" customWidth="1"/>
    <col min="14853" max="14853" width="14" style="21" bestFit="1" customWidth="1"/>
    <col min="14854" max="14854" width="10.28515625" style="21" bestFit="1" customWidth="1"/>
    <col min="14855" max="14855" width="18.140625" style="21" bestFit="1" customWidth="1"/>
    <col min="14856" max="14856" width="9.140625" style="21"/>
    <col min="14857" max="14857" width="1.7109375" style="21" bestFit="1" customWidth="1"/>
    <col min="14858" max="15104" width="9.140625" style="21"/>
    <col min="15105" max="15105" width="5.42578125" style="21" bestFit="1" customWidth="1"/>
    <col min="15106" max="15106" width="82" style="21" bestFit="1" customWidth="1"/>
    <col min="15107" max="15107" width="13.140625" style="21" bestFit="1" customWidth="1"/>
    <col min="15108" max="15108" width="30.28515625" style="21" bestFit="1" customWidth="1"/>
    <col min="15109" max="15109" width="14" style="21" bestFit="1" customWidth="1"/>
    <col min="15110" max="15110" width="10.28515625" style="21" bestFit="1" customWidth="1"/>
    <col min="15111" max="15111" width="18.140625" style="21" bestFit="1" customWidth="1"/>
    <col min="15112" max="15112" width="9.140625" style="21"/>
    <col min="15113" max="15113" width="1.7109375" style="21" bestFit="1" customWidth="1"/>
    <col min="15114" max="15360" width="9.140625" style="21"/>
    <col min="15361" max="15361" width="5.42578125" style="21" bestFit="1" customWidth="1"/>
    <col min="15362" max="15362" width="82" style="21" bestFit="1" customWidth="1"/>
    <col min="15363" max="15363" width="13.140625" style="21" bestFit="1" customWidth="1"/>
    <col min="15364" max="15364" width="30.28515625" style="21" bestFit="1" customWidth="1"/>
    <col min="15365" max="15365" width="14" style="21" bestFit="1" customWidth="1"/>
    <col min="15366" max="15366" width="10.28515625" style="21" bestFit="1" customWidth="1"/>
    <col min="15367" max="15367" width="18.140625" style="21" bestFit="1" customWidth="1"/>
    <col min="15368" max="15368" width="9.140625" style="21"/>
    <col min="15369" max="15369" width="1.7109375" style="21" bestFit="1" customWidth="1"/>
    <col min="15370" max="15616" width="9.140625" style="21"/>
    <col min="15617" max="15617" width="5.42578125" style="21" bestFit="1" customWidth="1"/>
    <col min="15618" max="15618" width="82" style="21" bestFit="1" customWidth="1"/>
    <col min="15619" max="15619" width="13.140625" style="21" bestFit="1" customWidth="1"/>
    <col min="15620" max="15620" width="30.28515625" style="21" bestFit="1" customWidth="1"/>
    <col min="15621" max="15621" width="14" style="21" bestFit="1" customWidth="1"/>
    <col min="15622" max="15622" width="10.28515625" style="21" bestFit="1" customWidth="1"/>
    <col min="15623" max="15623" width="18.140625" style="21" bestFit="1" customWidth="1"/>
    <col min="15624" max="15624" width="9.140625" style="21"/>
    <col min="15625" max="15625" width="1.7109375" style="21" bestFit="1" customWidth="1"/>
    <col min="15626" max="15872" width="9.140625" style="21"/>
    <col min="15873" max="15873" width="5.42578125" style="21" bestFit="1" customWidth="1"/>
    <col min="15874" max="15874" width="82" style="21" bestFit="1" customWidth="1"/>
    <col min="15875" max="15875" width="13.140625" style="21" bestFit="1" customWidth="1"/>
    <col min="15876" max="15876" width="30.28515625" style="21" bestFit="1" customWidth="1"/>
    <col min="15877" max="15877" width="14" style="21" bestFit="1" customWidth="1"/>
    <col min="15878" max="15878" width="10.28515625" style="21" bestFit="1" customWidth="1"/>
    <col min="15879" max="15879" width="18.140625" style="21" bestFit="1" customWidth="1"/>
    <col min="15880" max="15880" width="9.140625" style="21"/>
    <col min="15881" max="15881" width="1.7109375" style="21" bestFit="1" customWidth="1"/>
    <col min="15882" max="16128" width="9.140625" style="21"/>
    <col min="16129" max="16129" width="5.42578125" style="21" bestFit="1" customWidth="1"/>
    <col min="16130" max="16130" width="82" style="21" bestFit="1" customWidth="1"/>
    <col min="16131" max="16131" width="13.140625" style="21" bestFit="1" customWidth="1"/>
    <col min="16132" max="16132" width="30.28515625" style="21" bestFit="1" customWidth="1"/>
    <col min="16133" max="16133" width="14" style="21" bestFit="1" customWidth="1"/>
    <col min="16134" max="16134" width="10.28515625" style="21" bestFit="1" customWidth="1"/>
    <col min="16135" max="16135" width="18.140625" style="21" bestFit="1" customWidth="1"/>
    <col min="16136" max="16136" width="9.140625" style="21"/>
    <col min="16137" max="16137" width="1.7109375" style="21" bestFit="1" customWidth="1"/>
    <col min="16138" max="16384" width="9.140625" style="21"/>
  </cols>
  <sheetData>
    <row r="1" spans="1:9" s="1" customFormat="1">
      <c r="A1" s="3" t="s">
        <v>0</v>
      </c>
      <c r="B1" s="394" t="s">
        <v>2532</v>
      </c>
      <c r="C1" s="394"/>
      <c r="D1" s="394"/>
      <c r="E1" s="394"/>
      <c r="F1" s="4"/>
      <c r="G1" s="4"/>
      <c r="H1" s="4"/>
    </row>
    <row r="2" spans="1:9" s="1" customFormat="1" ht="13.5" thickBot="1">
      <c r="C2" s="5"/>
      <c r="F2" s="4"/>
      <c r="G2" s="4"/>
      <c r="H2" s="4"/>
    </row>
    <row r="3" spans="1:9" s="12" customFormat="1" ht="15">
      <c r="B3" s="30" t="s">
        <v>3070</v>
      </c>
      <c r="C3" s="395"/>
      <c r="D3" s="398"/>
      <c r="F3" s="18"/>
      <c r="G3" s="18"/>
      <c r="H3" s="18"/>
    </row>
    <row r="4" spans="1:9" s="12" customFormat="1" ht="15">
      <c r="B4" s="90" t="s">
        <v>3071</v>
      </c>
      <c r="C4" s="396"/>
      <c r="D4" s="399"/>
      <c r="F4" s="18"/>
      <c r="G4" s="18"/>
      <c r="H4" s="18"/>
    </row>
    <row r="5" spans="1:9" s="12" customFormat="1" ht="15">
      <c r="B5" s="176"/>
      <c r="C5" s="396"/>
      <c r="D5" s="399"/>
      <c r="F5" s="18"/>
      <c r="G5" s="18"/>
      <c r="H5" s="18"/>
    </row>
    <row r="6" spans="1:9" s="12" customFormat="1" ht="15">
      <c r="B6" s="90" t="s">
        <v>1046</v>
      </c>
      <c r="C6" s="396"/>
      <c r="D6" s="399"/>
      <c r="F6" s="18"/>
      <c r="G6" s="18"/>
      <c r="H6" s="18"/>
    </row>
    <row r="7" spans="1:9" s="12" customFormat="1" ht="15">
      <c r="B7" s="31" t="s">
        <v>3029</v>
      </c>
      <c r="C7" s="396"/>
      <c r="D7" s="399"/>
      <c r="F7" s="18"/>
      <c r="G7" s="18"/>
      <c r="H7" s="18"/>
    </row>
    <row r="8" spans="1:9" s="12" customFormat="1" ht="30.75" thickBot="1">
      <c r="B8" s="32" t="s">
        <v>3072</v>
      </c>
      <c r="C8" s="397"/>
      <c r="D8" s="400"/>
      <c r="F8" s="18"/>
      <c r="G8" s="18"/>
      <c r="H8" s="18"/>
    </row>
    <row r="9" spans="1:9" s="12" customFormat="1">
      <c r="C9" s="14" t="s">
        <v>1048</v>
      </c>
      <c r="D9" s="14" t="s">
        <v>1049</v>
      </c>
      <c r="F9" s="18"/>
      <c r="G9" s="18"/>
      <c r="H9" s="18"/>
    </row>
    <row r="12" spans="1:9">
      <c r="B12" s="21" t="s">
        <v>101</v>
      </c>
    </row>
    <row r="14" spans="1:9">
      <c r="B14" s="229" t="s">
        <v>102</v>
      </c>
      <c r="C14" s="230" t="s">
        <v>103</v>
      </c>
      <c r="D14" s="229" t="s">
        <v>136</v>
      </c>
      <c r="E14" s="229" t="s">
        <v>105</v>
      </c>
      <c r="F14" s="131" t="s">
        <v>106</v>
      </c>
      <c r="G14" s="131" t="s">
        <v>107</v>
      </c>
      <c r="H14" s="131" t="s">
        <v>108</v>
      </c>
      <c r="I14" s="231" t="s">
        <v>137</v>
      </c>
    </row>
    <row r="15" spans="1:9">
      <c r="B15" s="231" t="s">
        <v>138</v>
      </c>
      <c r="C15" s="139"/>
    </row>
    <row r="16" spans="1:9">
      <c r="B16" s="231" t="s">
        <v>110</v>
      </c>
      <c r="C16" s="139"/>
    </row>
    <row r="17" spans="2:8">
      <c r="B17" s="21" t="s">
        <v>1052</v>
      </c>
      <c r="C17" s="139" t="s">
        <v>139</v>
      </c>
      <c r="D17" s="21" t="s">
        <v>142</v>
      </c>
      <c r="E17" s="21" t="s">
        <v>143</v>
      </c>
      <c r="F17" s="22">
        <v>138023</v>
      </c>
      <c r="G17" s="22">
        <v>3519.03</v>
      </c>
      <c r="H17" s="22">
        <v>11.03</v>
      </c>
    </row>
    <row r="18" spans="2:8">
      <c r="B18" s="21" t="s">
        <v>1051</v>
      </c>
      <c r="C18" s="139" t="s">
        <v>139</v>
      </c>
      <c r="D18" s="21" t="s">
        <v>140</v>
      </c>
      <c r="E18" s="21" t="s">
        <v>144</v>
      </c>
      <c r="F18" s="22">
        <v>175933</v>
      </c>
      <c r="G18" s="22">
        <v>2633.19</v>
      </c>
      <c r="H18" s="22">
        <v>8.25</v>
      </c>
    </row>
    <row r="19" spans="2:8">
      <c r="B19" s="21" t="s">
        <v>1050</v>
      </c>
      <c r="C19" s="139" t="s">
        <v>139</v>
      </c>
      <c r="D19" s="21" t="s">
        <v>140</v>
      </c>
      <c r="E19" s="21" t="s">
        <v>141</v>
      </c>
      <c r="F19" s="22">
        <v>279084</v>
      </c>
      <c r="G19" s="22">
        <v>2536.04</v>
      </c>
      <c r="H19" s="22">
        <v>7.95</v>
      </c>
    </row>
    <row r="20" spans="2:8">
      <c r="B20" s="21" t="s">
        <v>1087</v>
      </c>
      <c r="C20" s="139" t="s">
        <v>139</v>
      </c>
      <c r="D20" s="21" t="s">
        <v>145</v>
      </c>
      <c r="E20" s="21" t="s">
        <v>146</v>
      </c>
      <c r="F20" s="22">
        <v>146379</v>
      </c>
      <c r="G20" s="22">
        <v>2250.8000000000002</v>
      </c>
      <c r="H20" s="22">
        <v>7.06</v>
      </c>
    </row>
    <row r="21" spans="2:8">
      <c r="B21" s="21" t="s">
        <v>2025</v>
      </c>
      <c r="C21" s="139" t="s">
        <v>139</v>
      </c>
      <c r="D21" s="21" t="s">
        <v>155</v>
      </c>
      <c r="E21" s="21" t="s">
        <v>156</v>
      </c>
      <c r="F21" s="22">
        <v>72642</v>
      </c>
      <c r="G21" s="22">
        <v>1794.11</v>
      </c>
      <c r="H21" s="22">
        <v>5.62</v>
      </c>
    </row>
    <row r="22" spans="2:8">
      <c r="B22" s="21" t="s">
        <v>1065</v>
      </c>
      <c r="C22" s="139" t="s">
        <v>139</v>
      </c>
      <c r="D22" s="21" t="s">
        <v>145</v>
      </c>
      <c r="E22" s="21" t="s">
        <v>147</v>
      </c>
      <c r="F22" s="22">
        <v>40934</v>
      </c>
      <c r="G22" s="22">
        <v>1307.08</v>
      </c>
      <c r="H22" s="22">
        <v>4.0999999999999996</v>
      </c>
    </row>
    <row r="23" spans="2:8">
      <c r="B23" s="21" t="s">
        <v>1053</v>
      </c>
      <c r="C23" s="139" t="s">
        <v>139</v>
      </c>
      <c r="D23" s="21" t="s">
        <v>148</v>
      </c>
      <c r="E23" s="21" t="s">
        <v>149</v>
      </c>
      <c r="F23" s="22">
        <v>350925</v>
      </c>
      <c r="G23" s="22">
        <v>1223.68</v>
      </c>
      <c r="H23" s="22">
        <v>3.84</v>
      </c>
    </row>
    <row r="24" spans="2:8">
      <c r="B24" s="21" t="s">
        <v>1077</v>
      </c>
      <c r="C24" s="139" t="s">
        <v>139</v>
      </c>
      <c r="D24" s="21" t="s">
        <v>140</v>
      </c>
      <c r="E24" s="21" t="s">
        <v>150</v>
      </c>
      <c r="F24" s="22">
        <v>58813</v>
      </c>
      <c r="G24" s="22">
        <v>1118.5899999999999</v>
      </c>
      <c r="H24" s="22">
        <v>3.51</v>
      </c>
    </row>
    <row r="25" spans="2:8">
      <c r="B25" s="21" t="s">
        <v>2067</v>
      </c>
      <c r="C25" s="139" t="s">
        <v>139</v>
      </c>
      <c r="D25" s="21" t="s">
        <v>160</v>
      </c>
      <c r="E25" s="21" t="s">
        <v>161</v>
      </c>
      <c r="F25" s="22">
        <v>48347</v>
      </c>
      <c r="G25" s="22">
        <v>978.11</v>
      </c>
      <c r="H25" s="22">
        <v>3.07</v>
      </c>
    </row>
    <row r="26" spans="2:8">
      <c r="B26" s="21" t="s">
        <v>1056</v>
      </c>
      <c r="C26" s="139" t="s">
        <v>139</v>
      </c>
      <c r="D26" s="21" t="s">
        <v>140</v>
      </c>
      <c r="E26" s="21" t="s">
        <v>154</v>
      </c>
      <c r="F26" s="22">
        <v>105592</v>
      </c>
      <c r="G26" s="22">
        <v>956.66</v>
      </c>
      <c r="H26" s="22">
        <v>3</v>
      </c>
    </row>
    <row r="27" spans="2:8">
      <c r="B27" s="21" t="s">
        <v>2102</v>
      </c>
      <c r="C27" s="139" t="s">
        <v>139</v>
      </c>
      <c r="D27" s="21" t="s">
        <v>148</v>
      </c>
      <c r="E27" s="21" t="s">
        <v>159</v>
      </c>
      <c r="F27" s="22">
        <v>35615</v>
      </c>
      <c r="G27" s="22">
        <v>908.43</v>
      </c>
      <c r="H27" s="22">
        <v>2.85</v>
      </c>
    </row>
    <row r="28" spans="2:8">
      <c r="B28" s="21" t="s">
        <v>286</v>
      </c>
      <c r="C28" s="139" t="s">
        <v>139</v>
      </c>
      <c r="D28" s="21" t="s">
        <v>140</v>
      </c>
      <c r="E28" s="21" t="s">
        <v>287</v>
      </c>
      <c r="F28" s="22">
        <v>153044</v>
      </c>
      <c r="G28" s="22">
        <v>878.17</v>
      </c>
      <c r="H28" s="22">
        <v>2.75</v>
      </c>
    </row>
    <row r="29" spans="2:8">
      <c r="B29" s="21" t="s">
        <v>2244</v>
      </c>
      <c r="C29" s="139" t="s">
        <v>139</v>
      </c>
      <c r="D29" s="21" t="s">
        <v>288</v>
      </c>
      <c r="E29" s="21" t="s">
        <v>289</v>
      </c>
      <c r="F29" s="22">
        <v>97288</v>
      </c>
      <c r="G29" s="22">
        <v>809.44</v>
      </c>
      <c r="H29" s="22">
        <v>2.54</v>
      </c>
    </row>
    <row r="30" spans="2:8">
      <c r="B30" s="21" t="s">
        <v>2010</v>
      </c>
      <c r="C30" s="139" t="s">
        <v>139</v>
      </c>
      <c r="D30" s="21" t="s">
        <v>155</v>
      </c>
      <c r="E30" s="21" t="s">
        <v>290</v>
      </c>
      <c r="F30" s="22">
        <v>10622</v>
      </c>
      <c r="G30" s="22">
        <v>758.85</v>
      </c>
      <c r="H30" s="22">
        <v>2.38</v>
      </c>
    </row>
    <row r="31" spans="2:8">
      <c r="B31" s="21" t="s">
        <v>1071</v>
      </c>
      <c r="C31" s="139" t="s">
        <v>139</v>
      </c>
      <c r="D31" s="21" t="s">
        <v>151</v>
      </c>
      <c r="E31" s="21" t="s">
        <v>291</v>
      </c>
      <c r="F31" s="22">
        <v>18060</v>
      </c>
      <c r="G31" s="22">
        <v>561.25</v>
      </c>
      <c r="H31" s="22">
        <v>1.76</v>
      </c>
    </row>
    <row r="32" spans="2:8">
      <c r="B32" s="21" t="s">
        <v>2099</v>
      </c>
      <c r="C32" s="139" t="s">
        <v>139</v>
      </c>
      <c r="D32" s="21" t="s">
        <v>200</v>
      </c>
      <c r="E32" s="21" t="s">
        <v>292</v>
      </c>
      <c r="F32" s="22">
        <v>38278</v>
      </c>
      <c r="G32" s="22">
        <v>516.22</v>
      </c>
      <c r="H32" s="22">
        <v>1.62</v>
      </c>
    </row>
    <row r="33" spans="2:8">
      <c r="B33" s="21" t="s">
        <v>2085</v>
      </c>
      <c r="C33" s="139" t="s">
        <v>139</v>
      </c>
      <c r="D33" s="21" t="s">
        <v>200</v>
      </c>
      <c r="E33" s="21" t="s">
        <v>293</v>
      </c>
      <c r="F33" s="22">
        <v>5279</v>
      </c>
      <c r="G33" s="22">
        <v>502.96</v>
      </c>
      <c r="H33" s="22">
        <v>1.58</v>
      </c>
    </row>
    <row r="34" spans="2:8">
      <c r="B34" s="21" t="s">
        <v>1064</v>
      </c>
      <c r="C34" s="139" t="s">
        <v>139</v>
      </c>
      <c r="D34" s="21" t="s">
        <v>151</v>
      </c>
      <c r="E34" s="21" t="s">
        <v>152</v>
      </c>
      <c r="F34" s="22">
        <v>16701</v>
      </c>
      <c r="G34" s="22">
        <v>461.2</v>
      </c>
      <c r="H34" s="22">
        <v>1.45</v>
      </c>
    </row>
    <row r="35" spans="2:8">
      <c r="B35" s="21" t="s">
        <v>1076</v>
      </c>
      <c r="C35" s="139" t="s">
        <v>139</v>
      </c>
      <c r="D35" s="21" t="s">
        <v>145</v>
      </c>
      <c r="E35" s="21" t="s">
        <v>294</v>
      </c>
      <c r="F35" s="22">
        <v>42219</v>
      </c>
      <c r="G35" s="22">
        <v>439.56</v>
      </c>
      <c r="H35" s="22">
        <v>1.38</v>
      </c>
    </row>
    <row r="36" spans="2:8">
      <c r="B36" s="21" t="s">
        <v>2103</v>
      </c>
      <c r="C36" s="139" t="s">
        <v>139</v>
      </c>
      <c r="D36" s="21" t="s">
        <v>174</v>
      </c>
      <c r="E36" s="21" t="s">
        <v>295</v>
      </c>
      <c r="F36" s="22">
        <v>43011</v>
      </c>
      <c r="G36" s="22">
        <v>437.38</v>
      </c>
      <c r="H36" s="22">
        <v>1.37</v>
      </c>
    </row>
    <row r="37" spans="2:8">
      <c r="B37" s="21" t="s">
        <v>2364</v>
      </c>
      <c r="C37" s="139" t="s">
        <v>139</v>
      </c>
      <c r="D37" s="21" t="s">
        <v>155</v>
      </c>
      <c r="E37" s="21" t="s">
        <v>296</v>
      </c>
      <c r="F37" s="22">
        <v>24152</v>
      </c>
      <c r="G37" s="22">
        <v>407.57</v>
      </c>
      <c r="H37" s="22">
        <v>1.28</v>
      </c>
    </row>
    <row r="38" spans="2:8">
      <c r="B38" s="21" t="s">
        <v>2008</v>
      </c>
      <c r="C38" s="139" t="s">
        <v>139</v>
      </c>
      <c r="D38" s="21" t="s">
        <v>518</v>
      </c>
      <c r="E38" s="21" t="s">
        <v>519</v>
      </c>
      <c r="F38" s="22">
        <v>10944</v>
      </c>
      <c r="G38" s="22">
        <v>366.34</v>
      </c>
      <c r="H38" s="22">
        <v>1.1499999999999999</v>
      </c>
    </row>
    <row r="39" spans="2:8">
      <c r="B39" s="21" t="s">
        <v>2034</v>
      </c>
      <c r="C39" s="139" t="s">
        <v>139</v>
      </c>
      <c r="D39" s="21" t="s">
        <v>274</v>
      </c>
      <c r="E39" s="21" t="s">
        <v>297</v>
      </c>
      <c r="F39" s="22">
        <v>187395</v>
      </c>
      <c r="G39" s="22">
        <v>324.38</v>
      </c>
      <c r="H39" s="22">
        <v>1.02</v>
      </c>
    </row>
    <row r="40" spans="2:8">
      <c r="B40" s="21" t="s">
        <v>2063</v>
      </c>
      <c r="C40" s="139" t="s">
        <v>139</v>
      </c>
      <c r="D40" s="21" t="s">
        <v>298</v>
      </c>
      <c r="E40" s="21" t="s">
        <v>299</v>
      </c>
      <c r="F40" s="22">
        <v>317751</v>
      </c>
      <c r="G40" s="22">
        <v>322.68</v>
      </c>
      <c r="H40" s="22">
        <v>1.01</v>
      </c>
    </row>
    <row r="41" spans="2:8">
      <c r="B41" s="21" t="s">
        <v>2077</v>
      </c>
      <c r="C41" s="139" t="s">
        <v>139</v>
      </c>
      <c r="D41" s="21" t="s">
        <v>181</v>
      </c>
      <c r="E41" s="21" t="s">
        <v>183</v>
      </c>
      <c r="F41" s="22">
        <v>4616</v>
      </c>
      <c r="G41" s="22">
        <v>309.95999999999998</v>
      </c>
      <c r="H41" s="22">
        <v>0.97</v>
      </c>
    </row>
    <row r="42" spans="2:8">
      <c r="B42" s="21" t="s">
        <v>1089</v>
      </c>
      <c r="C42" s="139" t="s">
        <v>139</v>
      </c>
      <c r="D42" s="21" t="s">
        <v>274</v>
      </c>
      <c r="E42" s="21" t="s">
        <v>300</v>
      </c>
      <c r="F42" s="22">
        <v>135728</v>
      </c>
      <c r="G42" s="22">
        <v>309.66000000000003</v>
      </c>
      <c r="H42" s="22">
        <v>0.97</v>
      </c>
    </row>
    <row r="43" spans="2:8">
      <c r="B43" s="21" t="s">
        <v>2107</v>
      </c>
      <c r="C43" s="139" t="s">
        <v>139</v>
      </c>
      <c r="D43" s="21" t="s">
        <v>200</v>
      </c>
      <c r="E43" s="21" t="s">
        <v>520</v>
      </c>
      <c r="F43" s="22">
        <v>71491</v>
      </c>
      <c r="G43" s="22">
        <v>295.08</v>
      </c>
      <c r="H43" s="22">
        <v>0.92</v>
      </c>
    </row>
    <row r="44" spans="2:8">
      <c r="B44" s="21" t="s">
        <v>2012</v>
      </c>
      <c r="C44" s="139" t="s">
        <v>139</v>
      </c>
      <c r="D44" s="21" t="s">
        <v>140</v>
      </c>
      <c r="E44" s="21" t="s">
        <v>301</v>
      </c>
      <c r="F44" s="22">
        <v>25724</v>
      </c>
      <c r="G44" s="22">
        <v>293.94</v>
      </c>
      <c r="H44" s="22">
        <v>0.92</v>
      </c>
    </row>
    <row r="45" spans="2:8">
      <c r="B45" s="21" t="s">
        <v>2045</v>
      </c>
      <c r="C45" s="139" t="s">
        <v>139</v>
      </c>
      <c r="D45" s="21" t="s">
        <v>302</v>
      </c>
      <c r="E45" s="21" t="s">
        <v>303</v>
      </c>
      <c r="F45" s="22">
        <v>1418</v>
      </c>
      <c r="G45" s="22">
        <v>288.75</v>
      </c>
      <c r="H45" s="22">
        <v>0.91</v>
      </c>
    </row>
    <row r="46" spans="2:8">
      <c r="B46" s="21" t="s">
        <v>2091</v>
      </c>
      <c r="C46" s="139" t="s">
        <v>139</v>
      </c>
      <c r="D46" s="21" t="s">
        <v>145</v>
      </c>
      <c r="E46" s="21" t="s">
        <v>304</v>
      </c>
      <c r="F46" s="22">
        <v>24899</v>
      </c>
      <c r="G46" s="22">
        <v>264.77999999999997</v>
      </c>
      <c r="H46" s="22">
        <v>0.83</v>
      </c>
    </row>
    <row r="47" spans="2:8">
      <c r="B47" s="21" t="s">
        <v>2098</v>
      </c>
      <c r="C47" s="139" t="s">
        <v>139</v>
      </c>
      <c r="D47" s="21" t="s">
        <v>181</v>
      </c>
      <c r="E47" s="21" t="s">
        <v>373</v>
      </c>
      <c r="F47" s="22">
        <v>14913</v>
      </c>
      <c r="G47" s="22">
        <v>256.76</v>
      </c>
      <c r="H47" s="22">
        <v>0.8</v>
      </c>
    </row>
    <row r="48" spans="2:8">
      <c r="B48" s="21" t="s">
        <v>2095</v>
      </c>
      <c r="C48" s="139" t="s">
        <v>139</v>
      </c>
      <c r="D48" s="21" t="s">
        <v>298</v>
      </c>
      <c r="E48" s="21" t="s">
        <v>521</v>
      </c>
      <c r="F48" s="22">
        <v>37269</v>
      </c>
      <c r="G48" s="22">
        <v>251.17</v>
      </c>
      <c r="H48" s="22">
        <v>0.79</v>
      </c>
    </row>
    <row r="49" spans="2:8">
      <c r="B49" s="21" t="s">
        <v>2245</v>
      </c>
      <c r="C49" s="139" t="s">
        <v>139</v>
      </c>
      <c r="D49" s="21" t="s">
        <v>174</v>
      </c>
      <c r="E49" s="21" t="s">
        <v>522</v>
      </c>
      <c r="F49" s="22">
        <v>21242</v>
      </c>
      <c r="G49" s="22">
        <v>247.98</v>
      </c>
      <c r="H49" s="22">
        <v>0.78</v>
      </c>
    </row>
    <row r="50" spans="2:8">
      <c r="B50" s="21" t="s">
        <v>2246</v>
      </c>
      <c r="C50" s="139" t="s">
        <v>139</v>
      </c>
      <c r="D50" s="21" t="s">
        <v>378</v>
      </c>
      <c r="E50" s="21" t="s">
        <v>379</v>
      </c>
      <c r="F50" s="22">
        <v>58047</v>
      </c>
      <c r="G50" s="22">
        <v>235.47</v>
      </c>
      <c r="H50" s="22">
        <v>0.74</v>
      </c>
    </row>
    <row r="51" spans="2:8">
      <c r="B51" s="21" t="s">
        <v>2006</v>
      </c>
      <c r="C51" s="139" t="s">
        <v>139</v>
      </c>
      <c r="D51" s="21" t="s">
        <v>202</v>
      </c>
      <c r="E51" s="21" t="s">
        <v>523</v>
      </c>
      <c r="F51" s="22">
        <v>28569</v>
      </c>
      <c r="G51" s="22">
        <v>235.28</v>
      </c>
      <c r="H51" s="22">
        <v>0.74</v>
      </c>
    </row>
    <row r="52" spans="2:8">
      <c r="B52" s="21" t="s">
        <v>2295</v>
      </c>
      <c r="C52" s="139" t="s">
        <v>139</v>
      </c>
      <c r="D52" s="21" t="s">
        <v>145</v>
      </c>
      <c r="E52" s="21" t="s">
        <v>185</v>
      </c>
      <c r="F52" s="22">
        <v>58737</v>
      </c>
      <c r="G52" s="22">
        <v>227.05</v>
      </c>
      <c r="H52" s="22">
        <v>0.71</v>
      </c>
    </row>
    <row r="53" spans="2:8">
      <c r="B53" s="21" t="s">
        <v>1078</v>
      </c>
      <c r="C53" s="139" t="s">
        <v>139</v>
      </c>
      <c r="D53" s="21" t="s">
        <v>198</v>
      </c>
      <c r="E53" s="21" t="s">
        <v>318</v>
      </c>
      <c r="F53" s="22">
        <v>17761</v>
      </c>
      <c r="G53" s="22">
        <v>224.85</v>
      </c>
      <c r="H53" s="22">
        <v>0.7</v>
      </c>
    </row>
    <row r="54" spans="2:8">
      <c r="B54" s="21" t="s">
        <v>2106</v>
      </c>
      <c r="C54" s="139" t="s">
        <v>139</v>
      </c>
      <c r="D54" s="21" t="s">
        <v>174</v>
      </c>
      <c r="E54" s="21" t="s">
        <v>175</v>
      </c>
      <c r="F54" s="22">
        <v>4879</v>
      </c>
      <c r="G54" s="22">
        <v>216.32</v>
      </c>
      <c r="H54" s="22">
        <v>0.68</v>
      </c>
    </row>
    <row r="55" spans="2:8">
      <c r="B55" s="21" t="s">
        <v>1061</v>
      </c>
      <c r="C55" s="139" t="s">
        <v>139</v>
      </c>
      <c r="D55" s="21" t="s">
        <v>200</v>
      </c>
      <c r="E55" s="21" t="s">
        <v>201</v>
      </c>
      <c r="F55" s="22">
        <v>5516</v>
      </c>
      <c r="G55" s="22">
        <v>212.39</v>
      </c>
      <c r="H55" s="22">
        <v>0.67</v>
      </c>
    </row>
    <row r="56" spans="2:8">
      <c r="B56" s="21" t="s">
        <v>524</v>
      </c>
      <c r="C56" s="139" t="s">
        <v>139</v>
      </c>
      <c r="D56" s="21" t="s">
        <v>466</v>
      </c>
      <c r="E56" s="21" t="s">
        <v>525</v>
      </c>
      <c r="F56" s="22">
        <v>155151</v>
      </c>
      <c r="G56" s="22">
        <v>207.98</v>
      </c>
      <c r="H56" s="22">
        <v>0.65</v>
      </c>
    </row>
    <row r="57" spans="2:8">
      <c r="B57" s="21" t="s">
        <v>2344</v>
      </c>
      <c r="C57" s="139" t="s">
        <v>139</v>
      </c>
      <c r="D57" s="21" t="s">
        <v>380</v>
      </c>
      <c r="E57" s="21" t="s">
        <v>381</v>
      </c>
      <c r="F57" s="22">
        <v>82194</v>
      </c>
      <c r="G57" s="22">
        <v>202.16</v>
      </c>
      <c r="H57" s="22">
        <v>0.63</v>
      </c>
    </row>
    <row r="58" spans="2:8">
      <c r="B58" s="21" t="s">
        <v>1081</v>
      </c>
      <c r="C58" s="139" t="s">
        <v>139</v>
      </c>
      <c r="D58" s="21" t="s">
        <v>198</v>
      </c>
      <c r="E58" s="21" t="s">
        <v>204</v>
      </c>
      <c r="F58" s="22">
        <v>37106</v>
      </c>
      <c r="G58" s="22">
        <v>200.54</v>
      </c>
      <c r="H58" s="22">
        <v>0.63</v>
      </c>
    </row>
    <row r="59" spans="2:8">
      <c r="B59" s="21" t="s">
        <v>2273</v>
      </c>
      <c r="C59" s="139" t="s">
        <v>139</v>
      </c>
      <c r="D59" s="21" t="s">
        <v>200</v>
      </c>
      <c r="E59" s="21" t="s">
        <v>426</v>
      </c>
      <c r="F59" s="22">
        <v>5055</v>
      </c>
      <c r="G59" s="22">
        <v>185.61</v>
      </c>
      <c r="H59" s="22">
        <v>0.57999999999999996</v>
      </c>
    </row>
    <row r="60" spans="2:8">
      <c r="B60" s="21" t="s">
        <v>2071</v>
      </c>
      <c r="C60" s="139" t="s">
        <v>139</v>
      </c>
      <c r="D60" s="21" t="s">
        <v>174</v>
      </c>
      <c r="E60" s="21" t="s">
        <v>197</v>
      </c>
      <c r="F60" s="22">
        <v>5029</v>
      </c>
      <c r="G60" s="22">
        <v>181.49</v>
      </c>
      <c r="H60" s="22">
        <v>0.56999999999999995</v>
      </c>
    </row>
    <row r="61" spans="2:8">
      <c r="B61" s="21" t="s">
        <v>1066</v>
      </c>
      <c r="C61" s="139" t="s">
        <v>139</v>
      </c>
      <c r="D61" s="21" t="s">
        <v>186</v>
      </c>
      <c r="E61" s="21" t="s">
        <v>187</v>
      </c>
      <c r="F61" s="22">
        <v>23347</v>
      </c>
      <c r="G61" s="22">
        <v>179.81</v>
      </c>
      <c r="H61" s="22">
        <v>0.56000000000000005</v>
      </c>
    </row>
    <row r="62" spans="2:8">
      <c r="B62" s="21" t="s">
        <v>2013</v>
      </c>
      <c r="C62" s="139" t="s">
        <v>139</v>
      </c>
      <c r="D62" s="21" t="s">
        <v>236</v>
      </c>
      <c r="E62" s="21" t="s">
        <v>526</v>
      </c>
      <c r="F62" s="22">
        <v>3969</v>
      </c>
      <c r="G62" s="22">
        <v>179.3</v>
      </c>
      <c r="H62" s="22">
        <v>0.56000000000000005</v>
      </c>
    </row>
    <row r="63" spans="2:8">
      <c r="B63" s="21" t="s">
        <v>2381</v>
      </c>
      <c r="C63" s="139" t="s">
        <v>139</v>
      </c>
      <c r="D63" s="21" t="s">
        <v>302</v>
      </c>
      <c r="E63" s="21" t="s">
        <v>527</v>
      </c>
      <c r="F63" s="22">
        <v>4742</v>
      </c>
      <c r="G63" s="22">
        <v>178.61</v>
      </c>
      <c r="H63" s="22">
        <v>0.56000000000000005</v>
      </c>
    </row>
    <row r="64" spans="2:8">
      <c r="B64" s="21" t="s">
        <v>2007</v>
      </c>
      <c r="C64" s="139" t="s">
        <v>139</v>
      </c>
      <c r="D64" s="21" t="s">
        <v>251</v>
      </c>
      <c r="E64" s="21" t="s">
        <v>377</v>
      </c>
      <c r="F64" s="22">
        <v>21398</v>
      </c>
      <c r="G64" s="22">
        <v>156.25</v>
      </c>
      <c r="H64" s="22">
        <v>0.49</v>
      </c>
    </row>
    <row r="65" spans="2:9">
      <c r="B65" s="21" t="s">
        <v>1079</v>
      </c>
      <c r="C65" s="139" t="s">
        <v>139</v>
      </c>
      <c r="D65" s="21" t="s">
        <v>200</v>
      </c>
      <c r="E65" s="21" t="s">
        <v>320</v>
      </c>
      <c r="F65" s="22">
        <v>5205</v>
      </c>
      <c r="G65" s="22">
        <v>139.33000000000001</v>
      </c>
      <c r="H65" s="22">
        <v>0.44</v>
      </c>
    </row>
    <row r="66" spans="2:9">
      <c r="B66" s="21" t="s">
        <v>2082</v>
      </c>
      <c r="C66" s="139" t="s">
        <v>139</v>
      </c>
      <c r="D66" s="21" t="s">
        <v>142</v>
      </c>
      <c r="E66" s="21" t="s">
        <v>395</v>
      </c>
      <c r="F66" s="22">
        <v>36863</v>
      </c>
      <c r="G66" s="22">
        <v>111.93</v>
      </c>
      <c r="H66" s="22">
        <v>0.35</v>
      </c>
    </row>
    <row r="67" spans="2:9">
      <c r="B67" s="21" t="s">
        <v>2404</v>
      </c>
      <c r="C67" s="139" t="s">
        <v>139</v>
      </c>
      <c r="D67" s="21" t="s">
        <v>140</v>
      </c>
      <c r="E67" s="21" t="s">
        <v>443</v>
      </c>
      <c r="F67" s="22">
        <v>8249</v>
      </c>
      <c r="G67" s="22">
        <v>0</v>
      </c>
      <c r="H67" s="22">
        <v>0</v>
      </c>
      <c r="I67" s="21" t="s">
        <v>444</v>
      </c>
    </row>
    <row r="68" spans="2:9">
      <c r="B68" s="231" t="s">
        <v>218</v>
      </c>
      <c r="C68" s="234"/>
      <c r="D68" s="231"/>
      <c r="E68" s="231"/>
      <c r="F68" s="128"/>
      <c r="G68" s="128">
        <f>SUM(G14:G67)</f>
        <v>31804.17</v>
      </c>
      <c r="H68" s="128">
        <f>SUM(H14:H67)</f>
        <v>99.719999999999985</v>
      </c>
    </row>
    <row r="69" spans="2:9">
      <c r="B69" s="229" t="s">
        <v>102</v>
      </c>
      <c r="C69" s="230" t="s">
        <v>103</v>
      </c>
      <c r="D69" s="229" t="s">
        <v>104</v>
      </c>
      <c r="E69" s="229" t="s">
        <v>105</v>
      </c>
      <c r="F69" s="131" t="s">
        <v>106</v>
      </c>
      <c r="G69" s="131" t="s">
        <v>107</v>
      </c>
      <c r="H69" s="131" t="s">
        <v>108</v>
      </c>
    </row>
    <row r="70" spans="2:9">
      <c r="B70" s="231" t="s">
        <v>109</v>
      </c>
      <c r="C70" s="139"/>
    </row>
    <row r="71" spans="2:9">
      <c r="B71" s="231" t="s">
        <v>110</v>
      </c>
      <c r="C71" s="139"/>
    </row>
    <row r="72" spans="2:9">
      <c r="B72" s="231" t="s">
        <v>430</v>
      </c>
      <c r="C72" s="139"/>
    </row>
    <row r="73" spans="2:9">
      <c r="B73" s="21" t="s">
        <v>2370</v>
      </c>
      <c r="C73" s="139">
        <v>7.63</v>
      </c>
      <c r="D73" s="21" t="s">
        <v>117</v>
      </c>
      <c r="E73" s="21" t="s">
        <v>431</v>
      </c>
      <c r="F73" s="22">
        <v>2519</v>
      </c>
      <c r="G73" s="22">
        <v>0.71</v>
      </c>
      <c r="H73" s="22">
        <v>0</v>
      </c>
      <c r="I73" s="21" t="s">
        <v>444</v>
      </c>
    </row>
    <row r="74" spans="2:9">
      <c r="B74" s="231" t="s">
        <v>118</v>
      </c>
      <c r="C74" s="234"/>
      <c r="D74" s="231"/>
      <c r="E74" s="231"/>
      <c r="F74" s="128"/>
      <c r="G74" s="128">
        <f>SUM(G69:G73)</f>
        <v>0.71</v>
      </c>
      <c r="H74" s="128">
        <f>SUM(H69:H73)</f>
        <v>0</v>
      </c>
    </row>
    <row r="75" spans="2:9">
      <c r="B75" s="231" t="s">
        <v>277</v>
      </c>
      <c r="C75" s="234"/>
      <c r="D75" s="231"/>
      <c r="E75" s="231"/>
      <c r="F75" s="128"/>
      <c r="G75" s="128">
        <v>1029.48</v>
      </c>
      <c r="H75" s="128">
        <v>3.23</v>
      </c>
    </row>
    <row r="76" spans="2:9">
      <c r="B76" s="231" t="s">
        <v>125</v>
      </c>
      <c r="C76" s="234"/>
      <c r="D76" s="231"/>
      <c r="E76" s="231"/>
      <c r="F76" s="128"/>
      <c r="G76" s="128">
        <v>32834.36</v>
      </c>
      <c r="H76" s="128">
        <v>102.92</v>
      </c>
    </row>
    <row r="77" spans="2:9">
      <c r="B77" s="231" t="s">
        <v>126</v>
      </c>
      <c r="C77" s="234"/>
      <c r="D77" s="231"/>
      <c r="E77" s="231"/>
      <c r="F77" s="128"/>
      <c r="G77" s="128">
        <v>-932.04102040000043</v>
      </c>
      <c r="H77" s="128">
        <v>-2.9200000000000017</v>
      </c>
    </row>
    <row r="78" spans="2:9">
      <c r="B78" s="231" t="s">
        <v>127</v>
      </c>
      <c r="C78" s="234"/>
      <c r="D78" s="231"/>
      <c r="E78" s="231"/>
      <c r="F78" s="128"/>
      <c r="G78" s="128">
        <v>31902.318979600001</v>
      </c>
      <c r="H78" s="128">
        <v>100</v>
      </c>
    </row>
    <row r="79" spans="2:9">
      <c r="B79" s="21" t="s">
        <v>128</v>
      </c>
    </row>
    <row r="80" spans="2:9">
      <c r="B80" s="21" t="s">
        <v>129</v>
      </c>
    </row>
    <row r="81" spans="2:3">
      <c r="B81" s="21" t="s">
        <v>130</v>
      </c>
      <c r="C81" s="235">
        <v>44865</v>
      </c>
    </row>
    <row r="82" spans="2:3" ht="25.5">
      <c r="B82" s="236" t="s">
        <v>131</v>
      </c>
      <c r="C82" s="210" t="s">
        <v>132</v>
      </c>
    </row>
    <row r="83" spans="2:3">
      <c r="B83" s="231"/>
    </row>
    <row r="84" spans="2:3">
      <c r="B84" s="231" t="s">
        <v>2546</v>
      </c>
      <c r="C84" s="21" t="s">
        <v>132</v>
      </c>
    </row>
    <row r="85" spans="2:3">
      <c r="B85" s="231" t="s">
        <v>2547</v>
      </c>
      <c r="C85" s="21" t="s">
        <v>132</v>
      </c>
    </row>
    <row r="86" spans="2:3">
      <c r="B86" s="231" t="s">
        <v>1107</v>
      </c>
      <c r="C86" s="21" t="s">
        <v>132</v>
      </c>
    </row>
    <row r="87" spans="2:3">
      <c r="B87" s="231" t="s">
        <v>528</v>
      </c>
      <c r="C87" s="234"/>
    </row>
    <row r="88" spans="2:3">
      <c r="B88" s="231" t="s">
        <v>529</v>
      </c>
      <c r="C88" s="234"/>
    </row>
    <row r="89" spans="2:3">
      <c r="B89" s="231" t="s">
        <v>530</v>
      </c>
      <c r="C89" s="234"/>
    </row>
    <row r="90" spans="2:3">
      <c r="B90" s="231" t="s">
        <v>531</v>
      </c>
      <c r="C90" s="234"/>
    </row>
    <row r="91" spans="2:3">
      <c r="B91" s="264" t="s">
        <v>2503</v>
      </c>
      <c r="C91" s="234"/>
    </row>
    <row r="92" spans="2:3">
      <c r="B92" s="264" t="s">
        <v>134</v>
      </c>
    </row>
    <row r="93" spans="2:3">
      <c r="B93" s="264" t="s">
        <v>135</v>
      </c>
    </row>
    <row r="97" spans="2:7">
      <c r="B97" s="412" t="s">
        <v>2544</v>
      </c>
      <c r="C97" s="413"/>
      <c r="D97" s="413"/>
      <c r="E97" s="413"/>
      <c r="F97" s="413"/>
      <c r="G97" s="414"/>
    </row>
    <row r="98" spans="2:7">
      <c r="B98" s="415"/>
      <c r="C98" s="416"/>
      <c r="D98" s="416"/>
      <c r="E98" s="416"/>
      <c r="F98" s="416"/>
      <c r="G98" s="417"/>
    </row>
    <row r="99" spans="2:7">
      <c r="B99" s="415"/>
      <c r="C99" s="416"/>
      <c r="D99" s="416"/>
      <c r="E99" s="416"/>
      <c r="F99" s="416"/>
      <c r="G99" s="417"/>
    </row>
    <row r="100" spans="2:7">
      <c r="B100" s="415"/>
      <c r="C100" s="416"/>
      <c r="D100" s="416"/>
      <c r="E100" s="416"/>
      <c r="F100" s="416"/>
      <c r="G100" s="417"/>
    </row>
    <row r="101" spans="2:7">
      <c r="B101" s="415"/>
      <c r="C101" s="416"/>
      <c r="D101" s="416"/>
      <c r="E101" s="416"/>
      <c r="F101" s="416"/>
      <c r="G101" s="417"/>
    </row>
    <row r="102" spans="2:7">
      <c r="B102" s="418"/>
      <c r="C102" s="419"/>
      <c r="D102" s="419"/>
      <c r="E102" s="419"/>
      <c r="F102" s="419"/>
      <c r="G102" s="420"/>
    </row>
  </sheetData>
  <mergeCells count="4">
    <mergeCell ref="B1:E1"/>
    <mergeCell ref="B97:G102"/>
    <mergeCell ref="C3:C8"/>
    <mergeCell ref="D3:D8"/>
  </mergeCells>
  <hyperlinks>
    <hyperlink ref="A1" location="Index!A1" display="Index" xr:uid="{23F317DD-0CC4-412B-AF20-7BAB1D282401}"/>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F3FC-88CD-4E43-B3E6-9AB8EB9CF830}">
  <dimension ref="A1:I51"/>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94" t="s">
        <v>83</v>
      </c>
      <c r="C1" s="394"/>
      <c r="D1" s="394"/>
      <c r="E1" s="394"/>
    </row>
    <row r="2" spans="1:9" ht="13.5" thickBot="1"/>
    <row r="3" spans="1:9" s="12" customFormat="1" ht="15">
      <c r="B3" s="30" t="s">
        <v>3073</v>
      </c>
      <c r="C3" s="395"/>
      <c r="D3" s="398"/>
      <c r="F3" s="18"/>
      <c r="G3" s="18"/>
      <c r="H3" s="18"/>
    </row>
    <row r="4" spans="1:9" s="12" customFormat="1" ht="15">
      <c r="B4" s="31" t="s">
        <v>3074</v>
      </c>
      <c r="C4" s="396"/>
      <c r="D4" s="399"/>
      <c r="F4" s="18"/>
      <c r="G4" s="18"/>
      <c r="H4" s="18"/>
    </row>
    <row r="5" spans="1:9" s="12" customFormat="1" ht="15">
      <c r="B5" s="90" t="s">
        <v>1046</v>
      </c>
      <c r="C5" s="396"/>
      <c r="D5" s="399"/>
      <c r="F5" s="18"/>
      <c r="G5" s="18"/>
      <c r="H5" s="18"/>
    </row>
    <row r="6" spans="1:9" s="12" customFormat="1" ht="15">
      <c r="B6" s="90" t="s">
        <v>2548</v>
      </c>
      <c r="C6" s="396"/>
      <c r="D6" s="399"/>
      <c r="F6" s="18"/>
      <c r="G6" s="18"/>
      <c r="H6" s="18"/>
    </row>
    <row r="7" spans="1:9" s="12" customFormat="1" ht="30.75" thickBot="1">
      <c r="B7" s="32" t="s">
        <v>3075</v>
      </c>
      <c r="C7" s="397"/>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138</v>
      </c>
      <c r="C14" s="15"/>
    </row>
    <row r="15" spans="1:9">
      <c r="B15" s="2" t="s">
        <v>110</v>
      </c>
      <c r="C15" s="15"/>
    </row>
    <row r="16" spans="1:9">
      <c r="B16" s="1" t="s">
        <v>1050</v>
      </c>
      <c r="C16" s="15" t="s">
        <v>139</v>
      </c>
      <c r="D16" s="1" t="s">
        <v>140</v>
      </c>
      <c r="E16" s="1" t="s">
        <v>141</v>
      </c>
      <c r="F16" s="4">
        <v>36683</v>
      </c>
      <c r="G16" s="4">
        <v>333.34</v>
      </c>
      <c r="H16" s="4">
        <v>25.12</v>
      </c>
    </row>
    <row r="17" spans="2:9">
      <c r="B17" s="1" t="s">
        <v>1051</v>
      </c>
      <c r="C17" s="15" t="s">
        <v>139</v>
      </c>
      <c r="D17" s="1" t="s">
        <v>140</v>
      </c>
      <c r="E17" s="1" t="s">
        <v>144</v>
      </c>
      <c r="F17" s="4">
        <v>22119</v>
      </c>
      <c r="G17" s="4">
        <v>331.06</v>
      </c>
      <c r="H17" s="4">
        <v>24.95</v>
      </c>
    </row>
    <row r="18" spans="2:9">
      <c r="B18" s="1" t="s">
        <v>1056</v>
      </c>
      <c r="C18" s="15" t="s">
        <v>139</v>
      </c>
      <c r="D18" s="1" t="s">
        <v>140</v>
      </c>
      <c r="E18" s="1" t="s">
        <v>154</v>
      </c>
      <c r="F18" s="4">
        <v>18863</v>
      </c>
      <c r="G18" s="4">
        <v>170.9</v>
      </c>
      <c r="H18" s="4">
        <v>12.88</v>
      </c>
    </row>
    <row r="19" spans="2:9">
      <c r="B19" s="1" t="s">
        <v>1077</v>
      </c>
      <c r="C19" s="15" t="s">
        <v>139</v>
      </c>
      <c r="D19" s="1" t="s">
        <v>140</v>
      </c>
      <c r="E19" s="1" t="s">
        <v>150</v>
      </c>
      <c r="F19" s="4">
        <v>7730</v>
      </c>
      <c r="G19" s="4">
        <v>147.02000000000001</v>
      </c>
      <c r="H19" s="4">
        <v>11.08</v>
      </c>
    </row>
    <row r="20" spans="2:9">
      <c r="B20" s="1" t="s">
        <v>2012</v>
      </c>
      <c r="C20" s="15" t="s">
        <v>139</v>
      </c>
      <c r="D20" s="1" t="s">
        <v>140</v>
      </c>
      <c r="E20" s="1" t="s">
        <v>301</v>
      </c>
      <c r="F20" s="4">
        <v>11947</v>
      </c>
      <c r="G20" s="4">
        <v>136.51</v>
      </c>
      <c r="H20" s="4">
        <v>10.29</v>
      </c>
    </row>
    <row r="21" spans="2:9">
      <c r="B21" s="1" t="s">
        <v>2255</v>
      </c>
      <c r="C21" s="15" t="s">
        <v>139</v>
      </c>
      <c r="D21" s="1" t="s">
        <v>140</v>
      </c>
      <c r="E21" s="1" t="s">
        <v>408</v>
      </c>
      <c r="F21" s="4">
        <v>49623</v>
      </c>
      <c r="G21" s="4">
        <v>65.25</v>
      </c>
      <c r="H21" s="4">
        <v>4.92</v>
      </c>
    </row>
    <row r="22" spans="2:9">
      <c r="B22" s="1" t="s">
        <v>2047</v>
      </c>
      <c r="C22" s="15" t="s">
        <v>139</v>
      </c>
      <c r="D22" s="1" t="s">
        <v>140</v>
      </c>
      <c r="E22" s="1" t="s">
        <v>440</v>
      </c>
      <c r="F22" s="4">
        <v>18711</v>
      </c>
      <c r="G22" s="4">
        <v>44.64</v>
      </c>
      <c r="H22" s="4">
        <v>3.36</v>
      </c>
    </row>
    <row r="23" spans="2:9">
      <c r="B23" s="1" t="s">
        <v>2285</v>
      </c>
      <c r="C23" s="15" t="s">
        <v>139</v>
      </c>
      <c r="D23" s="1" t="s">
        <v>140</v>
      </c>
      <c r="E23" s="1" t="s">
        <v>441</v>
      </c>
      <c r="F23" s="4">
        <v>76562</v>
      </c>
      <c r="G23" s="4">
        <v>42.95</v>
      </c>
      <c r="H23" s="4">
        <v>3.24</v>
      </c>
    </row>
    <row r="24" spans="2:9">
      <c r="B24" s="1" t="s">
        <v>2360</v>
      </c>
      <c r="C24" s="15" t="s">
        <v>139</v>
      </c>
      <c r="D24" s="1" t="s">
        <v>140</v>
      </c>
      <c r="E24" s="1" t="s">
        <v>442</v>
      </c>
      <c r="F24" s="4">
        <v>17685</v>
      </c>
      <c r="G24" s="4">
        <v>32.89</v>
      </c>
      <c r="H24" s="4">
        <v>2.48</v>
      </c>
    </row>
    <row r="25" spans="2:9">
      <c r="B25" s="1" t="s">
        <v>2038</v>
      </c>
      <c r="C25" s="15" t="s">
        <v>139</v>
      </c>
      <c r="D25" s="1" t="s">
        <v>140</v>
      </c>
      <c r="E25" s="1" t="s">
        <v>324</v>
      </c>
      <c r="F25" s="4">
        <v>14446</v>
      </c>
      <c r="G25" s="4">
        <v>19.52</v>
      </c>
      <c r="H25" s="4">
        <v>1.47</v>
      </c>
    </row>
    <row r="26" spans="2:9">
      <c r="B26" s="1" t="s">
        <v>2404</v>
      </c>
      <c r="C26" s="15" t="s">
        <v>139</v>
      </c>
      <c r="D26" s="1" t="s">
        <v>140</v>
      </c>
      <c r="E26" s="1" t="s">
        <v>443</v>
      </c>
      <c r="F26" s="4">
        <v>38064</v>
      </c>
      <c r="G26" s="4">
        <v>0</v>
      </c>
      <c r="H26" s="4">
        <v>0</v>
      </c>
      <c r="I26" s="1" t="s">
        <v>444</v>
      </c>
    </row>
    <row r="27" spans="2:9">
      <c r="B27" s="2" t="s">
        <v>218</v>
      </c>
      <c r="C27" s="9"/>
      <c r="D27" s="2"/>
      <c r="E27" s="2"/>
      <c r="F27" s="10"/>
      <c r="G27" s="10">
        <f>SUM(G13:G26)</f>
        <v>1324.0800000000002</v>
      </c>
      <c r="H27" s="10">
        <f>SUM(H13:H26)</f>
        <v>99.789999999999992</v>
      </c>
    </row>
    <row r="28" spans="2:9">
      <c r="B28" s="2" t="s">
        <v>125</v>
      </c>
      <c r="C28" s="9"/>
      <c r="D28" s="2"/>
      <c r="E28" s="2"/>
      <c r="F28" s="10"/>
      <c r="G28" s="10">
        <v>1324.08</v>
      </c>
      <c r="H28" s="10">
        <v>99.79</v>
      </c>
    </row>
    <row r="29" spans="2:9">
      <c r="B29" s="2" t="s">
        <v>220</v>
      </c>
      <c r="C29" s="9"/>
      <c r="D29" s="2"/>
      <c r="E29" s="2"/>
      <c r="F29" s="10"/>
      <c r="G29" s="10">
        <v>2.8311104000001706</v>
      </c>
      <c r="H29" s="10">
        <v>0.20999999999999375</v>
      </c>
    </row>
    <row r="30" spans="2:9">
      <c r="B30" s="2" t="s">
        <v>127</v>
      </c>
      <c r="C30" s="9"/>
      <c r="D30" s="2"/>
      <c r="E30" s="2"/>
      <c r="F30" s="10"/>
      <c r="G30" s="10">
        <v>1326.9111104000001</v>
      </c>
      <c r="H30" s="10">
        <v>100</v>
      </c>
    </row>
    <row r="31" spans="2:9">
      <c r="B31" s="1" t="s">
        <v>128</v>
      </c>
    </row>
    <row r="32" spans="2:9">
      <c r="B32" s="1" t="s">
        <v>129</v>
      </c>
    </row>
    <row r="33" spans="2:7">
      <c r="B33" s="1" t="s">
        <v>130</v>
      </c>
      <c r="C33" s="29">
        <v>44865</v>
      </c>
    </row>
    <row r="34" spans="2:7" ht="25.5">
      <c r="B34" s="11" t="s">
        <v>131</v>
      </c>
      <c r="C34" s="5" t="s">
        <v>132</v>
      </c>
    </row>
    <row r="35" spans="2:7">
      <c r="B35" s="2"/>
    </row>
    <row r="36" spans="2:7">
      <c r="B36" s="2" t="s">
        <v>2546</v>
      </c>
      <c r="C36" s="1" t="s">
        <v>132</v>
      </c>
    </row>
    <row r="37" spans="2:7">
      <c r="B37" s="2" t="s">
        <v>2547</v>
      </c>
      <c r="C37" s="1" t="s">
        <v>132</v>
      </c>
    </row>
    <row r="38" spans="2:7">
      <c r="B38" s="2" t="s">
        <v>1107</v>
      </c>
      <c r="C38" s="1" t="s">
        <v>132</v>
      </c>
    </row>
    <row r="39" spans="2:7">
      <c r="B39" s="2" t="s">
        <v>445</v>
      </c>
      <c r="C39" s="9"/>
    </row>
    <row r="40" spans="2:7">
      <c r="B40" s="2" t="s">
        <v>446</v>
      </c>
      <c r="C40" s="9"/>
    </row>
    <row r="41" spans="2:7">
      <c r="B41" s="132" t="s">
        <v>2515</v>
      </c>
      <c r="C41" s="9"/>
    </row>
    <row r="42" spans="2:7">
      <c r="B42" s="132" t="s">
        <v>134</v>
      </c>
    </row>
    <row r="43" spans="2:7">
      <c r="B43" s="132" t="s">
        <v>135</v>
      </c>
    </row>
    <row r="46" spans="2:7">
      <c r="B46" s="421" t="s">
        <v>2544</v>
      </c>
      <c r="C46" s="422"/>
      <c r="D46" s="422"/>
      <c r="E46" s="422"/>
      <c r="F46" s="422"/>
      <c r="G46" s="423"/>
    </row>
    <row r="47" spans="2:7">
      <c r="B47" s="424"/>
      <c r="C47" s="425"/>
      <c r="D47" s="425"/>
      <c r="E47" s="425"/>
      <c r="F47" s="425"/>
      <c r="G47" s="426"/>
    </row>
    <row r="48" spans="2:7">
      <c r="B48" s="424"/>
      <c r="C48" s="425"/>
      <c r="D48" s="425"/>
      <c r="E48" s="425"/>
      <c r="F48" s="425"/>
      <c r="G48" s="426"/>
    </row>
    <row r="49" spans="2:7">
      <c r="B49" s="424"/>
      <c r="C49" s="425"/>
      <c r="D49" s="425"/>
      <c r="E49" s="425"/>
      <c r="F49" s="425"/>
      <c r="G49" s="426"/>
    </row>
    <row r="50" spans="2:7">
      <c r="B50" s="424"/>
      <c r="C50" s="425"/>
      <c r="D50" s="425"/>
      <c r="E50" s="425"/>
      <c r="F50" s="425"/>
      <c r="G50" s="426"/>
    </row>
    <row r="51" spans="2:7">
      <c r="B51" s="427"/>
      <c r="C51" s="428"/>
      <c r="D51" s="428"/>
      <c r="E51" s="428"/>
      <c r="F51" s="428"/>
      <c r="G51" s="429"/>
    </row>
  </sheetData>
  <mergeCells count="4">
    <mergeCell ref="B1:E1"/>
    <mergeCell ref="B46:G51"/>
    <mergeCell ref="C3:C7"/>
    <mergeCell ref="D3:D7"/>
  </mergeCells>
  <hyperlinks>
    <hyperlink ref="A1" location="Index!A1" display="Index" xr:uid="{898146AF-0CDC-4760-B563-5EE10DCA9B4F}"/>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E7B0-4326-49AF-9CD9-8D9F89E64F5B}">
  <dimension ref="A1:I99"/>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 style="21" bestFit="1" customWidth="1"/>
    <col min="6" max="6" width="10.28515625" style="22" bestFit="1" customWidth="1"/>
    <col min="7" max="7" width="18.140625" style="22" bestFit="1" customWidth="1"/>
    <col min="8" max="8" width="9.140625" style="22"/>
    <col min="9" max="9" width="1.7109375" style="21" bestFit="1" customWidth="1"/>
    <col min="10" max="256" width="9.140625" style="21"/>
    <col min="257" max="257" width="5.42578125" style="21" bestFit="1" customWidth="1"/>
    <col min="258" max="258" width="82" style="21" bestFit="1" customWidth="1"/>
    <col min="259" max="259" width="13.140625" style="21" bestFit="1" customWidth="1"/>
    <col min="260" max="260" width="30.28515625" style="21" bestFit="1" customWidth="1"/>
    <col min="261" max="261" width="14" style="21" bestFit="1" customWidth="1"/>
    <col min="262" max="262" width="10.28515625" style="21" bestFit="1" customWidth="1"/>
    <col min="263" max="263" width="18.140625" style="21" bestFit="1" customWidth="1"/>
    <col min="264" max="264" width="9.140625" style="21"/>
    <col min="265" max="265" width="1.7109375" style="21" bestFit="1" customWidth="1"/>
    <col min="266" max="512" width="9.140625" style="21"/>
    <col min="513" max="513" width="5.42578125" style="21" bestFit="1" customWidth="1"/>
    <col min="514" max="514" width="82" style="21" bestFit="1" customWidth="1"/>
    <col min="515" max="515" width="13.140625" style="21" bestFit="1" customWidth="1"/>
    <col min="516" max="516" width="30.28515625" style="21" bestFit="1" customWidth="1"/>
    <col min="517" max="517" width="14" style="21" bestFit="1" customWidth="1"/>
    <col min="518" max="518" width="10.28515625" style="21" bestFit="1" customWidth="1"/>
    <col min="519" max="519" width="18.140625" style="21" bestFit="1" customWidth="1"/>
    <col min="520" max="520" width="9.140625" style="21"/>
    <col min="521" max="521" width="1.7109375" style="21" bestFit="1" customWidth="1"/>
    <col min="522" max="768" width="9.140625" style="21"/>
    <col min="769" max="769" width="5.42578125" style="21" bestFit="1" customWidth="1"/>
    <col min="770" max="770" width="82" style="21" bestFit="1" customWidth="1"/>
    <col min="771" max="771" width="13.140625" style="21" bestFit="1" customWidth="1"/>
    <col min="772" max="772" width="30.28515625" style="21" bestFit="1" customWidth="1"/>
    <col min="773" max="773" width="14" style="21" bestFit="1" customWidth="1"/>
    <col min="774" max="774" width="10.28515625" style="21" bestFit="1" customWidth="1"/>
    <col min="775" max="775" width="18.140625" style="21" bestFit="1" customWidth="1"/>
    <col min="776" max="776" width="9.140625" style="21"/>
    <col min="777" max="777" width="1.7109375" style="21" bestFit="1" customWidth="1"/>
    <col min="778" max="1024" width="9.140625" style="21"/>
    <col min="1025" max="1025" width="5.42578125" style="21" bestFit="1" customWidth="1"/>
    <col min="1026" max="1026" width="82" style="21" bestFit="1" customWidth="1"/>
    <col min="1027" max="1027" width="13.140625" style="21" bestFit="1" customWidth="1"/>
    <col min="1028" max="1028" width="30.28515625" style="21" bestFit="1" customWidth="1"/>
    <col min="1029" max="1029" width="14" style="21" bestFit="1" customWidth="1"/>
    <col min="1030" max="1030" width="10.28515625" style="21" bestFit="1" customWidth="1"/>
    <col min="1031" max="1031" width="18.140625" style="21" bestFit="1" customWidth="1"/>
    <col min="1032" max="1032" width="9.140625" style="21"/>
    <col min="1033" max="1033" width="1.7109375" style="21" bestFit="1" customWidth="1"/>
    <col min="1034" max="1280" width="9.140625" style="21"/>
    <col min="1281" max="1281" width="5.42578125" style="21" bestFit="1" customWidth="1"/>
    <col min="1282" max="1282" width="82" style="21" bestFit="1" customWidth="1"/>
    <col min="1283" max="1283" width="13.140625" style="21" bestFit="1" customWidth="1"/>
    <col min="1284" max="1284" width="30.28515625" style="21" bestFit="1" customWidth="1"/>
    <col min="1285" max="1285" width="14" style="21" bestFit="1" customWidth="1"/>
    <col min="1286" max="1286" width="10.28515625" style="21" bestFit="1" customWidth="1"/>
    <col min="1287" max="1287" width="18.140625" style="21" bestFit="1" customWidth="1"/>
    <col min="1288" max="1288" width="9.140625" style="21"/>
    <col min="1289" max="1289" width="1.7109375" style="21" bestFit="1" customWidth="1"/>
    <col min="1290" max="1536" width="9.140625" style="21"/>
    <col min="1537" max="1537" width="5.42578125" style="21" bestFit="1" customWidth="1"/>
    <col min="1538" max="1538" width="82" style="21" bestFit="1" customWidth="1"/>
    <col min="1539" max="1539" width="13.140625" style="21" bestFit="1" customWidth="1"/>
    <col min="1540" max="1540" width="30.28515625" style="21" bestFit="1" customWidth="1"/>
    <col min="1541" max="1541" width="14" style="21" bestFit="1" customWidth="1"/>
    <col min="1542" max="1542" width="10.28515625" style="21" bestFit="1" customWidth="1"/>
    <col min="1543" max="1543" width="18.140625" style="21" bestFit="1" customWidth="1"/>
    <col min="1544" max="1544" width="9.140625" style="21"/>
    <col min="1545" max="1545" width="1.7109375" style="21" bestFit="1" customWidth="1"/>
    <col min="1546" max="1792" width="9.140625" style="21"/>
    <col min="1793" max="1793" width="5.42578125" style="21" bestFit="1" customWidth="1"/>
    <col min="1794" max="1794" width="82" style="21" bestFit="1" customWidth="1"/>
    <col min="1795" max="1795" width="13.140625" style="21" bestFit="1" customWidth="1"/>
    <col min="1796" max="1796" width="30.28515625" style="21" bestFit="1" customWidth="1"/>
    <col min="1797" max="1797" width="14" style="21" bestFit="1" customWidth="1"/>
    <col min="1798" max="1798" width="10.28515625" style="21" bestFit="1" customWidth="1"/>
    <col min="1799" max="1799" width="18.140625" style="21" bestFit="1" customWidth="1"/>
    <col min="1800" max="1800" width="9.140625" style="21"/>
    <col min="1801" max="1801" width="1.7109375" style="21" bestFit="1" customWidth="1"/>
    <col min="1802" max="2048" width="9.140625" style="21"/>
    <col min="2049" max="2049" width="5.42578125" style="21" bestFit="1" customWidth="1"/>
    <col min="2050" max="2050" width="82" style="21" bestFit="1" customWidth="1"/>
    <col min="2051" max="2051" width="13.140625" style="21" bestFit="1" customWidth="1"/>
    <col min="2052" max="2052" width="30.28515625" style="21" bestFit="1" customWidth="1"/>
    <col min="2053" max="2053" width="14" style="21" bestFit="1" customWidth="1"/>
    <col min="2054" max="2054" width="10.28515625" style="21" bestFit="1" customWidth="1"/>
    <col min="2055" max="2055" width="18.140625" style="21" bestFit="1" customWidth="1"/>
    <col min="2056" max="2056" width="9.140625" style="21"/>
    <col min="2057" max="2057" width="1.7109375" style="21" bestFit="1" customWidth="1"/>
    <col min="2058" max="2304" width="9.140625" style="21"/>
    <col min="2305" max="2305" width="5.42578125" style="21" bestFit="1" customWidth="1"/>
    <col min="2306" max="2306" width="82" style="21" bestFit="1" customWidth="1"/>
    <col min="2307" max="2307" width="13.140625" style="21" bestFit="1" customWidth="1"/>
    <col min="2308" max="2308" width="30.28515625" style="21" bestFit="1" customWidth="1"/>
    <col min="2309" max="2309" width="14" style="21" bestFit="1" customWidth="1"/>
    <col min="2310" max="2310" width="10.28515625" style="21" bestFit="1" customWidth="1"/>
    <col min="2311" max="2311" width="18.140625" style="21" bestFit="1" customWidth="1"/>
    <col min="2312" max="2312" width="9.140625" style="21"/>
    <col min="2313" max="2313" width="1.7109375" style="21" bestFit="1" customWidth="1"/>
    <col min="2314" max="2560" width="9.140625" style="21"/>
    <col min="2561" max="2561" width="5.42578125" style="21" bestFit="1" customWidth="1"/>
    <col min="2562" max="2562" width="82" style="21" bestFit="1" customWidth="1"/>
    <col min="2563" max="2563" width="13.140625" style="21" bestFit="1" customWidth="1"/>
    <col min="2564" max="2564" width="30.28515625" style="21" bestFit="1" customWidth="1"/>
    <col min="2565" max="2565" width="14" style="21" bestFit="1" customWidth="1"/>
    <col min="2566" max="2566" width="10.28515625" style="21" bestFit="1" customWidth="1"/>
    <col min="2567" max="2567" width="18.140625" style="21" bestFit="1" customWidth="1"/>
    <col min="2568" max="2568" width="9.140625" style="21"/>
    <col min="2569" max="2569" width="1.7109375" style="21" bestFit="1" customWidth="1"/>
    <col min="2570" max="2816" width="9.140625" style="21"/>
    <col min="2817" max="2817" width="5.42578125" style="21" bestFit="1" customWidth="1"/>
    <col min="2818" max="2818" width="82" style="21" bestFit="1" customWidth="1"/>
    <col min="2819" max="2819" width="13.140625" style="21" bestFit="1" customWidth="1"/>
    <col min="2820" max="2820" width="30.28515625" style="21" bestFit="1" customWidth="1"/>
    <col min="2821" max="2821" width="14" style="21" bestFit="1" customWidth="1"/>
    <col min="2822" max="2822" width="10.28515625" style="21" bestFit="1" customWidth="1"/>
    <col min="2823" max="2823" width="18.140625" style="21" bestFit="1" customWidth="1"/>
    <col min="2824" max="2824" width="9.140625" style="21"/>
    <col min="2825" max="2825" width="1.7109375" style="21" bestFit="1" customWidth="1"/>
    <col min="2826" max="3072" width="9.140625" style="21"/>
    <col min="3073" max="3073" width="5.42578125" style="21" bestFit="1" customWidth="1"/>
    <col min="3074" max="3074" width="82" style="21" bestFit="1" customWidth="1"/>
    <col min="3075" max="3075" width="13.140625" style="21" bestFit="1" customWidth="1"/>
    <col min="3076" max="3076" width="30.28515625" style="21" bestFit="1" customWidth="1"/>
    <col min="3077" max="3077" width="14" style="21" bestFit="1" customWidth="1"/>
    <col min="3078" max="3078" width="10.28515625" style="21" bestFit="1" customWidth="1"/>
    <col min="3079" max="3079" width="18.140625" style="21" bestFit="1" customWidth="1"/>
    <col min="3080" max="3080" width="9.140625" style="21"/>
    <col min="3081" max="3081" width="1.7109375" style="21" bestFit="1" customWidth="1"/>
    <col min="3082" max="3328" width="9.140625" style="21"/>
    <col min="3329" max="3329" width="5.42578125" style="21" bestFit="1" customWidth="1"/>
    <col min="3330" max="3330" width="82" style="21" bestFit="1" customWidth="1"/>
    <col min="3331" max="3331" width="13.140625" style="21" bestFit="1" customWidth="1"/>
    <col min="3332" max="3332" width="30.28515625" style="21" bestFit="1" customWidth="1"/>
    <col min="3333" max="3333" width="14" style="21" bestFit="1" customWidth="1"/>
    <col min="3334" max="3334" width="10.28515625" style="21" bestFit="1" customWidth="1"/>
    <col min="3335" max="3335" width="18.140625" style="21" bestFit="1" customWidth="1"/>
    <col min="3336" max="3336" width="9.140625" style="21"/>
    <col min="3337" max="3337" width="1.7109375" style="21" bestFit="1" customWidth="1"/>
    <col min="3338" max="3584" width="9.140625" style="21"/>
    <col min="3585" max="3585" width="5.42578125" style="21" bestFit="1" customWidth="1"/>
    <col min="3586" max="3586" width="82" style="21" bestFit="1" customWidth="1"/>
    <col min="3587" max="3587" width="13.140625" style="21" bestFit="1" customWidth="1"/>
    <col min="3588" max="3588" width="30.28515625" style="21" bestFit="1" customWidth="1"/>
    <col min="3589" max="3589" width="14" style="21" bestFit="1" customWidth="1"/>
    <col min="3590" max="3590" width="10.28515625" style="21" bestFit="1" customWidth="1"/>
    <col min="3591" max="3591" width="18.140625" style="21" bestFit="1" customWidth="1"/>
    <col min="3592" max="3592" width="9.140625" style="21"/>
    <col min="3593" max="3593" width="1.7109375" style="21" bestFit="1" customWidth="1"/>
    <col min="3594" max="3840" width="9.140625" style="21"/>
    <col min="3841" max="3841" width="5.42578125" style="21" bestFit="1" customWidth="1"/>
    <col min="3842" max="3842" width="82" style="21" bestFit="1" customWidth="1"/>
    <col min="3843" max="3843" width="13.140625" style="21" bestFit="1" customWidth="1"/>
    <col min="3844" max="3844" width="30.28515625" style="21" bestFit="1" customWidth="1"/>
    <col min="3845" max="3845" width="14" style="21" bestFit="1" customWidth="1"/>
    <col min="3846" max="3846" width="10.28515625" style="21" bestFit="1" customWidth="1"/>
    <col min="3847" max="3847" width="18.140625" style="21" bestFit="1" customWidth="1"/>
    <col min="3848" max="3848" width="9.140625" style="21"/>
    <col min="3849" max="3849" width="1.7109375" style="21" bestFit="1" customWidth="1"/>
    <col min="3850" max="4096" width="9.140625" style="21"/>
    <col min="4097" max="4097" width="5.42578125" style="21" bestFit="1" customWidth="1"/>
    <col min="4098" max="4098" width="82" style="21" bestFit="1" customWidth="1"/>
    <col min="4099" max="4099" width="13.140625" style="21" bestFit="1" customWidth="1"/>
    <col min="4100" max="4100" width="30.28515625" style="21" bestFit="1" customWidth="1"/>
    <col min="4101" max="4101" width="14" style="21" bestFit="1" customWidth="1"/>
    <col min="4102" max="4102" width="10.28515625" style="21" bestFit="1" customWidth="1"/>
    <col min="4103" max="4103" width="18.140625" style="21" bestFit="1" customWidth="1"/>
    <col min="4104" max="4104" width="9.140625" style="21"/>
    <col min="4105" max="4105" width="1.7109375" style="21" bestFit="1" customWidth="1"/>
    <col min="4106" max="4352" width="9.140625" style="21"/>
    <col min="4353" max="4353" width="5.42578125" style="21" bestFit="1" customWidth="1"/>
    <col min="4354" max="4354" width="82" style="21" bestFit="1" customWidth="1"/>
    <col min="4355" max="4355" width="13.140625" style="21" bestFit="1" customWidth="1"/>
    <col min="4356" max="4356" width="30.28515625" style="21" bestFit="1" customWidth="1"/>
    <col min="4357" max="4357" width="14" style="21" bestFit="1" customWidth="1"/>
    <col min="4358" max="4358" width="10.28515625" style="21" bestFit="1" customWidth="1"/>
    <col min="4359" max="4359" width="18.140625" style="21" bestFit="1" customWidth="1"/>
    <col min="4360" max="4360" width="9.140625" style="21"/>
    <col min="4361" max="4361" width="1.7109375" style="21" bestFit="1" customWidth="1"/>
    <col min="4362" max="4608" width="9.140625" style="21"/>
    <col min="4609" max="4609" width="5.42578125" style="21" bestFit="1" customWidth="1"/>
    <col min="4610" max="4610" width="82" style="21" bestFit="1" customWidth="1"/>
    <col min="4611" max="4611" width="13.140625" style="21" bestFit="1" customWidth="1"/>
    <col min="4612" max="4612" width="30.28515625" style="21" bestFit="1" customWidth="1"/>
    <col min="4613" max="4613" width="14" style="21" bestFit="1" customWidth="1"/>
    <col min="4614" max="4614" width="10.28515625" style="21" bestFit="1" customWidth="1"/>
    <col min="4615" max="4615" width="18.140625" style="21" bestFit="1" customWidth="1"/>
    <col min="4616" max="4616" width="9.140625" style="21"/>
    <col min="4617" max="4617" width="1.7109375" style="21" bestFit="1" customWidth="1"/>
    <col min="4618" max="4864" width="9.140625" style="21"/>
    <col min="4865" max="4865" width="5.42578125" style="21" bestFit="1" customWidth="1"/>
    <col min="4866" max="4866" width="82" style="21" bestFit="1" customWidth="1"/>
    <col min="4867" max="4867" width="13.140625" style="21" bestFit="1" customWidth="1"/>
    <col min="4868" max="4868" width="30.28515625" style="21" bestFit="1" customWidth="1"/>
    <col min="4869" max="4869" width="14" style="21" bestFit="1" customWidth="1"/>
    <col min="4870" max="4870" width="10.28515625" style="21" bestFit="1" customWidth="1"/>
    <col min="4871" max="4871" width="18.140625" style="21" bestFit="1" customWidth="1"/>
    <col min="4872" max="4872" width="9.140625" style="21"/>
    <col min="4873" max="4873" width="1.7109375" style="21" bestFit="1" customWidth="1"/>
    <col min="4874" max="5120" width="9.140625" style="21"/>
    <col min="5121" max="5121" width="5.42578125" style="21" bestFit="1" customWidth="1"/>
    <col min="5122" max="5122" width="82" style="21" bestFit="1" customWidth="1"/>
    <col min="5123" max="5123" width="13.140625" style="21" bestFit="1" customWidth="1"/>
    <col min="5124" max="5124" width="30.28515625" style="21" bestFit="1" customWidth="1"/>
    <col min="5125" max="5125" width="14" style="21" bestFit="1" customWidth="1"/>
    <col min="5126" max="5126" width="10.28515625" style="21" bestFit="1" customWidth="1"/>
    <col min="5127" max="5127" width="18.140625" style="21" bestFit="1" customWidth="1"/>
    <col min="5128" max="5128" width="9.140625" style="21"/>
    <col min="5129" max="5129" width="1.7109375" style="21" bestFit="1" customWidth="1"/>
    <col min="5130" max="5376" width="9.140625" style="21"/>
    <col min="5377" max="5377" width="5.42578125" style="21" bestFit="1" customWidth="1"/>
    <col min="5378" max="5378" width="82" style="21" bestFit="1" customWidth="1"/>
    <col min="5379" max="5379" width="13.140625" style="21" bestFit="1" customWidth="1"/>
    <col min="5380" max="5380" width="30.28515625" style="21" bestFit="1" customWidth="1"/>
    <col min="5381" max="5381" width="14" style="21" bestFit="1" customWidth="1"/>
    <col min="5382" max="5382" width="10.28515625" style="21" bestFit="1" customWidth="1"/>
    <col min="5383" max="5383" width="18.140625" style="21" bestFit="1" customWidth="1"/>
    <col min="5384" max="5384" width="9.140625" style="21"/>
    <col min="5385" max="5385" width="1.7109375" style="21" bestFit="1" customWidth="1"/>
    <col min="5386" max="5632" width="9.140625" style="21"/>
    <col min="5633" max="5633" width="5.42578125" style="21" bestFit="1" customWidth="1"/>
    <col min="5634" max="5634" width="82" style="21" bestFit="1" customWidth="1"/>
    <col min="5635" max="5635" width="13.140625" style="21" bestFit="1" customWidth="1"/>
    <col min="5636" max="5636" width="30.28515625" style="21" bestFit="1" customWidth="1"/>
    <col min="5637" max="5637" width="14" style="21" bestFit="1" customWidth="1"/>
    <col min="5638" max="5638" width="10.28515625" style="21" bestFit="1" customWidth="1"/>
    <col min="5639" max="5639" width="18.140625" style="21" bestFit="1" customWidth="1"/>
    <col min="5640" max="5640" width="9.140625" style="21"/>
    <col min="5641" max="5641" width="1.7109375" style="21" bestFit="1" customWidth="1"/>
    <col min="5642" max="5888" width="9.140625" style="21"/>
    <col min="5889" max="5889" width="5.42578125" style="21" bestFit="1" customWidth="1"/>
    <col min="5890" max="5890" width="82" style="21" bestFit="1" customWidth="1"/>
    <col min="5891" max="5891" width="13.140625" style="21" bestFit="1" customWidth="1"/>
    <col min="5892" max="5892" width="30.28515625" style="21" bestFit="1" customWidth="1"/>
    <col min="5893" max="5893" width="14" style="21" bestFit="1" customWidth="1"/>
    <col min="5894" max="5894" width="10.28515625" style="21" bestFit="1" customWidth="1"/>
    <col min="5895" max="5895" width="18.140625" style="21" bestFit="1" customWidth="1"/>
    <col min="5896" max="5896" width="9.140625" style="21"/>
    <col min="5897" max="5897" width="1.7109375" style="21" bestFit="1" customWidth="1"/>
    <col min="5898" max="6144" width="9.140625" style="21"/>
    <col min="6145" max="6145" width="5.42578125" style="21" bestFit="1" customWidth="1"/>
    <col min="6146" max="6146" width="82" style="21" bestFit="1" customWidth="1"/>
    <col min="6147" max="6147" width="13.140625" style="21" bestFit="1" customWidth="1"/>
    <col min="6148" max="6148" width="30.28515625" style="21" bestFit="1" customWidth="1"/>
    <col min="6149" max="6149" width="14" style="21" bestFit="1" customWidth="1"/>
    <col min="6150" max="6150" width="10.28515625" style="21" bestFit="1" customWidth="1"/>
    <col min="6151" max="6151" width="18.140625" style="21" bestFit="1" customWidth="1"/>
    <col min="6152" max="6152" width="9.140625" style="21"/>
    <col min="6153" max="6153" width="1.7109375" style="21" bestFit="1" customWidth="1"/>
    <col min="6154" max="6400" width="9.140625" style="21"/>
    <col min="6401" max="6401" width="5.42578125" style="21" bestFit="1" customWidth="1"/>
    <col min="6402" max="6402" width="82" style="21" bestFit="1" customWidth="1"/>
    <col min="6403" max="6403" width="13.140625" style="21" bestFit="1" customWidth="1"/>
    <col min="6404" max="6404" width="30.28515625" style="21" bestFit="1" customWidth="1"/>
    <col min="6405" max="6405" width="14" style="21" bestFit="1" customWidth="1"/>
    <col min="6406" max="6406" width="10.28515625" style="21" bestFit="1" customWidth="1"/>
    <col min="6407" max="6407" width="18.140625" style="21" bestFit="1" customWidth="1"/>
    <col min="6408" max="6408" width="9.140625" style="21"/>
    <col min="6409" max="6409" width="1.7109375" style="21" bestFit="1" customWidth="1"/>
    <col min="6410" max="6656" width="9.140625" style="21"/>
    <col min="6657" max="6657" width="5.42578125" style="21" bestFit="1" customWidth="1"/>
    <col min="6658" max="6658" width="82" style="21" bestFit="1" customWidth="1"/>
    <col min="6659" max="6659" width="13.140625" style="21" bestFit="1" customWidth="1"/>
    <col min="6660" max="6660" width="30.28515625" style="21" bestFit="1" customWidth="1"/>
    <col min="6661" max="6661" width="14" style="21" bestFit="1" customWidth="1"/>
    <col min="6662" max="6662" width="10.28515625" style="21" bestFit="1" customWidth="1"/>
    <col min="6663" max="6663" width="18.140625" style="21" bestFit="1" customWidth="1"/>
    <col min="6664" max="6664" width="9.140625" style="21"/>
    <col min="6665" max="6665" width="1.7109375" style="21" bestFit="1" customWidth="1"/>
    <col min="6666" max="6912" width="9.140625" style="21"/>
    <col min="6913" max="6913" width="5.42578125" style="21" bestFit="1" customWidth="1"/>
    <col min="6914" max="6914" width="82" style="21" bestFit="1" customWidth="1"/>
    <col min="6915" max="6915" width="13.140625" style="21" bestFit="1" customWidth="1"/>
    <col min="6916" max="6916" width="30.28515625" style="21" bestFit="1" customWidth="1"/>
    <col min="6917" max="6917" width="14" style="21" bestFit="1" customWidth="1"/>
    <col min="6918" max="6918" width="10.28515625" style="21" bestFit="1" customWidth="1"/>
    <col min="6919" max="6919" width="18.140625" style="21" bestFit="1" customWidth="1"/>
    <col min="6920" max="6920" width="9.140625" style="21"/>
    <col min="6921" max="6921" width="1.7109375" style="21" bestFit="1" customWidth="1"/>
    <col min="6922" max="7168" width="9.140625" style="21"/>
    <col min="7169" max="7169" width="5.42578125" style="21" bestFit="1" customWidth="1"/>
    <col min="7170" max="7170" width="82" style="21" bestFit="1" customWidth="1"/>
    <col min="7171" max="7171" width="13.140625" style="21" bestFit="1" customWidth="1"/>
    <col min="7172" max="7172" width="30.28515625" style="21" bestFit="1" customWidth="1"/>
    <col min="7173" max="7173" width="14" style="21" bestFit="1" customWidth="1"/>
    <col min="7174" max="7174" width="10.28515625" style="21" bestFit="1" customWidth="1"/>
    <col min="7175" max="7175" width="18.140625" style="21" bestFit="1" customWidth="1"/>
    <col min="7176" max="7176" width="9.140625" style="21"/>
    <col min="7177" max="7177" width="1.7109375" style="21" bestFit="1" customWidth="1"/>
    <col min="7178" max="7424" width="9.140625" style="21"/>
    <col min="7425" max="7425" width="5.42578125" style="21" bestFit="1" customWidth="1"/>
    <col min="7426" max="7426" width="82" style="21" bestFit="1" customWidth="1"/>
    <col min="7427" max="7427" width="13.140625" style="21" bestFit="1" customWidth="1"/>
    <col min="7428" max="7428" width="30.28515625" style="21" bestFit="1" customWidth="1"/>
    <col min="7429" max="7429" width="14" style="21" bestFit="1" customWidth="1"/>
    <col min="7430" max="7430" width="10.28515625" style="21" bestFit="1" customWidth="1"/>
    <col min="7431" max="7431" width="18.140625" style="21" bestFit="1" customWidth="1"/>
    <col min="7432" max="7432" width="9.140625" style="21"/>
    <col min="7433" max="7433" width="1.7109375" style="21" bestFit="1" customWidth="1"/>
    <col min="7434" max="7680" width="9.140625" style="21"/>
    <col min="7681" max="7681" width="5.42578125" style="21" bestFit="1" customWidth="1"/>
    <col min="7682" max="7682" width="82" style="21" bestFit="1" customWidth="1"/>
    <col min="7683" max="7683" width="13.140625" style="21" bestFit="1" customWidth="1"/>
    <col min="7684" max="7684" width="30.28515625" style="21" bestFit="1" customWidth="1"/>
    <col min="7685" max="7685" width="14" style="21" bestFit="1" customWidth="1"/>
    <col min="7686" max="7686" width="10.28515625" style="21" bestFit="1" customWidth="1"/>
    <col min="7687" max="7687" width="18.140625" style="21" bestFit="1" customWidth="1"/>
    <col min="7688" max="7688" width="9.140625" style="21"/>
    <col min="7689" max="7689" width="1.7109375" style="21" bestFit="1" customWidth="1"/>
    <col min="7690" max="7936" width="9.140625" style="21"/>
    <col min="7937" max="7937" width="5.42578125" style="21" bestFit="1" customWidth="1"/>
    <col min="7938" max="7938" width="82" style="21" bestFit="1" customWidth="1"/>
    <col min="7939" max="7939" width="13.140625" style="21" bestFit="1" customWidth="1"/>
    <col min="7940" max="7940" width="30.28515625" style="21" bestFit="1" customWidth="1"/>
    <col min="7941" max="7941" width="14" style="21" bestFit="1" customWidth="1"/>
    <col min="7942" max="7942" width="10.28515625" style="21" bestFit="1" customWidth="1"/>
    <col min="7943" max="7943" width="18.140625" style="21" bestFit="1" customWidth="1"/>
    <col min="7944" max="7944" width="9.140625" style="21"/>
    <col min="7945" max="7945" width="1.7109375" style="21" bestFit="1" customWidth="1"/>
    <col min="7946" max="8192" width="9.140625" style="21"/>
    <col min="8193" max="8193" width="5.42578125" style="21" bestFit="1" customWidth="1"/>
    <col min="8194" max="8194" width="82" style="21" bestFit="1" customWidth="1"/>
    <col min="8195" max="8195" width="13.140625" style="21" bestFit="1" customWidth="1"/>
    <col min="8196" max="8196" width="30.28515625" style="21" bestFit="1" customWidth="1"/>
    <col min="8197" max="8197" width="14" style="21" bestFit="1" customWidth="1"/>
    <col min="8198" max="8198" width="10.28515625" style="21" bestFit="1" customWidth="1"/>
    <col min="8199" max="8199" width="18.140625" style="21" bestFit="1" customWidth="1"/>
    <col min="8200" max="8200" width="9.140625" style="21"/>
    <col min="8201" max="8201" width="1.7109375" style="21" bestFit="1" customWidth="1"/>
    <col min="8202" max="8448" width="9.140625" style="21"/>
    <col min="8449" max="8449" width="5.42578125" style="21" bestFit="1" customWidth="1"/>
    <col min="8450" max="8450" width="82" style="21" bestFit="1" customWidth="1"/>
    <col min="8451" max="8451" width="13.140625" style="21" bestFit="1" customWidth="1"/>
    <col min="8452" max="8452" width="30.28515625" style="21" bestFit="1" customWidth="1"/>
    <col min="8453" max="8453" width="14" style="21" bestFit="1" customWidth="1"/>
    <col min="8454" max="8454" width="10.28515625" style="21" bestFit="1" customWidth="1"/>
    <col min="8455" max="8455" width="18.140625" style="21" bestFit="1" customWidth="1"/>
    <col min="8456" max="8456" width="9.140625" style="21"/>
    <col min="8457" max="8457" width="1.7109375" style="21" bestFit="1" customWidth="1"/>
    <col min="8458" max="8704" width="9.140625" style="21"/>
    <col min="8705" max="8705" width="5.42578125" style="21" bestFit="1" customWidth="1"/>
    <col min="8706" max="8706" width="82" style="21" bestFit="1" customWidth="1"/>
    <col min="8707" max="8707" width="13.140625" style="21" bestFit="1" customWidth="1"/>
    <col min="8708" max="8708" width="30.28515625" style="21" bestFit="1" customWidth="1"/>
    <col min="8709" max="8709" width="14" style="21" bestFit="1" customWidth="1"/>
    <col min="8710" max="8710" width="10.28515625" style="21" bestFit="1" customWidth="1"/>
    <col min="8711" max="8711" width="18.140625" style="21" bestFit="1" customWidth="1"/>
    <col min="8712" max="8712" width="9.140625" style="21"/>
    <col min="8713" max="8713" width="1.7109375" style="21" bestFit="1" customWidth="1"/>
    <col min="8714" max="8960" width="9.140625" style="21"/>
    <col min="8961" max="8961" width="5.42578125" style="21" bestFit="1" customWidth="1"/>
    <col min="8962" max="8962" width="82" style="21" bestFit="1" customWidth="1"/>
    <col min="8963" max="8963" width="13.140625" style="21" bestFit="1" customWidth="1"/>
    <col min="8964" max="8964" width="30.28515625" style="21" bestFit="1" customWidth="1"/>
    <col min="8965" max="8965" width="14" style="21" bestFit="1" customWidth="1"/>
    <col min="8966" max="8966" width="10.28515625" style="21" bestFit="1" customWidth="1"/>
    <col min="8967" max="8967" width="18.140625" style="21" bestFit="1" customWidth="1"/>
    <col min="8968" max="8968" width="9.140625" style="21"/>
    <col min="8969" max="8969" width="1.7109375" style="21" bestFit="1" customWidth="1"/>
    <col min="8970" max="9216" width="9.140625" style="21"/>
    <col min="9217" max="9217" width="5.42578125" style="21" bestFit="1" customWidth="1"/>
    <col min="9218" max="9218" width="82" style="21" bestFit="1" customWidth="1"/>
    <col min="9219" max="9219" width="13.140625" style="21" bestFit="1" customWidth="1"/>
    <col min="9220" max="9220" width="30.28515625" style="21" bestFit="1" customWidth="1"/>
    <col min="9221" max="9221" width="14" style="21" bestFit="1" customWidth="1"/>
    <col min="9222" max="9222" width="10.28515625" style="21" bestFit="1" customWidth="1"/>
    <col min="9223" max="9223" width="18.140625" style="21" bestFit="1" customWidth="1"/>
    <col min="9224" max="9224" width="9.140625" style="21"/>
    <col min="9225" max="9225" width="1.7109375" style="21" bestFit="1" customWidth="1"/>
    <col min="9226" max="9472" width="9.140625" style="21"/>
    <col min="9473" max="9473" width="5.42578125" style="21" bestFit="1" customWidth="1"/>
    <col min="9474" max="9474" width="82" style="21" bestFit="1" customWidth="1"/>
    <col min="9475" max="9475" width="13.140625" style="21" bestFit="1" customWidth="1"/>
    <col min="9476" max="9476" width="30.28515625" style="21" bestFit="1" customWidth="1"/>
    <col min="9477" max="9477" width="14" style="21" bestFit="1" customWidth="1"/>
    <col min="9478" max="9478" width="10.28515625" style="21" bestFit="1" customWidth="1"/>
    <col min="9479" max="9479" width="18.140625" style="21" bestFit="1" customWidth="1"/>
    <col min="9480" max="9480" width="9.140625" style="21"/>
    <col min="9481" max="9481" width="1.7109375" style="21" bestFit="1" customWidth="1"/>
    <col min="9482" max="9728" width="9.140625" style="21"/>
    <col min="9729" max="9729" width="5.42578125" style="21" bestFit="1" customWidth="1"/>
    <col min="9730" max="9730" width="82" style="21" bestFit="1" customWidth="1"/>
    <col min="9731" max="9731" width="13.140625" style="21" bestFit="1" customWidth="1"/>
    <col min="9732" max="9732" width="30.28515625" style="21" bestFit="1" customWidth="1"/>
    <col min="9733" max="9733" width="14" style="21" bestFit="1" customWidth="1"/>
    <col min="9734" max="9734" width="10.28515625" style="21" bestFit="1" customWidth="1"/>
    <col min="9735" max="9735" width="18.140625" style="21" bestFit="1" customWidth="1"/>
    <col min="9736" max="9736" width="9.140625" style="21"/>
    <col min="9737" max="9737" width="1.7109375" style="21" bestFit="1" customWidth="1"/>
    <col min="9738" max="9984" width="9.140625" style="21"/>
    <col min="9985" max="9985" width="5.42578125" style="21" bestFit="1" customWidth="1"/>
    <col min="9986" max="9986" width="82" style="21" bestFit="1" customWidth="1"/>
    <col min="9987" max="9987" width="13.140625" style="21" bestFit="1" customWidth="1"/>
    <col min="9988" max="9988" width="30.28515625" style="21" bestFit="1" customWidth="1"/>
    <col min="9989" max="9989" width="14" style="21" bestFit="1" customWidth="1"/>
    <col min="9990" max="9990" width="10.28515625" style="21" bestFit="1" customWidth="1"/>
    <col min="9991" max="9991" width="18.140625" style="21" bestFit="1" customWidth="1"/>
    <col min="9992" max="9992" width="9.140625" style="21"/>
    <col min="9993" max="9993" width="1.7109375" style="21" bestFit="1" customWidth="1"/>
    <col min="9994" max="10240" width="9.140625" style="21"/>
    <col min="10241" max="10241" width="5.42578125" style="21" bestFit="1" customWidth="1"/>
    <col min="10242" max="10242" width="82" style="21" bestFit="1" customWidth="1"/>
    <col min="10243" max="10243" width="13.140625" style="21" bestFit="1" customWidth="1"/>
    <col min="10244" max="10244" width="30.28515625" style="21" bestFit="1" customWidth="1"/>
    <col min="10245" max="10245" width="14" style="21" bestFit="1" customWidth="1"/>
    <col min="10246" max="10246" width="10.28515625" style="21" bestFit="1" customWidth="1"/>
    <col min="10247" max="10247" width="18.140625" style="21" bestFit="1" customWidth="1"/>
    <col min="10248" max="10248" width="9.140625" style="21"/>
    <col min="10249" max="10249" width="1.7109375" style="21" bestFit="1" customWidth="1"/>
    <col min="10250" max="10496" width="9.140625" style="21"/>
    <col min="10497" max="10497" width="5.42578125" style="21" bestFit="1" customWidth="1"/>
    <col min="10498" max="10498" width="82" style="21" bestFit="1" customWidth="1"/>
    <col min="10499" max="10499" width="13.140625" style="21" bestFit="1" customWidth="1"/>
    <col min="10500" max="10500" width="30.28515625" style="21" bestFit="1" customWidth="1"/>
    <col min="10501" max="10501" width="14" style="21" bestFit="1" customWidth="1"/>
    <col min="10502" max="10502" width="10.28515625" style="21" bestFit="1" customWidth="1"/>
    <col min="10503" max="10503" width="18.140625" style="21" bestFit="1" customWidth="1"/>
    <col min="10504" max="10504" width="9.140625" style="21"/>
    <col min="10505" max="10505" width="1.7109375" style="21" bestFit="1" customWidth="1"/>
    <col min="10506" max="10752" width="9.140625" style="21"/>
    <col min="10753" max="10753" width="5.42578125" style="21" bestFit="1" customWidth="1"/>
    <col min="10754" max="10754" width="82" style="21" bestFit="1" customWidth="1"/>
    <col min="10755" max="10755" width="13.140625" style="21" bestFit="1" customWidth="1"/>
    <col min="10756" max="10756" width="30.28515625" style="21" bestFit="1" customWidth="1"/>
    <col min="10757" max="10757" width="14" style="21" bestFit="1" customWidth="1"/>
    <col min="10758" max="10758" width="10.28515625" style="21" bestFit="1" customWidth="1"/>
    <col min="10759" max="10759" width="18.140625" style="21" bestFit="1" customWidth="1"/>
    <col min="10760" max="10760" width="9.140625" style="21"/>
    <col min="10761" max="10761" width="1.7109375" style="21" bestFit="1" customWidth="1"/>
    <col min="10762" max="11008" width="9.140625" style="21"/>
    <col min="11009" max="11009" width="5.42578125" style="21" bestFit="1" customWidth="1"/>
    <col min="11010" max="11010" width="82" style="21" bestFit="1" customWidth="1"/>
    <col min="11011" max="11011" width="13.140625" style="21" bestFit="1" customWidth="1"/>
    <col min="11012" max="11012" width="30.28515625" style="21" bestFit="1" customWidth="1"/>
    <col min="11013" max="11013" width="14" style="21" bestFit="1" customWidth="1"/>
    <col min="11014" max="11014" width="10.28515625" style="21" bestFit="1" customWidth="1"/>
    <col min="11015" max="11015" width="18.140625" style="21" bestFit="1" customWidth="1"/>
    <col min="11016" max="11016" width="9.140625" style="21"/>
    <col min="11017" max="11017" width="1.7109375" style="21" bestFit="1" customWidth="1"/>
    <col min="11018" max="11264" width="9.140625" style="21"/>
    <col min="11265" max="11265" width="5.42578125" style="21" bestFit="1" customWidth="1"/>
    <col min="11266" max="11266" width="82" style="21" bestFit="1" customWidth="1"/>
    <col min="11267" max="11267" width="13.140625" style="21" bestFit="1" customWidth="1"/>
    <col min="11268" max="11268" width="30.28515625" style="21" bestFit="1" customWidth="1"/>
    <col min="11269" max="11269" width="14" style="21" bestFit="1" customWidth="1"/>
    <col min="11270" max="11270" width="10.28515625" style="21" bestFit="1" customWidth="1"/>
    <col min="11271" max="11271" width="18.140625" style="21" bestFit="1" customWidth="1"/>
    <col min="11272" max="11272" width="9.140625" style="21"/>
    <col min="11273" max="11273" width="1.7109375" style="21" bestFit="1" customWidth="1"/>
    <col min="11274" max="11520" width="9.140625" style="21"/>
    <col min="11521" max="11521" width="5.42578125" style="21" bestFit="1" customWidth="1"/>
    <col min="11522" max="11522" width="82" style="21" bestFit="1" customWidth="1"/>
    <col min="11523" max="11523" width="13.140625" style="21" bestFit="1" customWidth="1"/>
    <col min="11524" max="11524" width="30.28515625" style="21" bestFit="1" customWidth="1"/>
    <col min="11525" max="11525" width="14" style="21" bestFit="1" customWidth="1"/>
    <col min="11526" max="11526" width="10.28515625" style="21" bestFit="1" customWidth="1"/>
    <col min="11527" max="11527" width="18.140625" style="21" bestFit="1" customWidth="1"/>
    <col min="11528" max="11528" width="9.140625" style="21"/>
    <col min="11529" max="11529" width="1.7109375" style="21" bestFit="1" customWidth="1"/>
    <col min="11530" max="11776" width="9.140625" style="21"/>
    <col min="11777" max="11777" width="5.42578125" style="21" bestFit="1" customWidth="1"/>
    <col min="11778" max="11778" width="82" style="21" bestFit="1" customWidth="1"/>
    <col min="11779" max="11779" width="13.140625" style="21" bestFit="1" customWidth="1"/>
    <col min="11780" max="11780" width="30.28515625" style="21" bestFit="1" customWidth="1"/>
    <col min="11781" max="11781" width="14" style="21" bestFit="1" customWidth="1"/>
    <col min="11782" max="11782" width="10.28515625" style="21" bestFit="1" customWidth="1"/>
    <col min="11783" max="11783" width="18.140625" style="21" bestFit="1" customWidth="1"/>
    <col min="11784" max="11784" width="9.140625" style="21"/>
    <col min="11785" max="11785" width="1.7109375" style="21" bestFit="1" customWidth="1"/>
    <col min="11786" max="12032" width="9.140625" style="21"/>
    <col min="12033" max="12033" width="5.42578125" style="21" bestFit="1" customWidth="1"/>
    <col min="12034" max="12034" width="82" style="21" bestFit="1" customWidth="1"/>
    <col min="12035" max="12035" width="13.140625" style="21" bestFit="1" customWidth="1"/>
    <col min="12036" max="12036" width="30.28515625" style="21" bestFit="1" customWidth="1"/>
    <col min="12037" max="12037" width="14" style="21" bestFit="1" customWidth="1"/>
    <col min="12038" max="12038" width="10.28515625" style="21" bestFit="1" customWidth="1"/>
    <col min="12039" max="12039" width="18.140625" style="21" bestFit="1" customWidth="1"/>
    <col min="12040" max="12040" width="9.140625" style="21"/>
    <col min="12041" max="12041" width="1.7109375" style="21" bestFit="1" customWidth="1"/>
    <col min="12042" max="12288" width="9.140625" style="21"/>
    <col min="12289" max="12289" width="5.42578125" style="21" bestFit="1" customWidth="1"/>
    <col min="12290" max="12290" width="82" style="21" bestFit="1" customWidth="1"/>
    <col min="12291" max="12291" width="13.140625" style="21" bestFit="1" customWidth="1"/>
    <col min="12292" max="12292" width="30.28515625" style="21" bestFit="1" customWidth="1"/>
    <col min="12293" max="12293" width="14" style="21" bestFit="1" customWidth="1"/>
    <col min="12294" max="12294" width="10.28515625" style="21" bestFit="1" customWidth="1"/>
    <col min="12295" max="12295" width="18.140625" style="21" bestFit="1" customWidth="1"/>
    <col min="12296" max="12296" width="9.140625" style="21"/>
    <col min="12297" max="12297" width="1.7109375" style="21" bestFit="1" customWidth="1"/>
    <col min="12298" max="12544" width="9.140625" style="21"/>
    <col min="12545" max="12545" width="5.42578125" style="21" bestFit="1" customWidth="1"/>
    <col min="12546" max="12546" width="82" style="21" bestFit="1" customWidth="1"/>
    <col min="12547" max="12547" width="13.140625" style="21" bestFit="1" customWidth="1"/>
    <col min="12548" max="12548" width="30.28515625" style="21" bestFit="1" customWidth="1"/>
    <col min="12549" max="12549" width="14" style="21" bestFit="1" customWidth="1"/>
    <col min="12550" max="12550" width="10.28515625" style="21" bestFit="1" customWidth="1"/>
    <col min="12551" max="12551" width="18.140625" style="21" bestFit="1" customWidth="1"/>
    <col min="12552" max="12552" width="9.140625" style="21"/>
    <col min="12553" max="12553" width="1.7109375" style="21" bestFit="1" customWidth="1"/>
    <col min="12554" max="12800" width="9.140625" style="21"/>
    <col min="12801" max="12801" width="5.42578125" style="21" bestFit="1" customWidth="1"/>
    <col min="12802" max="12802" width="82" style="21" bestFit="1" customWidth="1"/>
    <col min="12803" max="12803" width="13.140625" style="21" bestFit="1" customWidth="1"/>
    <col min="12804" max="12804" width="30.28515625" style="21" bestFit="1" customWidth="1"/>
    <col min="12805" max="12805" width="14" style="21" bestFit="1" customWidth="1"/>
    <col min="12806" max="12806" width="10.28515625" style="21" bestFit="1" customWidth="1"/>
    <col min="12807" max="12807" width="18.140625" style="21" bestFit="1" customWidth="1"/>
    <col min="12808" max="12808" width="9.140625" style="21"/>
    <col min="12809" max="12809" width="1.7109375" style="21" bestFit="1" customWidth="1"/>
    <col min="12810" max="13056" width="9.140625" style="21"/>
    <col min="13057" max="13057" width="5.42578125" style="21" bestFit="1" customWidth="1"/>
    <col min="13058" max="13058" width="82" style="21" bestFit="1" customWidth="1"/>
    <col min="13059" max="13059" width="13.140625" style="21" bestFit="1" customWidth="1"/>
    <col min="13060" max="13060" width="30.28515625" style="21" bestFit="1" customWidth="1"/>
    <col min="13061" max="13061" width="14" style="21" bestFit="1" customWidth="1"/>
    <col min="13062" max="13062" width="10.28515625" style="21" bestFit="1" customWidth="1"/>
    <col min="13063" max="13063" width="18.140625" style="21" bestFit="1" customWidth="1"/>
    <col min="13064" max="13064" width="9.140625" style="21"/>
    <col min="13065" max="13065" width="1.7109375" style="21" bestFit="1" customWidth="1"/>
    <col min="13066" max="13312" width="9.140625" style="21"/>
    <col min="13313" max="13313" width="5.42578125" style="21" bestFit="1" customWidth="1"/>
    <col min="13314" max="13314" width="82" style="21" bestFit="1" customWidth="1"/>
    <col min="13315" max="13315" width="13.140625" style="21" bestFit="1" customWidth="1"/>
    <col min="13316" max="13316" width="30.28515625" style="21" bestFit="1" customWidth="1"/>
    <col min="13317" max="13317" width="14" style="21" bestFit="1" customWidth="1"/>
    <col min="13318" max="13318" width="10.28515625" style="21" bestFit="1" customWidth="1"/>
    <col min="13319" max="13319" width="18.140625" style="21" bestFit="1" customWidth="1"/>
    <col min="13320" max="13320" width="9.140625" style="21"/>
    <col min="13321" max="13321" width="1.7109375" style="21" bestFit="1" customWidth="1"/>
    <col min="13322" max="13568" width="9.140625" style="21"/>
    <col min="13569" max="13569" width="5.42578125" style="21" bestFit="1" customWidth="1"/>
    <col min="13570" max="13570" width="82" style="21" bestFit="1" customWidth="1"/>
    <col min="13571" max="13571" width="13.140625" style="21" bestFit="1" customWidth="1"/>
    <col min="13572" max="13572" width="30.28515625" style="21" bestFit="1" customWidth="1"/>
    <col min="13573" max="13573" width="14" style="21" bestFit="1" customWidth="1"/>
    <col min="13574" max="13574" width="10.28515625" style="21" bestFit="1" customWidth="1"/>
    <col min="13575" max="13575" width="18.140625" style="21" bestFit="1" customWidth="1"/>
    <col min="13576" max="13576" width="9.140625" style="21"/>
    <col min="13577" max="13577" width="1.7109375" style="21" bestFit="1" customWidth="1"/>
    <col min="13578" max="13824" width="9.140625" style="21"/>
    <col min="13825" max="13825" width="5.42578125" style="21" bestFit="1" customWidth="1"/>
    <col min="13826" max="13826" width="82" style="21" bestFit="1" customWidth="1"/>
    <col min="13827" max="13827" width="13.140625" style="21" bestFit="1" customWidth="1"/>
    <col min="13828" max="13828" width="30.28515625" style="21" bestFit="1" customWidth="1"/>
    <col min="13829" max="13829" width="14" style="21" bestFit="1" customWidth="1"/>
    <col min="13830" max="13830" width="10.28515625" style="21" bestFit="1" customWidth="1"/>
    <col min="13831" max="13831" width="18.140625" style="21" bestFit="1" customWidth="1"/>
    <col min="13832" max="13832" width="9.140625" style="21"/>
    <col min="13833" max="13833" width="1.7109375" style="21" bestFit="1" customWidth="1"/>
    <col min="13834" max="14080" width="9.140625" style="21"/>
    <col min="14081" max="14081" width="5.42578125" style="21" bestFit="1" customWidth="1"/>
    <col min="14082" max="14082" width="82" style="21" bestFit="1" customWidth="1"/>
    <col min="14083" max="14083" width="13.140625" style="21" bestFit="1" customWidth="1"/>
    <col min="14084" max="14084" width="30.28515625" style="21" bestFit="1" customWidth="1"/>
    <col min="14085" max="14085" width="14" style="21" bestFit="1" customWidth="1"/>
    <col min="14086" max="14086" width="10.28515625" style="21" bestFit="1" customWidth="1"/>
    <col min="14087" max="14087" width="18.140625" style="21" bestFit="1" customWidth="1"/>
    <col min="14088" max="14088" width="9.140625" style="21"/>
    <col min="14089" max="14089" width="1.7109375" style="21" bestFit="1" customWidth="1"/>
    <col min="14090" max="14336" width="9.140625" style="21"/>
    <col min="14337" max="14337" width="5.42578125" style="21" bestFit="1" customWidth="1"/>
    <col min="14338" max="14338" width="82" style="21" bestFit="1" customWidth="1"/>
    <col min="14339" max="14339" width="13.140625" style="21" bestFit="1" customWidth="1"/>
    <col min="14340" max="14340" width="30.28515625" style="21" bestFit="1" customWidth="1"/>
    <col min="14341" max="14341" width="14" style="21" bestFit="1" customWidth="1"/>
    <col min="14342" max="14342" width="10.28515625" style="21" bestFit="1" customWidth="1"/>
    <col min="14343" max="14343" width="18.140625" style="21" bestFit="1" customWidth="1"/>
    <col min="14344" max="14344" width="9.140625" style="21"/>
    <col min="14345" max="14345" width="1.7109375" style="21" bestFit="1" customWidth="1"/>
    <col min="14346" max="14592" width="9.140625" style="21"/>
    <col min="14593" max="14593" width="5.42578125" style="21" bestFit="1" customWidth="1"/>
    <col min="14594" max="14594" width="82" style="21" bestFit="1" customWidth="1"/>
    <col min="14595" max="14595" width="13.140625" style="21" bestFit="1" customWidth="1"/>
    <col min="14596" max="14596" width="30.28515625" style="21" bestFit="1" customWidth="1"/>
    <col min="14597" max="14597" width="14" style="21" bestFit="1" customWidth="1"/>
    <col min="14598" max="14598" width="10.28515625" style="21" bestFit="1" customWidth="1"/>
    <col min="14599" max="14599" width="18.140625" style="21" bestFit="1" customWidth="1"/>
    <col min="14600" max="14600" width="9.140625" style="21"/>
    <col min="14601" max="14601" width="1.7109375" style="21" bestFit="1" customWidth="1"/>
    <col min="14602" max="14848" width="9.140625" style="21"/>
    <col min="14849" max="14849" width="5.42578125" style="21" bestFit="1" customWidth="1"/>
    <col min="14850" max="14850" width="82" style="21" bestFit="1" customWidth="1"/>
    <col min="14851" max="14851" width="13.140625" style="21" bestFit="1" customWidth="1"/>
    <col min="14852" max="14852" width="30.28515625" style="21" bestFit="1" customWidth="1"/>
    <col min="14853" max="14853" width="14" style="21" bestFit="1" customWidth="1"/>
    <col min="14854" max="14854" width="10.28515625" style="21" bestFit="1" customWidth="1"/>
    <col min="14855" max="14855" width="18.140625" style="21" bestFit="1" customWidth="1"/>
    <col min="14856" max="14856" width="9.140625" style="21"/>
    <col min="14857" max="14857" width="1.7109375" style="21" bestFit="1" customWidth="1"/>
    <col min="14858" max="15104" width="9.140625" style="21"/>
    <col min="15105" max="15105" width="5.42578125" style="21" bestFit="1" customWidth="1"/>
    <col min="15106" max="15106" width="82" style="21" bestFit="1" customWidth="1"/>
    <col min="15107" max="15107" width="13.140625" style="21" bestFit="1" customWidth="1"/>
    <col min="15108" max="15108" width="30.28515625" style="21" bestFit="1" customWidth="1"/>
    <col min="15109" max="15109" width="14" style="21" bestFit="1" customWidth="1"/>
    <col min="15110" max="15110" width="10.28515625" style="21" bestFit="1" customWidth="1"/>
    <col min="15111" max="15111" width="18.140625" style="21" bestFit="1" customWidth="1"/>
    <col min="15112" max="15112" width="9.140625" style="21"/>
    <col min="15113" max="15113" width="1.7109375" style="21" bestFit="1" customWidth="1"/>
    <col min="15114" max="15360" width="9.140625" style="21"/>
    <col min="15361" max="15361" width="5.42578125" style="21" bestFit="1" customWidth="1"/>
    <col min="15362" max="15362" width="82" style="21" bestFit="1" customWidth="1"/>
    <col min="15363" max="15363" width="13.140625" style="21" bestFit="1" customWidth="1"/>
    <col min="15364" max="15364" width="30.28515625" style="21" bestFit="1" customWidth="1"/>
    <col min="15365" max="15365" width="14" style="21" bestFit="1" customWidth="1"/>
    <col min="15366" max="15366" width="10.28515625" style="21" bestFit="1" customWidth="1"/>
    <col min="15367" max="15367" width="18.140625" style="21" bestFit="1" customWidth="1"/>
    <col min="15368" max="15368" width="9.140625" style="21"/>
    <col min="15369" max="15369" width="1.7109375" style="21" bestFit="1" customWidth="1"/>
    <col min="15370" max="15616" width="9.140625" style="21"/>
    <col min="15617" max="15617" width="5.42578125" style="21" bestFit="1" customWidth="1"/>
    <col min="15618" max="15618" width="82" style="21" bestFit="1" customWidth="1"/>
    <col min="15619" max="15619" width="13.140625" style="21" bestFit="1" customWidth="1"/>
    <col min="15620" max="15620" width="30.28515625" style="21" bestFit="1" customWidth="1"/>
    <col min="15621" max="15621" width="14" style="21" bestFit="1" customWidth="1"/>
    <col min="15622" max="15622" width="10.28515625" style="21" bestFit="1" customWidth="1"/>
    <col min="15623" max="15623" width="18.140625" style="21" bestFit="1" customWidth="1"/>
    <col min="15624" max="15624" width="9.140625" style="21"/>
    <col min="15625" max="15625" width="1.7109375" style="21" bestFit="1" customWidth="1"/>
    <col min="15626" max="15872" width="9.140625" style="21"/>
    <col min="15873" max="15873" width="5.42578125" style="21" bestFit="1" customWidth="1"/>
    <col min="15874" max="15874" width="82" style="21" bestFit="1" customWidth="1"/>
    <col min="15875" max="15875" width="13.140625" style="21" bestFit="1" customWidth="1"/>
    <col min="15876" max="15876" width="30.28515625" style="21" bestFit="1" customWidth="1"/>
    <col min="15877" max="15877" width="14" style="21" bestFit="1" customWidth="1"/>
    <col min="15878" max="15878" width="10.28515625" style="21" bestFit="1" customWidth="1"/>
    <col min="15879" max="15879" width="18.140625" style="21" bestFit="1" customWidth="1"/>
    <col min="15880" max="15880" width="9.140625" style="21"/>
    <col min="15881" max="15881" width="1.7109375" style="21" bestFit="1" customWidth="1"/>
    <col min="15882" max="16128" width="9.140625" style="21"/>
    <col min="16129" max="16129" width="5.42578125" style="21" bestFit="1" customWidth="1"/>
    <col min="16130" max="16130" width="82" style="21" bestFit="1" customWidth="1"/>
    <col min="16131" max="16131" width="13.140625" style="21" bestFit="1" customWidth="1"/>
    <col min="16132" max="16132" width="30.28515625" style="21" bestFit="1" customWidth="1"/>
    <col min="16133" max="16133" width="14" style="21" bestFit="1" customWidth="1"/>
    <col min="16134" max="16134" width="10.28515625" style="21" bestFit="1" customWidth="1"/>
    <col min="16135" max="16135" width="18.140625" style="21" bestFit="1" customWidth="1"/>
    <col min="16136" max="16136" width="9.140625" style="21"/>
    <col min="16137" max="16137" width="1.7109375" style="21" bestFit="1" customWidth="1"/>
    <col min="16138" max="16384" width="9.140625" style="21"/>
  </cols>
  <sheetData>
    <row r="1" spans="1:9" s="1" customFormat="1">
      <c r="A1" s="3" t="s">
        <v>0</v>
      </c>
      <c r="B1" s="394" t="s">
        <v>2531</v>
      </c>
      <c r="C1" s="394"/>
      <c r="D1" s="394"/>
      <c r="E1" s="394"/>
      <c r="F1" s="4"/>
      <c r="G1" s="4"/>
      <c r="H1" s="4"/>
    </row>
    <row r="2" spans="1:9" s="1" customFormat="1" ht="13.5" thickBot="1">
      <c r="C2" s="5"/>
      <c r="F2" s="4"/>
      <c r="G2" s="4"/>
      <c r="H2" s="4"/>
    </row>
    <row r="3" spans="1:9" s="12" customFormat="1" ht="15" customHeight="1">
      <c r="B3" s="30" t="s">
        <v>3076</v>
      </c>
      <c r="C3" s="395"/>
      <c r="D3" s="398"/>
      <c r="F3" s="18"/>
      <c r="G3" s="18"/>
      <c r="H3" s="18"/>
    </row>
    <row r="4" spans="1:9" s="12" customFormat="1" ht="15" customHeight="1">
      <c r="B4" s="90" t="s">
        <v>3077</v>
      </c>
      <c r="C4" s="396"/>
      <c r="D4" s="399"/>
      <c r="F4" s="18"/>
      <c r="G4" s="18"/>
      <c r="H4" s="18"/>
    </row>
    <row r="5" spans="1:9" s="12" customFormat="1" ht="15" customHeight="1">
      <c r="B5" s="90" t="s">
        <v>1046</v>
      </c>
      <c r="C5" s="396"/>
      <c r="D5" s="399"/>
      <c r="F5" s="18"/>
      <c r="G5" s="18"/>
      <c r="H5" s="18"/>
    </row>
    <row r="6" spans="1:9" s="12" customFormat="1" ht="15" customHeight="1">
      <c r="B6" s="90" t="s">
        <v>2548</v>
      </c>
      <c r="C6" s="396"/>
      <c r="D6" s="399"/>
      <c r="F6" s="18"/>
      <c r="G6" s="18"/>
      <c r="H6" s="18"/>
    </row>
    <row r="7" spans="1:9" s="12" customFormat="1" ht="15" customHeight="1" thickBot="1">
      <c r="B7" s="32" t="s">
        <v>3078</v>
      </c>
      <c r="C7" s="397"/>
      <c r="D7" s="400"/>
      <c r="F7" s="18"/>
      <c r="G7" s="18"/>
      <c r="H7" s="18"/>
    </row>
    <row r="8" spans="1:9" s="12" customFormat="1">
      <c r="C8" s="14" t="s">
        <v>1048</v>
      </c>
      <c r="D8" s="14" t="s">
        <v>1049</v>
      </c>
      <c r="F8" s="18"/>
      <c r="G8" s="18"/>
      <c r="H8" s="18"/>
    </row>
    <row r="9" spans="1:9" s="1" customFormat="1">
      <c r="C9" s="5"/>
      <c r="F9" s="4"/>
      <c r="G9" s="4"/>
      <c r="H9" s="4"/>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1052</v>
      </c>
      <c r="C16" s="139" t="s">
        <v>139</v>
      </c>
      <c r="D16" s="21" t="s">
        <v>142</v>
      </c>
      <c r="E16" s="21" t="s">
        <v>143</v>
      </c>
      <c r="F16" s="22">
        <v>194223</v>
      </c>
      <c r="G16" s="22">
        <v>4951.91</v>
      </c>
      <c r="H16" s="22">
        <v>11.03</v>
      </c>
    </row>
    <row r="17" spans="2:8">
      <c r="B17" s="21" t="s">
        <v>1051</v>
      </c>
      <c r="C17" s="139" t="s">
        <v>139</v>
      </c>
      <c r="D17" s="21" t="s">
        <v>140</v>
      </c>
      <c r="E17" s="21" t="s">
        <v>144</v>
      </c>
      <c r="F17" s="22">
        <v>247636</v>
      </c>
      <c r="G17" s="22">
        <v>3706.37</v>
      </c>
      <c r="H17" s="22">
        <v>8.25</v>
      </c>
    </row>
    <row r="18" spans="2:8">
      <c r="B18" s="21" t="s">
        <v>1050</v>
      </c>
      <c r="C18" s="139" t="s">
        <v>139</v>
      </c>
      <c r="D18" s="21" t="s">
        <v>140</v>
      </c>
      <c r="E18" s="21" t="s">
        <v>141</v>
      </c>
      <c r="F18" s="22">
        <v>392111</v>
      </c>
      <c r="G18" s="22">
        <v>3563.11</v>
      </c>
      <c r="H18" s="22">
        <v>7.93</v>
      </c>
    </row>
    <row r="19" spans="2:8">
      <c r="B19" s="21" t="s">
        <v>1087</v>
      </c>
      <c r="C19" s="139" t="s">
        <v>139</v>
      </c>
      <c r="D19" s="21" t="s">
        <v>145</v>
      </c>
      <c r="E19" s="21" t="s">
        <v>146</v>
      </c>
      <c r="F19" s="22">
        <v>205751</v>
      </c>
      <c r="G19" s="22">
        <v>3163.73</v>
      </c>
      <c r="H19" s="22">
        <v>7.04</v>
      </c>
    </row>
    <row r="20" spans="2:8">
      <c r="B20" s="21" t="s">
        <v>2025</v>
      </c>
      <c r="C20" s="139" t="s">
        <v>139</v>
      </c>
      <c r="D20" s="21" t="s">
        <v>155</v>
      </c>
      <c r="E20" s="21" t="s">
        <v>156</v>
      </c>
      <c r="F20" s="22">
        <v>101885</v>
      </c>
      <c r="G20" s="22">
        <v>2516.36</v>
      </c>
      <c r="H20" s="22">
        <v>5.6</v>
      </c>
    </row>
    <row r="21" spans="2:8">
      <c r="B21" s="21" t="s">
        <v>1065</v>
      </c>
      <c r="C21" s="139" t="s">
        <v>139</v>
      </c>
      <c r="D21" s="21" t="s">
        <v>145</v>
      </c>
      <c r="E21" s="21" t="s">
        <v>147</v>
      </c>
      <c r="F21" s="22">
        <v>57537</v>
      </c>
      <c r="G21" s="22">
        <v>1837.24</v>
      </c>
      <c r="H21" s="22">
        <v>4.09</v>
      </c>
    </row>
    <row r="22" spans="2:8">
      <c r="B22" s="21" t="s">
        <v>1053</v>
      </c>
      <c r="C22" s="139" t="s">
        <v>139</v>
      </c>
      <c r="D22" s="21" t="s">
        <v>148</v>
      </c>
      <c r="E22" s="21" t="s">
        <v>149</v>
      </c>
      <c r="F22" s="22">
        <v>495053</v>
      </c>
      <c r="G22" s="22">
        <v>1726.25</v>
      </c>
      <c r="H22" s="22">
        <v>3.84</v>
      </c>
    </row>
    <row r="23" spans="2:8">
      <c r="B23" s="21" t="s">
        <v>1077</v>
      </c>
      <c r="C23" s="139" t="s">
        <v>139</v>
      </c>
      <c r="D23" s="21" t="s">
        <v>140</v>
      </c>
      <c r="E23" s="21" t="s">
        <v>150</v>
      </c>
      <c r="F23" s="22">
        <v>82491</v>
      </c>
      <c r="G23" s="22">
        <v>1568.94</v>
      </c>
      <c r="H23" s="22">
        <v>3.49</v>
      </c>
    </row>
    <row r="24" spans="2:8">
      <c r="B24" s="21" t="s">
        <v>2067</v>
      </c>
      <c r="C24" s="139" t="s">
        <v>139</v>
      </c>
      <c r="D24" s="21" t="s">
        <v>160</v>
      </c>
      <c r="E24" s="21" t="s">
        <v>161</v>
      </c>
      <c r="F24" s="22">
        <v>67854</v>
      </c>
      <c r="G24" s="22">
        <v>1372.75</v>
      </c>
      <c r="H24" s="22">
        <v>3.06</v>
      </c>
    </row>
    <row r="25" spans="2:8">
      <c r="B25" s="21" t="s">
        <v>1056</v>
      </c>
      <c r="C25" s="139" t="s">
        <v>139</v>
      </c>
      <c r="D25" s="21" t="s">
        <v>140</v>
      </c>
      <c r="E25" s="21" t="s">
        <v>154</v>
      </c>
      <c r="F25" s="22">
        <v>148300</v>
      </c>
      <c r="G25" s="22">
        <v>1343.6</v>
      </c>
      <c r="H25" s="22">
        <v>2.99</v>
      </c>
    </row>
    <row r="26" spans="2:8">
      <c r="B26" s="21" t="s">
        <v>2102</v>
      </c>
      <c r="C26" s="139" t="s">
        <v>139</v>
      </c>
      <c r="D26" s="21" t="s">
        <v>148</v>
      </c>
      <c r="E26" s="21" t="s">
        <v>159</v>
      </c>
      <c r="F26" s="22">
        <v>50115</v>
      </c>
      <c r="G26" s="22">
        <v>1278.28</v>
      </c>
      <c r="H26" s="22">
        <v>2.85</v>
      </c>
    </row>
    <row r="27" spans="2:8">
      <c r="B27" s="21" t="s">
        <v>286</v>
      </c>
      <c r="C27" s="139" t="s">
        <v>139</v>
      </c>
      <c r="D27" s="21" t="s">
        <v>140</v>
      </c>
      <c r="E27" s="21" t="s">
        <v>287</v>
      </c>
      <c r="F27" s="22">
        <v>215378</v>
      </c>
      <c r="G27" s="22">
        <v>1235.8399999999999</v>
      </c>
      <c r="H27" s="22">
        <v>2.75</v>
      </c>
    </row>
    <row r="28" spans="2:8">
      <c r="B28" s="21" t="s">
        <v>2244</v>
      </c>
      <c r="C28" s="139" t="s">
        <v>139</v>
      </c>
      <c r="D28" s="21" t="s">
        <v>288</v>
      </c>
      <c r="E28" s="21" t="s">
        <v>289</v>
      </c>
      <c r="F28" s="22">
        <v>137534</v>
      </c>
      <c r="G28" s="22">
        <v>1144.28</v>
      </c>
      <c r="H28" s="22">
        <v>2.5499999999999998</v>
      </c>
    </row>
    <row r="29" spans="2:8">
      <c r="B29" s="21" t="s">
        <v>2010</v>
      </c>
      <c r="C29" s="139" t="s">
        <v>139</v>
      </c>
      <c r="D29" s="21" t="s">
        <v>155</v>
      </c>
      <c r="E29" s="21" t="s">
        <v>290</v>
      </c>
      <c r="F29" s="22">
        <v>14945</v>
      </c>
      <c r="G29" s="22">
        <v>1067.69</v>
      </c>
      <c r="H29" s="22">
        <v>2.38</v>
      </c>
    </row>
    <row r="30" spans="2:8">
      <c r="B30" s="21" t="s">
        <v>1071</v>
      </c>
      <c r="C30" s="139" t="s">
        <v>139</v>
      </c>
      <c r="D30" s="21" t="s">
        <v>151</v>
      </c>
      <c r="E30" s="21" t="s">
        <v>291</v>
      </c>
      <c r="F30" s="22">
        <v>25295</v>
      </c>
      <c r="G30" s="22">
        <v>786.09</v>
      </c>
      <c r="H30" s="22">
        <v>1.75</v>
      </c>
    </row>
    <row r="31" spans="2:8">
      <c r="B31" s="21" t="s">
        <v>2099</v>
      </c>
      <c r="C31" s="139" t="s">
        <v>139</v>
      </c>
      <c r="D31" s="21" t="s">
        <v>200</v>
      </c>
      <c r="E31" s="21" t="s">
        <v>292</v>
      </c>
      <c r="F31" s="22">
        <v>53650</v>
      </c>
      <c r="G31" s="22">
        <v>723.52</v>
      </c>
      <c r="H31" s="22">
        <v>1.61</v>
      </c>
    </row>
    <row r="32" spans="2:8">
      <c r="B32" s="21" t="s">
        <v>2085</v>
      </c>
      <c r="C32" s="139" t="s">
        <v>139</v>
      </c>
      <c r="D32" s="21" t="s">
        <v>200</v>
      </c>
      <c r="E32" s="21" t="s">
        <v>293</v>
      </c>
      <c r="F32" s="22">
        <v>7445</v>
      </c>
      <c r="G32" s="22">
        <v>709.33</v>
      </c>
      <c r="H32" s="22">
        <v>1.58</v>
      </c>
    </row>
    <row r="33" spans="2:8">
      <c r="B33" s="21" t="s">
        <v>1064</v>
      </c>
      <c r="C33" s="139" t="s">
        <v>139</v>
      </c>
      <c r="D33" s="21" t="s">
        <v>151</v>
      </c>
      <c r="E33" s="21" t="s">
        <v>152</v>
      </c>
      <c r="F33" s="22">
        <v>23376</v>
      </c>
      <c r="G33" s="22">
        <v>645.53</v>
      </c>
      <c r="H33" s="22">
        <v>1.44</v>
      </c>
    </row>
    <row r="34" spans="2:8">
      <c r="B34" s="21" t="s">
        <v>1076</v>
      </c>
      <c r="C34" s="139" t="s">
        <v>139</v>
      </c>
      <c r="D34" s="21" t="s">
        <v>145</v>
      </c>
      <c r="E34" s="21" t="s">
        <v>294</v>
      </c>
      <c r="F34" s="22">
        <v>59327</v>
      </c>
      <c r="G34" s="22">
        <v>617.67999999999995</v>
      </c>
      <c r="H34" s="22">
        <v>1.38</v>
      </c>
    </row>
    <row r="35" spans="2:8">
      <c r="B35" s="21" t="s">
        <v>2103</v>
      </c>
      <c r="C35" s="139" t="s">
        <v>139</v>
      </c>
      <c r="D35" s="21" t="s">
        <v>174</v>
      </c>
      <c r="E35" s="21" t="s">
        <v>295</v>
      </c>
      <c r="F35" s="22">
        <v>60645</v>
      </c>
      <c r="G35" s="22">
        <v>616.70000000000005</v>
      </c>
      <c r="H35" s="22">
        <v>1.37</v>
      </c>
    </row>
    <row r="36" spans="2:8">
      <c r="B36" s="21" t="s">
        <v>2364</v>
      </c>
      <c r="C36" s="139" t="s">
        <v>139</v>
      </c>
      <c r="D36" s="21" t="s">
        <v>155</v>
      </c>
      <c r="E36" s="21" t="s">
        <v>296</v>
      </c>
      <c r="F36" s="22">
        <v>33928</v>
      </c>
      <c r="G36" s="22">
        <v>572.54</v>
      </c>
      <c r="H36" s="22">
        <v>1.27</v>
      </c>
    </row>
    <row r="37" spans="2:8">
      <c r="B37" s="21" t="s">
        <v>2008</v>
      </c>
      <c r="C37" s="139" t="s">
        <v>139</v>
      </c>
      <c r="D37" s="21" t="s">
        <v>518</v>
      </c>
      <c r="E37" s="21" t="s">
        <v>519</v>
      </c>
      <c r="F37" s="22">
        <v>15295</v>
      </c>
      <c r="G37" s="22">
        <v>511.99</v>
      </c>
      <c r="H37" s="22">
        <v>1.1399999999999999</v>
      </c>
    </row>
    <row r="38" spans="2:8">
      <c r="B38" s="21" t="s">
        <v>2034</v>
      </c>
      <c r="C38" s="139" t="s">
        <v>139</v>
      </c>
      <c r="D38" s="21" t="s">
        <v>274</v>
      </c>
      <c r="E38" s="21" t="s">
        <v>297</v>
      </c>
      <c r="F38" s="22">
        <v>267321</v>
      </c>
      <c r="G38" s="22">
        <v>462.73</v>
      </c>
      <c r="H38" s="22">
        <v>1.03</v>
      </c>
    </row>
    <row r="39" spans="2:8">
      <c r="B39" s="21" t="s">
        <v>2063</v>
      </c>
      <c r="C39" s="139" t="s">
        <v>139</v>
      </c>
      <c r="D39" s="21" t="s">
        <v>298</v>
      </c>
      <c r="E39" s="21" t="s">
        <v>299</v>
      </c>
      <c r="F39" s="22">
        <v>451149</v>
      </c>
      <c r="G39" s="22">
        <v>458.14</v>
      </c>
      <c r="H39" s="22">
        <v>1.02</v>
      </c>
    </row>
    <row r="40" spans="2:8">
      <c r="B40" s="21" t="s">
        <v>1089</v>
      </c>
      <c r="C40" s="139" t="s">
        <v>139</v>
      </c>
      <c r="D40" s="21" t="s">
        <v>274</v>
      </c>
      <c r="E40" s="21" t="s">
        <v>300</v>
      </c>
      <c r="F40" s="22">
        <v>191190</v>
      </c>
      <c r="G40" s="22">
        <v>436.2</v>
      </c>
      <c r="H40" s="22">
        <v>0.97</v>
      </c>
    </row>
    <row r="41" spans="2:8">
      <c r="B41" s="21" t="s">
        <v>2077</v>
      </c>
      <c r="C41" s="139" t="s">
        <v>139</v>
      </c>
      <c r="D41" s="21" t="s">
        <v>181</v>
      </c>
      <c r="E41" s="21" t="s">
        <v>183</v>
      </c>
      <c r="F41" s="22">
        <v>6453</v>
      </c>
      <c r="G41" s="22">
        <v>433.32</v>
      </c>
      <c r="H41" s="22">
        <v>0.96</v>
      </c>
    </row>
    <row r="42" spans="2:8">
      <c r="B42" s="21" t="s">
        <v>2012</v>
      </c>
      <c r="C42" s="139" t="s">
        <v>139</v>
      </c>
      <c r="D42" s="21" t="s">
        <v>140</v>
      </c>
      <c r="E42" s="21" t="s">
        <v>301</v>
      </c>
      <c r="F42" s="22">
        <v>36544</v>
      </c>
      <c r="G42" s="22">
        <v>417.57</v>
      </c>
      <c r="H42" s="22">
        <v>0.93</v>
      </c>
    </row>
    <row r="43" spans="2:8">
      <c r="B43" s="21" t="s">
        <v>2107</v>
      </c>
      <c r="C43" s="139" t="s">
        <v>139</v>
      </c>
      <c r="D43" s="21" t="s">
        <v>200</v>
      </c>
      <c r="E43" s="21" t="s">
        <v>520</v>
      </c>
      <c r="F43" s="22">
        <v>100322</v>
      </c>
      <c r="G43" s="22">
        <v>414.08</v>
      </c>
      <c r="H43" s="22">
        <v>0.92</v>
      </c>
    </row>
    <row r="44" spans="2:8">
      <c r="B44" s="21" t="s">
        <v>2045</v>
      </c>
      <c r="C44" s="139" t="s">
        <v>139</v>
      </c>
      <c r="D44" s="21" t="s">
        <v>302</v>
      </c>
      <c r="E44" s="21" t="s">
        <v>303</v>
      </c>
      <c r="F44" s="22">
        <v>1997</v>
      </c>
      <c r="G44" s="22">
        <v>406.66</v>
      </c>
      <c r="H44" s="22">
        <v>0.91</v>
      </c>
    </row>
    <row r="45" spans="2:8">
      <c r="B45" s="21" t="s">
        <v>2091</v>
      </c>
      <c r="C45" s="139" t="s">
        <v>139</v>
      </c>
      <c r="D45" s="21" t="s">
        <v>145</v>
      </c>
      <c r="E45" s="21" t="s">
        <v>304</v>
      </c>
      <c r="F45" s="22">
        <v>35359</v>
      </c>
      <c r="G45" s="22">
        <v>376.01</v>
      </c>
      <c r="H45" s="22">
        <v>0.84</v>
      </c>
    </row>
    <row r="46" spans="2:8">
      <c r="B46" s="21" t="s">
        <v>2098</v>
      </c>
      <c r="C46" s="139" t="s">
        <v>139</v>
      </c>
      <c r="D46" s="21" t="s">
        <v>181</v>
      </c>
      <c r="E46" s="21" t="s">
        <v>373</v>
      </c>
      <c r="F46" s="22">
        <v>20936</v>
      </c>
      <c r="G46" s="22">
        <v>360.46</v>
      </c>
      <c r="H46" s="22">
        <v>0.8</v>
      </c>
    </row>
    <row r="47" spans="2:8">
      <c r="B47" s="21" t="s">
        <v>2095</v>
      </c>
      <c r="C47" s="139" t="s">
        <v>139</v>
      </c>
      <c r="D47" s="21" t="s">
        <v>298</v>
      </c>
      <c r="E47" s="21" t="s">
        <v>521</v>
      </c>
      <c r="F47" s="22">
        <v>52608</v>
      </c>
      <c r="G47" s="22">
        <v>354.55</v>
      </c>
      <c r="H47" s="22">
        <v>0.79</v>
      </c>
    </row>
    <row r="48" spans="2:8">
      <c r="B48" s="21" t="s">
        <v>2245</v>
      </c>
      <c r="C48" s="139" t="s">
        <v>139</v>
      </c>
      <c r="D48" s="21" t="s">
        <v>174</v>
      </c>
      <c r="E48" s="21" t="s">
        <v>522</v>
      </c>
      <c r="F48" s="22">
        <v>30231</v>
      </c>
      <c r="G48" s="22">
        <v>352.92</v>
      </c>
      <c r="H48" s="22">
        <v>0.79</v>
      </c>
    </row>
    <row r="49" spans="2:8">
      <c r="B49" s="21" t="s">
        <v>2246</v>
      </c>
      <c r="C49" s="139" t="s">
        <v>139</v>
      </c>
      <c r="D49" s="21" t="s">
        <v>378</v>
      </c>
      <c r="E49" s="21" t="s">
        <v>379</v>
      </c>
      <c r="F49" s="22">
        <v>81984</v>
      </c>
      <c r="G49" s="22">
        <v>332.57</v>
      </c>
      <c r="H49" s="22">
        <v>0.74</v>
      </c>
    </row>
    <row r="50" spans="2:8">
      <c r="B50" s="21" t="s">
        <v>2006</v>
      </c>
      <c r="C50" s="139" t="s">
        <v>139</v>
      </c>
      <c r="D50" s="21" t="s">
        <v>202</v>
      </c>
      <c r="E50" s="21" t="s">
        <v>523</v>
      </c>
      <c r="F50" s="22">
        <v>40059</v>
      </c>
      <c r="G50" s="22">
        <v>329.91</v>
      </c>
      <c r="H50" s="22">
        <v>0.73</v>
      </c>
    </row>
    <row r="51" spans="2:8">
      <c r="B51" s="21" t="s">
        <v>2295</v>
      </c>
      <c r="C51" s="139" t="s">
        <v>139</v>
      </c>
      <c r="D51" s="21" t="s">
        <v>145</v>
      </c>
      <c r="E51" s="21" t="s">
        <v>185</v>
      </c>
      <c r="F51" s="22">
        <v>83326</v>
      </c>
      <c r="G51" s="22">
        <v>322.10000000000002</v>
      </c>
      <c r="H51" s="22">
        <v>0.72</v>
      </c>
    </row>
    <row r="52" spans="2:8">
      <c r="B52" s="21" t="s">
        <v>1078</v>
      </c>
      <c r="C52" s="139" t="s">
        <v>139</v>
      </c>
      <c r="D52" s="21" t="s">
        <v>198</v>
      </c>
      <c r="E52" s="21" t="s">
        <v>318</v>
      </c>
      <c r="F52" s="22">
        <v>25130</v>
      </c>
      <c r="G52" s="22">
        <v>318.13</v>
      </c>
      <c r="H52" s="22">
        <v>0.71</v>
      </c>
    </row>
    <row r="53" spans="2:8">
      <c r="B53" s="21" t="s">
        <v>2106</v>
      </c>
      <c r="C53" s="139" t="s">
        <v>139</v>
      </c>
      <c r="D53" s="21" t="s">
        <v>174</v>
      </c>
      <c r="E53" s="21" t="s">
        <v>175</v>
      </c>
      <c r="F53" s="22">
        <v>6815</v>
      </c>
      <c r="G53" s="22">
        <v>302.16000000000003</v>
      </c>
      <c r="H53" s="22">
        <v>0.67</v>
      </c>
    </row>
    <row r="54" spans="2:8">
      <c r="B54" s="21" t="s">
        <v>1061</v>
      </c>
      <c r="C54" s="139" t="s">
        <v>139</v>
      </c>
      <c r="D54" s="21" t="s">
        <v>200</v>
      </c>
      <c r="E54" s="21" t="s">
        <v>201</v>
      </c>
      <c r="F54" s="22">
        <v>7834</v>
      </c>
      <c r="G54" s="22">
        <v>301.64</v>
      </c>
      <c r="H54" s="22">
        <v>0.67</v>
      </c>
    </row>
    <row r="55" spans="2:8">
      <c r="B55" s="21" t="s">
        <v>524</v>
      </c>
      <c r="C55" s="139" t="s">
        <v>139</v>
      </c>
      <c r="D55" s="21" t="s">
        <v>466</v>
      </c>
      <c r="E55" s="21" t="s">
        <v>525</v>
      </c>
      <c r="F55" s="22">
        <v>217407</v>
      </c>
      <c r="G55" s="22">
        <v>291.43</v>
      </c>
      <c r="H55" s="22">
        <v>0.65</v>
      </c>
    </row>
    <row r="56" spans="2:8">
      <c r="B56" s="21" t="s">
        <v>2344</v>
      </c>
      <c r="C56" s="139" t="s">
        <v>139</v>
      </c>
      <c r="D56" s="21" t="s">
        <v>380</v>
      </c>
      <c r="E56" s="21" t="s">
        <v>381</v>
      </c>
      <c r="F56" s="22">
        <v>116866</v>
      </c>
      <c r="G56" s="22">
        <v>287.43</v>
      </c>
      <c r="H56" s="22">
        <v>0.64</v>
      </c>
    </row>
    <row r="57" spans="2:8">
      <c r="B57" s="21" t="s">
        <v>1081</v>
      </c>
      <c r="C57" s="139" t="s">
        <v>139</v>
      </c>
      <c r="D57" s="21" t="s">
        <v>198</v>
      </c>
      <c r="E57" s="21" t="s">
        <v>204</v>
      </c>
      <c r="F57" s="22">
        <v>52159</v>
      </c>
      <c r="G57" s="22">
        <v>281.89</v>
      </c>
      <c r="H57" s="22">
        <v>0.63</v>
      </c>
    </row>
    <row r="58" spans="2:8">
      <c r="B58" s="21" t="s">
        <v>2273</v>
      </c>
      <c r="C58" s="139" t="s">
        <v>139</v>
      </c>
      <c r="D58" s="21" t="s">
        <v>200</v>
      </c>
      <c r="E58" s="21" t="s">
        <v>426</v>
      </c>
      <c r="F58" s="22">
        <v>7150</v>
      </c>
      <c r="G58" s="22">
        <v>262.54000000000002</v>
      </c>
      <c r="H58" s="22">
        <v>0.57999999999999996</v>
      </c>
    </row>
    <row r="59" spans="2:8">
      <c r="B59" s="21" t="s">
        <v>2071</v>
      </c>
      <c r="C59" s="139" t="s">
        <v>139</v>
      </c>
      <c r="D59" s="21" t="s">
        <v>174</v>
      </c>
      <c r="E59" s="21" t="s">
        <v>197</v>
      </c>
      <c r="F59" s="22">
        <v>7169</v>
      </c>
      <c r="G59" s="22">
        <v>258.72000000000003</v>
      </c>
      <c r="H59" s="22">
        <v>0.57999999999999996</v>
      </c>
    </row>
    <row r="60" spans="2:8">
      <c r="B60" s="21" t="s">
        <v>2013</v>
      </c>
      <c r="C60" s="139" t="s">
        <v>139</v>
      </c>
      <c r="D60" s="21" t="s">
        <v>236</v>
      </c>
      <c r="E60" s="21" t="s">
        <v>526</v>
      </c>
      <c r="F60" s="22">
        <v>5706</v>
      </c>
      <c r="G60" s="22">
        <v>257.77</v>
      </c>
      <c r="H60" s="22">
        <v>0.56999999999999995</v>
      </c>
    </row>
    <row r="61" spans="2:8">
      <c r="B61" s="21" t="s">
        <v>1066</v>
      </c>
      <c r="C61" s="139" t="s">
        <v>139</v>
      </c>
      <c r="D61" s="21" t="s">
        <v>186</v>
      </c>
      <c r="E61" s="21" t="s">
        <v>187</v>
      </c>
      <c r="F61" s="22">
        <v>33436</v>
      </c>
      <c r="G61" s="22">
        <v>257.51</v>
      </c>
      <c r="H61" s="22">
        <v>0.56999999999999995</v>
      </c>
    </row>
    <row r="62" spans="2:8">
      <c r="B62" s="21" t="s">
        <v>2381</v>
      </c>
      <c r="C62" s="139" t="s">
        <v>139</v>
      </c>
      <c r="D62" s="21" t="s">
        <v>302</v>
      </c>
      <c r="E62" s="21" t="s">
        <v>527</v>
      </c>
      <c r="F62" s="22">
        <v>6566</v>
      </c>
      <c r="G62" s="22">
        <v>247.31</v>
      </c>
      <c r="H62" s="22">
        <v>0.55000000000000004</v>
      </c>
    </row>
    <row r="63" spans="2:8">
      <c r="B63" s="21" t="s">
        <v>2007</v>
      </c>
      <c r="C63" s="139" t="s">
        <v>139</v>
      </c>
      <c r="D63" s="21" t="s">
        <v>251</v>
      </c>
      <c r="E63" s="21" t="s">
        <v>377</v>
      </c>
      <c r="F63" s="22">
        <v>29561</v>
      </c>
      <c r="G63" s="22">
        <v>215.85</v>
      </c>
      <c r="H63" s="22">
        <v>0.48</v>
      </c>
    </row>
    <row r="64" spans="2:8">
      <c r="B64" s="21" t="s">
        <v>1079</v>
      </c>
      <c r="C64" s="139" t="s">
        <v>139</v>
      </c>
      <c r="D64" s="21" t="s">
        <v>200</v>
      </c>
      <c r="E64" s="21" t="s">
        <v>320</v>
      </c>
      <c r="F64" s="22">
        <v>7211</v>
      </c>
      <c r="G64" s="22">
        <v>193.03</v>
      </c>
      <c r="H64" s="22">
        <v>0.43</v>
      </c>
    </row>
    <row r="65" spans="2:9">
      <c r="B65" s="21" t="s">
        <v>2082</v>
      </c>
      <c r="C65" s="139" t="s">
        <v>139</v>
      </c>
      <c r="D65" s="21" t="s">
        <v>142</v>
      </c>
      <c r="E65" s="21" t="s">
        <v>395</v>
      </c>
      <c r="F65" s="22">
        <v>53123</v>
      </c>
      <c r="G65" s="22">
        <v>161.31</v>
      </c>
      <c r="H65" s="22">
        <v>0.36</v>
      </c>
    </row>
    <row r="66" spans="2:9">
      <c r="B66" s="21" t="s">
        <v>2404</v>
      </c>
      <c r="C66" s="139" t="s">
        <v>139</v>
      </c>
      <c r="D66" s="21" t="s">
        <v>140</v>
      </c>
      <c r="E66" s="21" t="s">
        <v>443</v>
      </c>
      <c r="F66" s="22">
        <v>31269</v>
      </c>
      <c r="G66" s="22">
        <v>0</v>
      </c>
      <c r="H66" s="22">
        <v>0</v>
      </c>
      <c r="I66" s="21" t="s">
        <v>444</v>
      </c>
    </row>
    <row r="67" spans="2:9">
      <c r="B67" s="231" t="s">
        <v>218</v>
      </c>
      <c r="C67" s="232"/>
      <c r="D67" s="231"/>
      <c r="E67" s="231"/>
      <c r="F67" s="128"/>
      <c r="G67" s="128">
        <f>SUM(G13:G66)</f>
        <v>44753.67</v>
      </c>
      <c r="H67" s="128">
        <f>SUM(H13:H66)</f>
        <v>99.63</v>
      </c>
    </row>
    <row r="68" spans="2:9">
      <c r="B68" s="229" t="s">
        <v>102</v>
      </c>
      <c r="C68" s="230" t="s">
        <v>103</v>
      </c>
      <c r="D68" s="229" t="s">
        <v>104</v>
      </c>
      <c r="E68" s="229" t="s">
        <v>105</v>
      </c>
      <c r="F68" s="131" t="s">
        <v>106</v>
      </c>
      <c r="G68" s="131" t="s">
        <v>107</v>
      </c>
      <c r="H68" s="131" t="s">
        <v>108</v>
      </c>
    </row>
    <row r="69" spans="2:9">
      <c r="B69" s="231" t="s">
        <v>109</v>
      </c>
      <c r="C69" s="139"/>
    </row>
    <row r="70" spans="2:9">
      <c r="B70" s="231" t="s">
        <v>110</v>
      </c>
      <c r="C70" s="139"/>
    </row>
    <row r="71" spans="2:9">
      <c r="B71" s="231" t="s">
        <v>430</v>
      </c>
      <c r="C71" s="139"/>
    </row>
    <row r="72" spans="2:9">
      <c r="B72" s="21" t="s">
        <v>2370</v>
      </c>
      <c r="C72" s="139">
        <v>7.63</v>
      </c>
      <c r="D72" s="21" t="s">
        <v>117</v>
      </c>
      <c r="E72" s="21" t="s">
        <v>431</v>
      </c>
      <c r="F72" s="22">
        <v>5753</v>
      </c>
      <c r="G72" s="22">
        <v>1.62</v>
      </c>
      <c r="H72" s="22">
        <v>0</v>
      </c>
      <c r="I72" s="21" t="s">
        <v>444</v>
      </c>
    </row>
    <row r="73" spans="2:9">
      <c r="B73" s="231" t="s">
        <v>118</v>
      </c>
      <c r="C73" s="234"/>
      <c r="D73" s="231"/>
      <c r="E73" s="231"/>
      <c r="F73" s="128"/>
      <c r="G73" s="128">
        <f>SUM(G68:G72)</f>
        <v>1.62</v>
      </c>
      <c r="H73" s="128">
        <f>SUM(H68:H72)</f>
        <v>0</v>
      </c>
    </row>
    <row r="74" spans="2:9">
      <c r="B74" s="231" t="s">
        <v>277</v>
      </c>
      <c r="C74" s="234"/>
      <c r="D74" s="231"/>
      <c r="E74" s="231"/>
      <c r="F74" s="128"/>
      <c r="G74" s="128">
        <v>127.01</v>
      </c>
      <c r="H74" s="128">
        <v>0.28000000000000003</v>
      </c>
    </row>
    <row r="75" spans="2:9">
      <c r="B75" s="231" t="s">
        <v>125</v>
      </c>
      <c r="C75" s="234"/>
      <c r="D75" s="231"/>
      <c r="E75" s="231"/>
      <c r="F75" s="128"/>
      <c r="G75" s="128">
        <v>44882.3</v>
      </c>
      <c r="H75" s="128">
        <v>99.94</v>
      </c>
    </row>
    <row r="76" spans="2:9">
      <c r="B76" s="231" t="s">
        <v>220</v>
      </c>
      <c r="C76" s="234"/>
      <c r="D76" s="231"/>
      <c r="E76" s="231"/>
      <c r="F76" s="128"/>
      <c r="G76" s="128">
        <v>26.108219800002402</v>
      </c>
      <c r="H76" s="128">
        <v>6.0000000000002274E-2</v>
      </c>
    </row>
    <row r="77" spans="2:9">
      <c r="B77" s="231" t="s">
        <v>127</v>
      </c>
      <c r="C77" s="234"/>
      <c r="D77" s="231"/>
      <c r="E77" s="231"/>
      <c r="F77" s="128"/>
      <c r="G77" s="128">
        <v>44908.408219800003</v>
      </c>
      <c r="H77" s="128">
        <v>100</v>
      </c>
    </row>
    <row r="78" spans="2:9">
      <c r="B78" s="21" t="s">
        <v>128</v>
      </c>
    </row>
    <row r="79" spans="2:9">
      <c r="B79" s="21" t="s">
        <v>129</v>
      </c>
    </row>
    <row r="80" spans="2:9">
      <c r="B80" s="21" t="s">
        <v>130</v>
      </c>
      <c r="C80" s="235">
        <v>44865</v>
      </c>
    </row>
    <row r="81" spans="2:7" ht="25.5">
      <c r="B81" s="236" t="s">
        <v>131</v>
      </c>
      <c r="C81" s="210" t="s">
        <v>132</v>
      </c>
    </row>
    <row r="82" spans="2:7">
      <c r="B82" s="231"/>
    </row>
    <row r="83" spans="2:7">
      <c r="B83" s="231" t="s">
        <v>2546</v>
      </c>
      <c r="C83" s="21" t="s">
        <v>132</v>
      </c>
    </row>
    <row r="84" spans="2:7">
      <c r="B84" s="231" t="s">
        <v>2547</v>
      </c>
      <c r="C84" s="21" t="s">
        <v>132</v>
      </c>
    </row>
    <row r="85" spans="2:7">
      <c r="B85" s="231" t="s">
        <v>1107</v>
      </c>
      <c r="C85" s="21" t="s">
        <v>132</v>
      </c>
    </row>
    <row r="86" spans="2:7">
      <c r="B86" s="231" t="s">
        <v>532</v>
      </c>
      <c r="C86" s="234"/>
    </row>
    <row r="87" spans="2:7">
      <c r="B87" s="231" t="s">
        <v>533</v>
      </c>
      <c r="C87" s="234"/>
    </row>
    <row r="88" spans="2:7">
      <c r="B88" s="264" t="s">
        <v>2503</v>
      </c>
      <c r="C88" s="234"/>
    </row>
    <row r="89" spans="2:7">
      <c r="B89" s="264" t="s">
        <v>134</v>
      </c>
    </row>
    <row r="90" spans="2:7">
      <c r="B90" s="264" t="s">
        <v>135</v>
      </c>
    </row>
    <row r="94" spans="2:7">
      <c r="B94" s="412" t="s">
        <v>2544</v>
      </c>
      <c r="C94" s="413"/>
      <c r="D94" s="413"/>
      <c r="E94" s="413"/>
      <c r="F94" s="413"/>
      <c r="G94" s="414"/>
    </row>
    <row r="95" spans="2:7">
      <c r="B95" s="415"/>
      <c r="C95" s="416"/>
      <c r="D95" s="416"/>
      <c r="E95" s="416"/>
      <c r="F95" s="416"/>
      <c r="G95" s="417"/>
    </row>
    <row r="96" spans="2:7">
      <c r="B96" s="415"/>
      <c r="C96" s="416"/>
      <c r="D96" s="416"/>
      <c r="E96" s="416"/>
      <c r="F96" s="416"/>
      <c r="G96" s="417"/>
    </row>
    <row r="97" spans="2:7">
      <c r="B97" s="415"/>
      <c r="C97" s="416"/>
      <c r="D97" s="416"/>
      <c r="E97" s="416"/>
      <c r="F97" s="416"/>
      <c r="G97" s="417"/>
    </row>
    <row r="98" spans="2:7">
      <c r="B98" s="415"/>
      <c r="C98" s="416"/>
      <c r="D98" s="416"/>
      <c r="E98" s="416"/>
      <c r="F98" s="416"/>
      <c r="G98" s="417"/>
    </row>
    <row r="99" spans="2:7">
      <c r="B99" s="418"/>
      <c r="C99" s="419"/>
      <c r="D99" s="419"/>
      <c r="E99" s="419"/>
      <c r="F99" s="419"/>
      <c r="G99" s="420"/>
    </row>
  </sheetData>
  <mergeCells count="4">
    <mergeCell ref="B1:E1"/>
    <mergeCell ref="B94:G99"/>
    <mergeCell ref="C3:C7"/>
    <mergeCell ref="D3:D7"/>
  </mergeCells>
  <hyperlinks>
    <hyperlink ref="A1" location="Index!A1" display="Index" xr:uid="{45F75FB6-C3EB-4D5A-BAE7-957C2815579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06630-9D71-4E61-B006-CB2274948FD3}">
  <dimension ref="A1:I69"/>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3.5703125"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26.85546875" style="21" bestFit="1" customWidth="1"/>
    <col min="261" max="261" width="13.5703125"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26.85546875" style="21" bestFit="1" customWidth="1"/>
    <col min="517" max="517" width="13.5703125"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26.85546875" style="21" bestFit="1" customWidth="1"/>
    <col min="773" max="773" width="13.5703125"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26.85546875" style="21" bestFit="1" customWidth="1"/>
    <col min="1029" max="1029" width="13.5703125"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26.85546875" style="21" bestFit="1" customWidth="1"/>
    <col min="1285" max="1285" width="13.5703125"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26.85546875" style="21" bestFit="1" customWidth="1"/>
    <col min="1541" max="1541" width="13.5703125"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26.85546875" style="21" bestFit="1" customWidth="1"/>
    <col min="1797" max="1797" width="13.5703125"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26.85546875" style="21" bestFit="1" customWidth="1"/>
    <col min="2053" max="2053" width="13.5703125"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26.85546875" style="21" bestFit="1" customWidth="1"/>
    <col min="2309" max="2309" width="13.5703125"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26.85546875" style="21" bestFit="1" customWidth="1"/>
    <col min="2565" max="2565" width="13.5703125"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26.85546875" style="21" bestFit="1" customWidth="1"/>
    <col min="2821" max="2821" width="13.5703125"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26.85546875" style="21" bestFit="1" customWidth="1"/>
    <col min="3077" max="3077" width="13.5703125"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26.85546875" style="21" bestFit="1" customWidth="1"/>
    <col min="3333" max="3333" width="13.5703125"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26.85546875" style="21" bestFit="1" customWidth="1"/>
    <col min="3589" max="3589" width="13.5703125"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26.85546875" style="21" bestFit="1" customWidth="1"/>
    <col min="3845" max="3845" width="13.5703125"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26.85546875" style="21" bestFit="1" customWidth="1"/>
    <col min="4101" max="4101" width="13.5703125"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26.85546875" style="21" bestFit="1" customWidth="1"/>
    <col min="4357" max="4357" width="13.5703125"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26.85546875" style="21" bestFit="1" customWidth="1"/>
    <col min="4613" max="4613" width="13.5703125"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26.85546875" style="21" bestFit="1" customWidth="1"/>
    <col min="4869" max="4869" width="13.5703125"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26.85546875" style="21" bestFit="1" customWidth="1"/>
    <col min="5125" max="5125" width="13.5703125"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26.85546875" style="21" bestFit="1" customWidth="1"/>
    <col min="5381" max="5381" width="13.5703125"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26.85546875" style="21" bestFit="1" customWidth="1"/>
    <col min="5637" max="5637" width="13.5703125"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26.85546875" style="21" bestFit="1" customWidth="1"/>
    <col min="5893" max="5893" width="13.5703125"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26.85546875" style="21" bestFit="1" customWidth="1"/>
    <col min="6149" max="6149" width="13.5703125"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26.85546875" style="21" bestFit="1" customWidth="1"/>
    <col min="6405" max="6405" width="13.5703125"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26.85546875" style="21" bestFit="1" customWidth="1"/>
    <col min="6661" max="6661" width="13.5703125"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26.85546875" style="21" bestFit="1" customWidth="1"/>
    <col min="6917" max="6917" width="13.5703125"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26.85546875" style="21" bestFit="1" customWidth="1"/>
    <col min="7173" max="7173" width="13.5703125"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26.85546875" style="21" bestFit="1" customWidth="1"/>
    <col min="7429" max="7429" width="13.5703125"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26.85546875" style="21" bestFit="1" customWidth="1"/>
    <col min="7685" max="7685" width="13.5703125"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26.85546875" style="21" bestFit="1" customWidth="1"/>
    <col min="7941" max="7941" width="13.5703125"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26.85546875" style="21" bestFit="1" customWidth="1"/>
    <col min="8197" max="8197" width="13.5703125"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26.85546875" style="21" bestFit="1" customWidth="1"/>
    <col min="8453" max="8453" width="13.5703125"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26.85546875" style="21" bestFit="1" customWidth="1"/>
    <col min="8709" max="8709" width="13.5703125"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26.85546875" style="21" bestFit="1" customWidth="1"/>
    <col min="8965" max="8965" width="13.5703125"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26.85546875" style="21" bestFit="1" customWidth="1"/>
    <col min="9221" max="9221" width="13.5703125"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26.85546875" style="21" bestFit="1" customWidth="1"/>
    <col min="9477" max="9477" width="13.5703125"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26.85546875" style="21" bestFit="1" customWidth="1"/>
    <col min="9733" max="9733" width="13.5703125"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26.85546875" style="21" bestFit="1" customWidth="1"/>
    <col min="9989" max="9989" width="13.5703125"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26.85546875" style="21" bestFit="1" customWidth="1"/>
    <col min="10245" max="10245" width="13.5703125"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26.85546875" style="21" bestFit="1" customWidth="1"/>
    <col min="10501" max="10501" width="13.5703125"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26.85546875" style="21" bestFit="1" customWidth="1"/>
    <col min="10757" max="10757" width="13.5703125"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26.85546875" style="21" bestFit="1" customWidth="1"/>
    <col min="11013" max="11013" width="13.5703125"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26.85546875" style="21" bestFit="1" customWidth="1"/>
    <col min="11269" max="11269" width="13.5703125"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26.85546875" style="21" bestFit="1" customWidth="1"/>
    <col min="11525" max="11525" width="13.5703125"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26.85546875" style="21" bestFit="1" customWidth="1"/>
    <col min="11781" max="11781" width="13.5703125"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26.85546875" style="21" bestFit="1" customWidth="1"/>
    <col min="12037" max="12037" width="13.5703125"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26.85546875" style="21" bestFit="1" customWidth="1"/>
    <col min="12293" max="12293" width="13.5703125"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26.85546875" style="21" bestFit="1" customWidth="1"/>
    <col min="12549" max="12549" width="13.5703125"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26.85546875" style="21" bestFit="1" customWidth="1"/>
    <col min="12805" max="12805" width="13.5703125"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26.85546875" style="21" bestFit="1" customWidth="1"/>
    <col min="13061" max="13061" width="13.5703125"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26.85546875" style="21" bestFit="1" customWidth="1"/>
    <col min="13317" max="13317" width="13.5703125"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26.85546875" style="21" bestFit="1" customWidth="1"/>
    <col min="13573" max="13573" width="13.5703125"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26.85546875" style="21" bestFit="1" customWidth="1"/>
    <col min="13829" max="13829" width="13.5703125"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26.85546875" style="21" bestFit="1" customWidth="1"/>
    <col min="14085" max="14085" width="13.5703125"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26.85546875" style="21" bestFit="1" customWidth="1"/>
    <col min="14341" max="14341" width="13.5703125"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26.85546875" style="21" bestFit="1" customWidth="1"/>
    <col min="14597" max="14597" width="13.5703125"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26.85546875" style="21" bestFit="1" customWidth="1"/>
    <col min="14853" max="14853" width="13.5703125"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26.85546875" style="21" bestFit="1" customWidth="1"/>
    <col min="15109" max="15109" width="13.5703125"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26.85546875" style="21" bestFit="1" customWidth="1"/>
    <col min="15365" max="15365" width="13.5703125"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26.85546875" style="21" bestFit="1" customWidth="1"/>
    <col min="15621" max="15621" width="13.5703125"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26.85546875" style="21" bestFit="1" customWidth="1"/>
    <col min="15877" max="15877" width="13.5703125"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26.85546875" style="21" bestFit="1" customWidth="1"/>
    <col min="16133" max="16133" width="13.5703125"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79</v>
      </c>
      <c r="C1" s="394"/>
      <c r="D1" s="394"/>
      <c r="E1" s="394"/>
      <c r="F1" s="4"/>
      <c r="G1" s="4"/>
      <c r="H1" s="4"/>
    </row>
    <row r="2" spans="1:9" s="1" customFormat="1" ht="13.5" thickBot="1">
      <c r="C2" s="5"/>
      <c r="F2" s="4"/>
      <c r="G2" s="4"/>
      <c r="H2" s="4"/>
    </row>
    <row r="3" spans="1:9" s="12" customFormat="1" ht="15">
      <c r="B3" s="30" t="s">
        <v>3079</v>
      </c>
      <c r="C3" s="395"/>
      <c r="D3" s="398"/>
      <c r="F3" s="18"/>
      <c r="G3" s="18"/>
      <c r="H3" s="18"/>
    </row>
    <row r="4" spans="1:9" s="12" customFormat="1" ht="15">
      <c r="B4" s="90" t="s">
        <v>3080</v>
      </c>
      <c r="C4" s="396"/>
      <c r="D4" s="399"/>
      <c r="F4" s="18"/>
      <c r="G4" s="18"/>
      <c r="H4" s="18"/>
    </row>
    <row r="5" spans="1:9" s="12" customFormat="1" ht="15">
      <c r="B5" s="90" t="s">
        <v>1046</v>
      </c>
      <c r="C5" s="396"/>
      <c r="D5" s="399"/>
      <c r="F5" s="18"/>
      <c r="G5" s="18"/>
      <c r="H5" s="18"/>
    </row>
    <row r="6" spans="1:9" s="12" customFormat="1" ht="15">
      <c r="B6" s="90" t="s">
        <v>2548</v>
      </c>
      <c r="C6" s="396"/>
      <c r="D6" s="399"/>
      <c r="F6" s="18"/>
      <c r="G6" s="18"/>
      <c r="H6" s="18"/>
    </row>
    <row r="7" spans="1:9" s="12" customFormat="1" ht="30.75" thickBot="1">
      <c r="B7" s="32" t="s">
        <v>3081</v>
      </c>
      <c r="C7" s="397"/>
      <c r="D7" s="400"/>
      <c r="F7" s="18"/>
      <c r="G7" s="18"/>
      <c r="H7" s="18"/>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1076</v>
      </c>
      <c r="C16" s="139" t="s">
        <v>139</v>
      </c>
      <c r="D16" s="21" t="s">
        <v>145</v>
      </c>
      <c r="E16" s="21" t="s">
        <v>294</v>
      </c>
      <c r="F16" s="22">
        <v>33850</v>
      </c>
      <c r="G16" s="22">
        <v>352.43</v>
      </c>
      <c r="H16" s="22">
        <v>8.17</v>
      </c>
    </row>
    <row r="17" spans="2:8">
      <c r="B17" s="21" t="s">
        <v>1087</v>
      </c>
      <c r="C17" s="139" t="s">
        <v>139</v>
      </c>
      <c r="D17" s="21" t="s">
        <v>145</v>
      </c>
      <c r="E17" s="21" t="s">
        <v>146</v>
      </c>
      <c r="F17" s="22">
        <v>22311</v>
      </c>
      <c r="G17" s="22">
        <v>343.07</v>
      </c>
      <c r="H17" s="22">
        <v>7.95</v>
      </c>
    </row>
    <row r="18" spans="2:8">
      <c r="B18" s="21" t="s">
        <v>2244</v>
      </c>
      <c r="C18" s="139" t="s">
        <v>139</v>
      </c>
      <c r="D18" s="21" t="s">
        <v>288</v>
      </c>
      <c r="E18" s="21" t="s">
        <v>289</v>
      </c>
      <c r="F18" s="22">
        <v>40894</v>
      </c>
      <c r="G18" s="22">
        <v>340.24</v>
      </c>
      <c r="H18" s="22">
        <v>7.89</v>
      </c>
    </row>
    <row r="19" spans="2:8">
      <c r="B19" s="21" t="s">
        <v>1065</v>
      </c>
      <c r="C19" s="139" t="s">
        <v>139</v>
      </c>
      <c r="D19" s="21" t="s">
        <v>145</v>
      </c>
      <c r="E19" s="21" t="s">
        <v>147</v>
      </c>
      <c r="F19" s="22">
        <v>10305</v>
      </c>
      <c r="G19" s="22">
        <v>329.05</v>
      </c>
      <c r="H19" s="22">
        <v>7.63</v>
      </c>
    </row>
    <row r="20" spans="2:8">
      <c r="B20" s="21" t="s">
        <v>2380</v>
      </c>
      <c r="C20" s="139" t="s">
        <v>139</v>
      </c>
      <c r="D20" s="21" t="s">
        <v>176</v>
      </c>
      <c r="E20" s="21" t="s">
        <v>487</v>
      </c>
      <c r="F20" s="22">
        <v>500112</v>
      </c>
      <c r="G20" s="22">
        <v>315.57</v>
      </c>
      <c r="H20" s="22">
        <v>7.31</v>
      </c>
    </row>
    <row r="21" spans="2:8">
      <c r="B21" s="21" t="s">
        <v>1083</v>
      </c>
      <c r="C21" s="139" t="s">
        <v>139</v>
      </c>
      <c r="D21" s="21" t="s">
        <v>176</v>
      </c>
      <c r="E21" s="21" t="s">
        <v>321</v>
      </c>
      <c r="F21" s="22">
        <v>8016</v>
      </c>
      <c r="G21" s="22">
        <v>314.36</v>
      </c>
      <c r="H21" s="22">
        <v>7.29</v>
      </c>
    </row>
    <row r="22" spans="2:8">
      <c r="B22" s="21" t="s">
        <v>2405</v>
      </c>
      <c r="C22" s="139" t="s">
        <v>139</v>
      </c>
      <c r="D22" s="21" t="s">
        <v>215</v>
      </c>
      <c r="E22" s="21" t="s">
        <v>453</v>
      </c>
      <c r="F22" s="22">
        <v>41712</v>
      </c>
      <c r="G22" s="22">
        <v>309.17</v>
      </c>
      <c r="H22" s="22">
        <v>7.17</v>
      </c>
    </row>
    <row r="23" spans="2:8">
      <c r="B23" s="21" t="s">
        <v>2091</v>
      </c>
      <c r="C23" s="139" t="s">
        <v>139</v>
      </c>
      <c r="D23" s="21" t="s">
        <v>145</v>
      </c>
      <c r="E23" s="21" t="s">
        <v>304</v>
      </c>
      <c r="F23" s="22">
        <v>25801</v>
      </c>
      <c r="G23" s="22">
        <v>274.37</v>
      </c>
      <c r="H23" s="22">
        <v>6.36</v>
      </c>
    </row>
    <row r="24" spans="2:8">
      <c r="B24" s="21" t="s">
        <v>2295</v>
      </c>
      <c r="C24" s="139" t="s">
        <v>139</v>
      </c>
      <c r="D24" s="21" t="s">
        <v>145</v>
      </c>
      <c r="E24" s="21" t="s">
        <v>185</v>
      </c>
      <c r="F24" s="22">
        <v>60377</v>
      </c>
      <c r="G24" s="22">
        <v>233.39</v>
      </c>
      <c r="H24" s="22">
        <v>5.41</v>
      </c>
    </row>
    <row r="25" spans="2:8">
      <c r="B25" s="21" t="s">
        <v>2069</v>
      </c>
      <c r="C25" s="139" t="s">
        <v>139</v>
      </c>
      <c r="D25" s="21" t="s">
        <v>288</v>
      </c>
      <c r="E25" s="21" t="s">
        <v>488</v>
      </c>
      <c r="F25" s="22">
        <v>18438</v>
      </c>
      <c r="G25" s="22">
        <v>232.13</v>
      </c>
      <c r="H25" s="22">
        <v>5.38</v>
      </c>
    </row>
    <row r="26" spans="2:8">
      <c r="B26" s="21" t="s">
        <v>2110</v>
      </c>
      <c r="C26" s="139" t="s">
        <v>139</v>
      </c>
      <c r="D26" s="21" t="s">
        <v>210</v>
      </c>
      <c r="E26" s="21" t="s">
        <v>489</v>
      </c>
      <c r="F26" s="22">
        <v>349</v>
      </c>
      <c r="G26" s="22">
        <v>137.27000000000001</v>
      </c>
      <c r="H26" s="22">
        <v>3.18</v>
      </c>
    </row>
    <row r="27" spans="2:8">
      <c r="B27" s="21" t="s">
        <v>490</v>
      </c>
      <c r="C27" s="139" t="s">
        <v>139</v>
      </c>
      <c r="D27" s="21" t="s">
        <v>176</v>
      </c>
      <c r="E27" s="21" t="s">
        <v>491</v>
      </c>
      <c r="F27" s="22">
        <v>9749</v>
      </c>
      <c r="G27" s="22">
        <v>112.38</v>
      </c>
      <c r="H27" s="22">
        <v>2.6</v>
      </c>
    </row>
    <row r="28" spans="2:8">
      <c r="B28" s="21" t="s">
        <v>2406</v>
      </c>
      <c r="C28" s="139" t="s">
        <v>139</v>
      </c>
      <c r="D28" s="21" t="s">
        <v>176</v>
      </c>
      <c r="E28" s="21" t="s">
        <v>492</v>
      </c>
      <c r="F28" s="22">
        <v>2403</v>
      </c>
      <c r="G28" s="22">
        <v>110.33</v>
      </c>
      <c r="H28" s="22">
        <v>2.56</v>
      </c>
    </row>
    <row r="29" spans="2:8">
      <c r="B29" s="21" t="s">
        <v>2407</v>
      </c>
      <c r="C29" s="139" t="s">
        <v>139</v>
      </c>
      <c r="D29" s="21" t="s">
        <v>288</v>
      </c>
      <c r="E29" s="21" t="s">
        <v>493</v>
      </c>
      <c r="F29" s="22">
        <v>1263186</v>
      </c>
      <c r="G29" s="22">
        <v>108</v>
      </c>
      <c r="H29" s="22">
        <v>2.5</v>
      </c>
    </row>
    <row r="30" spans="2:8">
      <c r="B30" s="21" t="s">
        <v>2408</v>
      </c>
      <c r="C30" s="139" t="s">
        <v>139</v>
      </c>
      <c r="D30" s="21" t="s">
        <v>145</v>
      </c>
      <c r="E30" s="21" t="s">
        <v>451</v>
      </c>
      <c r="F30" s="22">
        <v>1411</v>
      </c>
      <c r="G30" s="22">
        <v>98.71</v>
      </c>
      <c r="H30" s="22">
        <v>2.29</v>
      </c>
    </row>
    <row r="31" spans="2:8">
      <c r="B31" s="21" t="s">
        <v>2409</v>
      </c>
      <c r="C31" s="139" t="s">
        <v>139</v>
      </c>
      <c r="D31" s="21" t="s">
        <v>494</v>
      </c>
      <c r="E31" s="21" t="s">
        <v>495</v>
      </c>
      <c r="F31" s="22">
        <v>14340</v>
      </c>
      <c r="G31" s="22">
        <v>91.55</v>
      </c>
      <c r="H31" s="22">
        <v>2.12</v>
      </c>
    </row>
    <row r="32" spans="2:8">
      <c r="B32" s="21" t="s">
        <v>2313</v>
      </c>
      <c r="C32" s="139" t="s">
        <v>139</v>
      </c>
      <c r="D32" s="21" t="s">
        <v>145</v>
      </c>
      <c r="E32" s="21" t="s">
        <v>496</v>
      </c>
      <c r="F32" s="22">
        <v>1849</v>
      </c>
      <c r="G32" s="22">
        <v>87.64</v>
      </c>
      <c r="H32" s="22">
        <v>2.0299999999999998</v>
      </c>
    </row>
    <row r="33" spans="2:8">
      <c r="B33" s="21" t="s">
        <v>2308</v>
      </c>
      <c r="C33" s="139" t="s">
        <v>139</v>
      </c>
      <c r="D33" s="21" t="s">
        <v>145</v>
      </c>
      <c r="E33" s="21" t="s">
        <v>196</v>
      </c>
      <c r="F33" s="22">
        <v>2040</v>
      </c>
      <c r="G33" s="22">
        <v>75.34</v>
      </c>
      <c r="H33" s="22">
        <v>1.75</v>
      </c>
    </row>
    <row r="34" spans="2:8">
      <c r="B34" s="21" t="s">
        <v>2355</v>
      </c>
      <c r="C34" s="139" t="s">
        <v>139</v>
      </c>
      <c r="D34" s="21" t="s">
        <v>494</v>
      </c>
      <c r="E34" s="21" t="s">
        <v>497</v>
      </c>
      <c r="F34" s="22">
        <v>18988</v>
      </c>
      <c r="G34" s="22">
        <v>73.3</v>
      </c>
      <c r="H34" s="22">
        <v>1.7</v>
      </c>
    </row>
    <row r="35" spans="2:8">
      <c r="B35" s="21" t="s">
        <v>2090</v>
      </c>
      <c r="C35" s="139" t="s">
        <v>139</v>
      </c>
      <c r="D35" s="21" t="s">
        <v>145</v>
      </c>
      <c r="E35" s="21" t="s">
        <v>460</v>
      </c>
      <c r="F35" s="22">
        <v>3331</v>
      </c>
      <c r="G35" s="22">
        <v>65.900000000000006</v>
      </c>
      <c r="H35" s="22">
        <v>1.53</v>
      </c>
    </row>
    <row r="36" spans="2:8">
      <c r="B36" s="21" t="s">
        <v>2376</v>
      </c>
      <c r="C36" s="139" t="s">
        <v>139</v>
      </c>
      <c r="D36" s="21" t="s">
        <v>145</v>
      </c>
      <c r="E36" s="21" t="s">
        <v>477</v>
      </c>
      <c r="F36" s="22">
        <v>1476</v>
      </c>
      <c r="G36" s="22">
        <v>56.23</v>
      </c>
      <c r="H36" s="22">
        <v>1.3</v>
      </c>
    </row>
    <row r="37" spans="2:8">
      <c r="B37" s="21" t="s">
        <v>2410</v>
      </c>
      <c r="C37" s="139" t="s">
        <v>139</v>
      </c>
      <c r="D37" s="21" t="s">
        <v>145</v>
      </c>
      <c r="E37" s="21" t="s">
        <v>498</v>
      </c>
      <c r="F37" s="22">
        <v>6399</v>
      </c>
      <c r="G37" s="22">
        <v>45.38</v>
      </c>
      <c r="H37" s="22">
        <v>1.05</v>
      </c>
    </row>
    <row r="38" spans="2:8">
      <c r="B38" s="21" t="s">
        <v>2411</v>
      </c>
      <c r="C38" s="139" t="s">
        <v>139</v>
      </c>
      <c r="D38" s="21" t="s">
        <v>472</v>
      </c>
      <c r="E38" s="21" t="s">
        <v>473</v>
      </c>
      <c r="F38" s="22">
        <v>1099</v>
      </c>
      <c r="G38" s="22">
        <v>38.89</v>
      </c>
      <c r="H38" s="22">
        <v>0.9</v>
      </c>
    </row>
    <row r="39" spans="2:8">
      <c r="B39" s="21" t="s">
        <v>2058</v>
      </c>
      <c r="C39" s="139" t="s">
        <v>139</v>
      </c>
      <c r="D39" s="21" t="s">
        <v>145</v>
      </c>
      <c r="E39" s="21" t="s">
        <v>499</v>
      </c>
      <c r="F39" s="22">
        <v>927</v>
      </c>
      <c r="G39" s="22">
        <v>27</v>
      </c>
      <c r="H39" s="22">
        <v>0.63</v>
      </c>
    </row>
    <row r="40" spans="2:8">
      <c r="B40" s="21" t="s">
        <v>2298</v>
      </c>
      <c r="C40" s="139" t="s">
        <v>139</v>
      </c>
      <c r="D40" s="21" t="s">
        <v>472</v>
      </c>
      <c r="E40" s="21" t="s">
        <v>500</v>
      </c>
      <c r="F40" s="22">
        <v>3268</v>
      </c>
      <c r="G40" s="22">
        <v>24.49</v>
      </c>
      <c r="H40" s="22">
        <v>0.56999999999999995</v>
      </c>
    </row>
    <row r="41" spans="2:8">
      <c r="B41" s="21" t="s">
        <v>2412</v>
      </c>
      <c r="C41" s="139" t="s">
        <v>139</v>
      </c>
      <c r="D41" s="21" t="s">
        <v>145</v>
      </c>
      <c r="E41" s="21" t="s">
        <v>501</v>
      </c>
      <c r="F41" s="22">
        <v>2494</v>
      </c>
      <c r="G41" s="22">
        <v>24.2</v>
      </c>
      <c r="H41" s="22">
        <v>0.56000000000000005</v>
      </c>
    </row>
    <row r="42" spans="2:8">
      <c r="B42" s="21" t="s">
        <v>2413</v>
      </c>
      <c r="C42" s="139" t="s">
        <v>139</v>
      </c>
      <c r="D42" s="21" t="s">
        <v>145</v>
      </c>
      <c r="E42" s="21" t="s">
        <v>502</v>
      </c>
      <c r="F42" s="22">
        <v>2862</v>
      </c>
      <c r="G42" s="22">
        <v>21.24</v>
      </c>
      <c r="H42" s="22">
        <v>0.49</v>
      </c>
    </row>
    <row r="43" spans="2:8">
      <c r="B43" s="21" t="s">
        <v>2414</v>
      </c>
      <c r="C43" s="139" t="s">
        <v>139</v>
      </c>
      <c r="D43" s="21" t="s">
        <v>145</v>
      </c>
      <c r="E43" s="21" t="s">
        <v>503</v>
      </c>
      <c r="F43" s="22">
        <v>3808</v>
      </c>
      <c r="G43" s="22">
        <v>19.93</v>
      </c>
      <c r="H43" s="22">
        <v>0.46</v>
      </c>
    </row>
    <row r="44" spans="2:8">
      <c r="B44" s="21" t="s">
        <v>2078</v>
      </c>
      <c r="C44" s="139" t="s">
        <v>139</v>
      </c>
      <c r="D44" s="21" t="s">
        <v>145</v>
      </c>
      <c r="E44" s="21" t="s">
        <v>212</v>
      </c>
      <c r="F44" s="22">
        <v>6188</v>
      </c>
      <c r="G44" s="22">
        <v>16.760000000000002</v>
      </c>
      <c r="H44" s="22">
        <v>0.39</v>
      </c>
    </row>
    <row r="45" spans="2:8">
      <c r="B45" s="21" t="s">
        <v>2092</v>
      </c>
      <c r="C45" s="139" t="s">
        <v>139</v>
      </c>
      <c r="D45" s="21" t="s">
        <v>145</v>
      </c>
      <c r="E45" s="21" t="s">
        <v>504</v>
      </c>
      <c r="F45" s="22">
        <v>3423</v>
      </c>
      <c r="G45" s="22">
        <v>14.77</v>
      </c>
      <c r="H45" s="22">
        <v>0.34</v>
      </c>
    </row>
    <row r="46" spans="2:8">
      <c r="B46" s="231" t="s">
        <v>218</v>
      </c>
      <c r="C46" s="234"/>
      <c r="D46" s="231"/>
      <c r="E46" s="231"/>
      <c r="F46" s="128"/>
      <c r="G46" s="128">
        <f>SUM(G13:G45)</f>
        <v>4293.0900000000011</v>
      </c>
      <c r="H46" s="128">
        <f>SUM(H13:H45)</f>
        <v>99.51</v>
      </c>
    </row>
    <row r="47" spans="2:8">
      <c r="B47" s="231" t="s">
        <v>219</v>
      </c>
      <c r="C47" s="234"/>
      <c r="D47" s="231"/>
      <c r="E47" s="231"/>
      <c r="F47" s="128"/>
      <c r="G47" s="128">
        <v>16.52</v>
      </c>
      <c r="H47" s="128">
        <v>0.38</v>
      </c>
    </row>
    <row r="48" spans="2:8">
      <c r="B48" s="231" t="s">
        <v>125</v>
      </c>
      <c r="C48" s="234"/>
      <c r="D48" s="231"/>
      <c r="E48" s="231"/>
      <c r="F48" s="128"/>
      <c r="G48" s="128">
        <v>4309.6100000000006</v>
      </c>
      <c r="H48" s="128">
        <v>99.89</v>
      </c>
    </row>
    <row r="49" spans="2:8">
      <c r="B49" s="231" t="s">
        <v>220</v>
      </c>
      <c r="C49" s="234"/>
      <c r="D49" s="231"/>
      <c r="E49" s="231"/>
      <c r="F49" s="128"/>
      <c r="G49" s="128">
        <v>4.5541410999999066</v>
      </c>
      <c r="H49" s="128">
        <v>0.10999999999999943</v>
      </c>
    </row>
    <row r="50" spans="2:8">
      <c r="B50" s="231" t="s">
        <v>127</v>
      </c>
      <c r="C50" s="234"/>
      <c r="D50" s="231"/>
      <c r="E50" s="231"/>
      <c r="F50" s="128"/>
      <c r="G50" s="128">
        <v>4314.1641411000001</v>
      </c>
      <c r="H50" s="128">
        <v>100</v>
      </c>
    </row>
    <row r="51" spans="2:8">
      <c r="B51" s="21" t="s">
        <v>128</v>
      </c>
    </row>
    <row r="52" spans="2:8">
      <c r="B52" s="21" t="s">
        <v>129</v>
      </c>
    </row>
    <row r="53" spans="2:8">
      <c r="B53" s="21" t="s">
        <v>130</v>
      </c>
      <c r="C53" s="235">
        <v>44865</v>
      </c>
    </row>
    <row r="54" spans="2:8" ht="25.5">
      <c r="B54" s="236" t="s">
        <v>131</v>
      </c>
      <c r="C54" s="210" t="s">
        <v>132</v>
      </c>
    </row>
    <row r="55" spans="2:8">
      <c r="B55" s="231"/>
    </row>
    <row r="56" spans="2:8">
      <c r="B56" s="231" t="s">
        <v>2546</v>
      </c>
      <c r="C56" s="21" t="s">
        <v>132</v>
      </c>
    </row>
    <row r="57" spans="2:8">
      <c r="B57" s="231" t="s">
        <v>2547</v>
      </c>
      <c r="C57" s="21" t="s">
        <v>132</v>
      </c>
    </row>
    <row r="58" spans="2:8">
      <c r="B58" s="231" t="s">
        <v>1107</v>
      </c>
      <c r="C58" s="21" t="s">
        <v>132</v>
      </c>
    </row>
    <row r="59" spans="2:8">
      <c r="B59" s="231" t="s">
        <v>505</v>
      </c>
      <c r="C59" s="234"/>
    </row>
    <row r="60" spans="2:8">
      <c r="B60" s="231" t="s">
        <v>506</v>
      </c>
      <c r="C60" s="234"/>
    </row>
    <row r="61" spans="2:8">
      <c r="B61" s="264" t="s">
        <v>2525</v>
      </c>
      <c r="C61" s="234"/>
    </row>
    <row r="62" spans="2:8">
      <c r="B62" s="264" t="s">
        <v>134</v>
      </c>
    </row>
    <row r="63" spans="2:8">
      <c r="B63" s="264" t="s">
        <v>135</v>
      </c>
    </row>
    <row r="66" spans="2:4">
      <c r="B66" s="377" t="s">
        <v>1275</v>
      </c>
      <c r="C66" s="378"/>
      <c r="D66" s="379"/>
    </row>
    <row r="67" spans="2:4" ht="30">
      <c r="B67" s="380" t="s">
        <v>1276</v>
      </c>
      <c r="C67" s="381" t="s">
        <v>1277</v>
      </c>
      <c r="D67" s="380" t="s">
        <v>1278</v>
      </c>
    </row>
    <row r="68" spans="2:4">
      <c r="B68" s="382" t="s">
        <v>3091</v>
      </c>
      <c r="C68" s="383">
        <v>0.01</v>
      </c>
      <c r="D68" s="384">
        <v>0</v>
      </c>
    </row>
    <row r="69" spans="2:4">
      <c r="B69" s="382" t="s">
        <v>3187</v>
      </c>
      <c r="C69" s="385">
        <v>34.64</v>
      </c>
      <c r="D69" s="384">
        <v>107.81</v>
      </c>
    </row>
  </sheetData>
  <mergeCells count="3">
    <mergeCell ref="B1:E1"/>
    <mergeCell ref="C3:C7"/>
    <mergeCell ref="D3:D7"/>
  </mergeCells>
  <hyperlinks>
    <hyperlink ref="A1" location="Index!A1" display="Index" xr:uid="{9942D67C-2C74-4B7F-88F3-0C747EBF245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D7A3C-2350-49C7-847E-ACDC4B004C25}">
  <dimension ref="A1:I39"/>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3.7109375" style="1" bestFit="1" customWidth="1"/>
    <col min="260" max="260" width="11.28515625" style="1" bestFit="1" customWidth="1"/>
    <col min="261" max="261" width="13.5703125" style="1" bestFit="1" customWidth="1"/>
    <col min="262" max="262" width="10.5703125" style="1" bestFit="1" customWidth="1"/>
    <col min="263" max="263" width="7.5703125" style="1" bestFit="1" customWidth="1"/>
    <col min="264" max="264" width="6.5703125" style="1" bestFit="1" customWidth="1"/>
    <col min="265" max="512" width="9.140625" style="1"/>
    <col min="513" max="513" width="5.42578125" style="1" bestFit="1" customWidth="1"/>
    <col min="514" max="514" width="82" style="1" bestFit="1" customWidth="1"/>
    <col min="515" max="515" width="3.7109375" style="1" bestFit="1" customWidth="1"/>
    <col min="516" max="516" width="11.28515625" style="1" bestFit="1" customWidth="1"/>
    <col min="517" max="517" width="13.5703125" style="1" bestFit="1" customWidth="1"/>
    <col min="518" max="518" width="10.5703125" style="1" bestFit="1" customWidth="1"/>
    <col min="519" max="519" width="7.5703125" style="1" bestFit="1" customWidth="1"/>
    <col min="520" max="520" width="6.5703125" style="1" bestFit="1" customWidth="1"/>
    <col min="521" max="768" width="9.140625" style="1"/>
    <col min="769" max="769" width="5.42578125" style="1" bestFit="1" customWidth="1"/>
    <col min="770" max="770" width="82" style="1" bestFit="1" customWidth="1"/>
    <col min="771" max="771" width="3.7109375" style="1" bestFit="1" customWidth="1"/>
    <col min="772" max="772" width="11.28515625" style="1" bestFit="1" customWidth="1"/>
    <col min="773" max="773" width="13.5703125" style="1" bestFit="1" customWidth="1"/>
    <col min="774" max="774" width="10.5703125" style="1" bestFit="1" customWidth="1"/>
    <col min="775" max="775" width="7.5703125" style="1" bestFit="1" customWidth="1"/>
    <col min="776" max="776" width="6.5703125" style="1" bestFit="1" customWidth="1"/>
    <col min="777" max="1024" width="9.140625" style="1"/>
    <col min="1025" max="1025" width="5.42578125" style="1" bestFit="1" customWidth="1"/>
    <col min="1026" max="1026" width="82" style="1" bestFit="1" customWidth="1"/>
    <col min="1027" max="1027" width="3.7109375" style="1" bestFit="1" customWidth="1"/>
    <col min="1028" max="1028" width="11.28515625" style="1" bestFit="1" customWidth="1"/>
    <col min="1029" max="1029" width="13.5703125" style="1" bestFit="1" customWidth="1"/>
    <col min="1030" max="1030" width="10.5703125" style="1" bestFit="1" customWidth="1"/>
    <col min="1031" max="1031" width="7.5703125" style="1" bestFit="1" customWidth="1"/>
    <col min="1032" max="1032" width="6.5703125" style="1" bestFit="1" customWidth="1"/>
    <col min="1033" max="1280" width="9.140625" style="1"/>
    <col min="1281" max="1281" width="5.42578125" style="1" bestFit="1" customWidth="1"/>
    <col min="1282" max="1282" width="82" style="1" bestFit="1" customWidth="1"/>
    <col min="1283" max="1283" width="3.7109375" style="1" bestFit="1" customWidth="1"/>
    <col min="1284" max="1284" width="11.28515625" style="1" bestFit="1" customWidth="1"/>
    <col min="1285" max="1285" width="13.5703125" style="1" bestFit="1" customWidth="1"/>
    <col min="1286" max="1286" width="10.5703125" style="1" bestFit="1" customWidth="1"/>
    <col min="1287" max="1287" width="7.5703125" style="1" bestFit="1" customWidth="1"/>
    <col min="1288" max="1288" width="6.5703125" style="1" bestFit="1" customWidth="1"/>
    <col min="1289" max="1536" width="9.140625" style="1"/>
    <col min="1537" max="1537" width="5.42578125" style="1" bestFit="1" customWidth="1"/>
    <col min="1538" max="1538" width="82" style="1" bestFit="1" customWidth="1"/>
    <col min="1539" max="1539" width="3.7109375" style="1" bestFit="1" customWidth="1"/>
    <col min="1540" max="1540" width="11.28515625" style="1" bestFit="1" customWidth="1"/>
    <col min="1541" max="1541" width="13.5703125" style="1" bestFit="1" customWidth="1"/>
    <col min="1542" max="1542" width="10.5703125" style="1" bestFit="1" customWidth="1"/>
    <col min="1543" max="1543" width="7.5703125" style="1" bestFit="1" customWidth="1"/>
    <col min="1544" max="1544" width="6.5703125" style="1" bestFit="1" customWidth="1"/>
    <col min="1545" max="1792" width="9.140625" style="1"/>
    <col min="1793" max="1793" width="5.42578125" style="1" bestFit="1" customWidth="1"/>
    <col min="1794" max="1794" width="82" style="1" bestFit="1" customWidth="1"/>
    <col min="1795" max="1795" width="3.7109375" style="1" bestFit="1" customWidth="1"/>
    <col min="1796" max="1796" width="11.28515625" style="1" bestFit="1" customWidth="1"/>
    <col min="1797" max="1797" width="13.5703125" style="1" bestFit="1" customWidth="1"/>
    <col min="1798" max="1798" width="10.5703125" style="1" bestFit="1" customWidth="1"/>
    <col min="1799" max="1799" width="7.5703125" style="1" bestFit="1" customWidth="1"/>
    <col min="1800" max="1800" width="6.5703125" style="1" bestFit="1" customWidth="1"/>
    <col min="1801" max="2048" width="9.140625" style="1"/>
    <col min="2049" max="2049" width="5.42578125" style="1" bestFit="1" customWidth="1"/>
    <col min="2050" max="2050" width="82" style="1" bestFit="1" customWidth="1"/>
    <col min="2051" max="2051" width="3.7109375" style="1" bestFit="1" customWidth="1"/>
    <col min="2052" max="2052" width="11.28515625" style="1" bestFit="1" customWidth="1"/>
    <col min="2053" max="2053" width="13.5703125" style="1" bestFit="1" customWidth="1"/>
    <col min="2054" max="2054" width="10.5703125" style="1" bestFit="1" customWidth="1"/>
    <col min="2055" max="2055" width="7.5703125" style="1" bestFit="1" customWidth="1"/>
    <col min="2056" max="2056" width="6.5703125" style="1" bestFit="1" customWidth="1"/>
    <col min="2057" max="2304" width="9.140625" style="1"/>
    <col min="2305" max="2305" width="5.42578125" style="1" bestFit="1" customWidth="1"/>
    <col min="2306" max="2306" width="82" style="1" bestFit="1" customWidth="1"/>
    <col min="2307" max="2307" width="3.7109375" style="1" bestFit="1" customWidth="1"/>
    <col min="2308" max="2308" width="11.28515625" style="1" bestFit="1" customWidth="1"/>
    <col min="2309" max="2309" width="13.5703125" style="1" bestFit="1" customWidth="1"/>
    <col min="2310" max="2310" width="10.5703125" style="1" bestFit="1" customWidth="1"/>
    <col min="2311" max="2311" width="7.5703125" style="1" bestFit="1" customWidth="1"/>
    <col min="2312" max="2312" width="6.5703125" style="1" bestFit="1" customWidth="1"/>
    <col min="2313" max="2560" width="9.140625" style="1"/>
    <col min="2561" max="2561" width="5.42578125" style="1" bestFit="1" customWidth="1"/>
    <col min="2562" max="2562" width="82" style="1" bestFit="1" customWidth="1"/>
    <col min="2563" max="2563" width="3.7109375" style="1" bestFit="1" customWidth="1"/>
    <col min="2564" max="2564" width="11.28515625" style="1" bestFit="1" customWidth="1"/>
    <col min="2565" max="2565" width="13.5703125" style="1" bestFit="1" customWidth="1"/>
    <col min="2566" max="2566" width="10.5703125" style="1" bestFit="1" customWidth="1"/>
    <col min="2567" max="2567" width="7.5703125" style="1" bestFit="1" customWidth="1"/>
    <col min="2568" max="2568" width="6.5703125" style="1" bestFit="1" customWidth="1"/>
    <col min="2569" max="2816" width="9.140625" style="1"/>
    <col min="2817" max="2817" width="5.42578125" style="1" bestFit="1" customWidth="1"/>
    <col min="2818" max="2818" width="82" style="1" bestFit="1" customWidth="1"/>
    <col min="2819" max="2819" width="3.7109375" style="1" bestFit="1" customWidth="1"/>
    <col min="2820" max="2820" width="11.28515625" style="1" bestFit="1" customWidth="1"/>
    <col min="2821" max="2821" width="13.5703125" style="1" bestFit="1" customWidth="1"/>
    <col min="2822" max="2822" width="10.5703125" style="1" bestFit="1" customWidth="1"/>
    <col min="2823" max="2823" width="7.5703125" style="1" bestFit="1" customWidth="1"/>
    <col min="2824" max="2824" width="6.5703125" style="1" bestFit="1" customWidth="1"/>
    <col min="2825" max="3072" width="9.140625" style="1"/>
    <col min="3073" max="3073" width="5.42578125" style="1" bestFit="1" customWidth="1"/>
    <col min="3074" max="3074" width="82" style="1" bestFit="1" customWidth="1"/>
    <col min="3075" max="3075" width="3.7109375" style="1" bestFit="1" customWidth="1"/>
    <col min="3076" max="3076" width="11.28515625" style="1" bestFit="1" customWidth="1"/>
    <col min="3077" max="3077" width="13.5703125" style="1" bestFit="1" customWidth="1"/>
    <col min="3078" max="3078" width="10.5703125" style="1" bestFit="1" customWidth="1"/>
    <col min="3079" max="3079" width="7.5703125" style="1" bestFit="1" customWidth="1"/>
    <col min="3080" max="3080" width="6.5703125" style="1" bestFit="1" customWidth="1"/>
    <col min="3081" max="3328" width="9.140625" style="1"/>
    <col min="3329" max="3329" width="5.42578125" style="1" bestFit="1" customWidth="1"/>
    <col min="3330" max="3330" width="82" style="1" bestFit="1" customWidth="1"/>
    <col min="3331" max="3331" width="3.7109375" style="1" bestFit="1" customWidth="1"/>
    <col min="3332" max="3332" width="11.28515625" style="1" bestFit="1" customWidth="1"/>
    <col min="3333" max="3333" width="13.5703125" style="1" bestFit="1" customWidth="1"/>
    <col min="3334" max="3334" width="10.5703125" style="1" bestFit="1" customWidth="1"/>
    <col min="3335" max="3335" width="7.5703125" style="1" bestFit="1" customWidth="1"/>
    <col min="3336" max="3336" width="6.5703125" style="1" bestFit="1" customWidth="1"/>
    <col min="3337" max="3584" width="9.140625" style="1"/>
    <col min="3585" max="3585" width="5.42578125" style="1" bestFit="1" customWidth="1"/>
    <col min="3586" max="3586" width="82" style="1" bestFit="1" customWidth="1"/>
    <col min="3587" max="3587" width="3.7109375" style="1" bestFit="1" customWidth="1"/>
    <col min="3588" max="3588" width="11.28515625" style="1" bestFit="1" customWidth="1"/>
    <col min="3589" max="3589" width="13.5703125" style="1" bestFit="1" customWidth="1"/>
    <col min="3590" max="3590" width="10.5703125" style="1" bestFit="1" customWidth="1"/>
    <col min="3591" max="3591" width="7.5703125" style="1" bestFit="1" customWidth="1"/>
    <col min="3592" max="3592" width="6.5703125" style="1" bestFit="1" customWidth="1"/>
    <col min="3593" max="3840" width="9.140625" style="1"/>
    <col min="3841" max="3841" width="5.42578125" style="1" bestFit="1" customWidth="1"/>
    <col min="3842" max="3842" width="82" style="1" bestFit="1" customWidth="1"/>
    <col min="3843" max="3843" width="3.7109375" style="1" bestFit="1" customWidth="1"/>
    <col min="3844" max="3844" width="11.28515625" style="1" bestFit="1" customWidth="1"/>
    <col min="3845" max="3845" width="13.5703125" style="1" bestFit="1" customWidth="1"/>
    <col min="3846" max="3846" width="10.5703125" style="1" bestFit="1" customWidth="1"/>
    <col min="3847" max="3847" width="7.5703125" style="1" bestFit="1" customWidth="1"/>
    <col min="3848" max="3848" width="6.5703125" style="1" bestFit="1" customWidth="1"/>
    <col min="3849" max="4096" width="9.140625" style="1"/>
    <col min="4097" max="4097" width="5.42578125" style="1" bestFit="1" customWidth="1"/>
    <col min="4098" max="4098" width="82" style="1" bestFit="1" customWidth="1"/>
    <col min="4099" max="4099" width="3.7109375" style="1" bestFit="1" customWidth="1"/>
    <col min="4100" max="4100" width="11.28515625" style="1" bestFit="1" customWidth="1"/>
    <col min="4101" max="4101" width="13.5703125" style="1" bestFit="1" customWidth="1"/>
    <col min="4102" max="4102" width="10.5703125" style="1" bestFit="1" customWidth="1"/>
    <col min="4103" max="4103" width="7.5703125" style="1" bestFit="1" customWidth="1"/>
    <col min="4104" max="4104" width="6.5703125" style="1" bestFit="1" customWidth="1"/>
    <col min="4105" max="4352" width="9.140625" style="1"/>
    <col min="4353" max="4353" width="5.42578125" style="1" bestFit="1" customWidth="1"/>
    <col min="4354" max="4354" width="82" style="1" bestFit="1" customWidth="1"/>
    <col min="4355" max="4355" width="3.7109375" style="1" bestFit="1" customWidth="1"/>
    <col min="4356" max="4356" width="11.28515625" style="1" bestFit="1" customWidth="1"/>
    <col min="4357" max="4357" width="13.5703125" style="1" bestFit="1" customWidth="1"/>
    <col min="4358" max="4358" width="10.5703125" style="1" bestFit="1" customWidth="1"/>
    <col min="4359" max="4359" width="7.5703125" style="1" bestFit="1" customWidth="1"/>
    <col min="4360" max="4360" width="6.5703125" style="1" bestFit="1" customWidth="1"/>
    <col min="4361" max="4608" width="9.140625" style="1"/>
    <col min="4609" max="4609" width="5.42578125" style="1" bestFit="1" customWidth="1"/>
    <col min="4610" max="4610" width="82" style="1" bestFit="1" customWidth="1"/>
    <col min="4611" max="4611" width="3.7109375" style="1" bestFit="1" customWidth="1"/>
    <col min="4612" max="4612" width="11.28515625" style="1" bestFit="1" customWidth="1"/>
    <col min="4613" max="4613" width="13.5703125" style="1" bestFit="1" customWidth="1"/>
    <col min="4614" max="4614" width="10.5703125" style="1" bestFit="1" customWidth="1"/>
    <col min="4615" max="4615" width="7.5703125" style="1" bestFit="1" customWidth="1"/>
    <col min="4616" max="4616" width="6.5703125" style="1" bestFit="1" customWidth="1"/>
    <col min="4617" max="4864" width="9.140625" style="1"/>
    <col min="4865" max="4865" width="5.42578125" style="1" bestFit="1" customWidth="1"/>
    <col min="4866" max="4866" width="82" style="1" bestFit="1" customWidth="1"/>
    <col min="4867" max="4867" width="3.7109375" style="1" bestFit="1" customWidth="1"/>
    <col min="4868" max="4868" width="11.28515625" style="1" bestFit="1" customWidth="1"/>
    <col min="4869" max="4869" width="13.5703125" style="1" bestFit="1" customWidth="1"/>
    <col min="4870" max="4870" width="10.5703125" style="1" bestFit="1" customWidth="1"/>
    <col min="4871" max="4871" width="7.5703125" style="1" bestFit="1" customWidth="1"/>
    <col min="4872" max="4872" width="6.5703125" style="1" bestFit="1" customWidth="1"/>
    <col min="4873" max="5120" width="9.140625" style="1"/>
    <col min="5121" max="5121" width="5.42578125" style="1" bestFit="1" customWidth="1"/>
    <col min="5122" max="5122" width="82" style="1" bestFit="1" customWidth="1"/>
    <col min="5123" max="5123" width="3.7109375" style="1" bestFit="1" customWidth="1"/>
    <col min="5124" max="5124" width="11.28515625" style="1" bestFit="1" customWidth="1"/>
    <col min="5125" max="5125" width="13.5703125" style="1" bestFit="1" customWidth="1"/>
    <col min="5126" max="5126" width="10.5703125" style="1" bestFit="1" customWidth="1"/>
    <col min="5127" max="5127" width="7.5703125" style="1" bestFit="1" customWidth="1"/>
    <col min="5128" max="5128" width="6.5703125" style="1" bestFit="1" customWidth="1"/>
    <col min="5129" max="5376" width="9.140625" style="1"/>
    <col min="5377" max="5377" width="5.42578125" style="1" bestFit="1" customWidth="1"/>
    <col min="5378" max="5378" width="82" style="1" bestFit="1" customWidth="1"/>
    <col min="5379" max="5379" width="3.7109375" style="1" bestFit="1" customWidth="1"/>
    <col min="5380" max="5380" width="11.28515625" style="1" bestFit="1" customWidth="1"/>
    <col min="5381" max="5381" width="13.5703125" style="1" bestFit="1" customWidth="1"/>
    <col min="5382" max="5382" width="10.5703125" style="1" bestFit="1" customWidth="1"/>
    <col min="5383" max="5383" width="7.5703125" style="1" bestFit="1" customWidth="1"/>
    <col min="5384" max="5384" width="6.5703125" style="1" bestFit="1" customWidth="1"/>
    <col min="5385" max="5632" width="9.140625" style="1"/>
    <col min="5633" max="5633" width="5.42578125" style="1" bestFit="1" customWidth="1"/>
    <col min="5634" max="5634" width="82" style="1" bestFit="1" customWidth="1"/>
    <col min="5635" max="5635" width="3.7109375" style="1" bestFit="1" customWidth="1"/>
    <col min="5636" max="5636" width="11.28515625" style="1" bestFit="1" customWidth="1"/>
    <col min="5637" max="5637" width="13.5703125" style="1" bestFit="1" customWidth="1"/>
    <col min="5638" max="5638" width="10.5703125" style="1" bestFit="1" customWidth="1"/>
    <col min="5639" max="5639" width="7.5703125" style="1" bestFit="1" customWidth="1"/>
    <col min="5640" max="5640" width="6.5703125" style="1" bestFit="1" customWidth="1"/>
    <col min="5641" max="5888" width="9.140625" style="1"/>
    <col min="5889" max="5889" width="5.42578125" style="1" bestFit="1" customWidth="1"/>
    <col min="5890" max="5890" width="82" style="1" bestFit="1" customWidth="1"/>
    <col min="5891" max="5891" width="3.7109375" style="1" bestFit="1" customWidth="1"/>
    <col min="5892" max="5892" width="11.28515625" style="1" bestFit="1" customWidth="1"/>
    <col min="5893" max="5893" width="13.5703125" style="1" bestFit="1" customWidth="1"/>
    <col min="5894" max="5894" width="10.5703125" style="1" bestFit="1" customWidth="1"/>
    <col min="5895" max="5895" width="7.5703125" style="1" bestFit="1" customWidth="1"/>
    <col min="5896" max="5896" width="6.5703125" style="1" bestFit="1" customWidth="1"/>
    <col min="5897" max="6144" width="9.140625" style="1"/>
    <col min="6145" max="6145" width="5.42578125" style="1" bestFit="1" customWidth="1"/>
    <col min="6146" max="6146" width="82" style="1" bestFit="1" customWidth="1"/>
    <col min="6147" max="6147" width="3.7109375" style="1" bestFit="1" customWidth="1"/>
    <col min="6148" max="6148" width="11.28515625" style="1" bestFit="1" customWidth="1"/>
    <col min="6149" max="6149" width="13.5703125" style="1" bestFit="1" customWidth="1"/>
    <col min="6150" max="6150" width="10.5703125" style="1" bestFit="1" customWidth="1"/>
    <col min="6151" max="6151" width="7.5703125" style="1" bestFit="1" customWidth="1"/>
    <col min="6152" max="6152" width="6.5703125" style="1" bestFit="1" customWidth="1"/>
    <col min="6153" max="6400" width="9.140625" style="1"/>
    <col min="6401" max="6401" width="5.42578125" style="1" bestFit="1" customWidth="1"/>
    <col min="6402" max="6402" width="82" style="1" bestFit="1" customWidth="1"/>
    <col min="6403" max="6403" width="3.7109375" style="1" bestFit="1" customWidth="1"/>
    <col min="6404" max="6404" width="11.28515625" style="1" bestFit="1" customWidth="1"/>
    <col min="6405" max="6405" width="13.5703125" style="1" bestFit="1" customWidth="1"/>
    <col min="6406" max="6406" width="10.5703125" style="1" bestFit="1" customWidth="1"/>
    <col min="6407" max="6407" width="7.5703125" style="1" bestFit="1" customWidth="1"/>
    <col min="6408" max="6408" width="6.5703125" style="1" bestFit="1" customWidth="1"/>
    <col min="6409" max="6656" width="9.140625" style="1"/>
    <col min="6657" max="6657" width="5.42578125" style="1" bestFit="1" customWidth="1"/>
    <col min="6658" max="6658" width="82" style="1" bestFit="1" customWidth="1"/>
    <col min="6659" max="6659" width="3.7109375" style="1" bestFit="1" customWidth="1"/>
    <col min="6660" max="6660" width="11.28515625" style="1" bestFit="1" customWidth="1"/>
    <col min="6661" max="6661" width="13.5703125" style="1" bestFit="1" customWidth="1"/>
    <col min="6662" max="6662" width="10.5703125" style="1" bestFit="1" customWidth="1"/>
    <col min="6663" max="6663" width="7.5703125" style="1" bestFit="1" customWidth="1"/>
    <col min="6664" max="6664" width="6.5703125" style="1" bestFit="1" customWidth="1"/>
    <col min="6665" max="6912" width="9.140625" style="1"/>
    <col min="6913" max="6913" width="5.42578125" style="1" bestFit="1" customWidth="1"/>
    <col min="6914" max="6914" width="82" style="1" bestFit="1" customWidth="1"/>
    <col min="6915" max="6915" width="3.7109375" style="1" bestFit="1" customWidth="1"/>
    <col min="6916" max="6916" width="11.28515625" style="1" bestFit="1" customWidth="1"/>
    <col min="6917" max="6917" width="13.5703125" style="1" bestFit="1" customWidth="1"/>
    <col min="6918" max="6918" width="10.5703125" style="1" bestFit="1" customWidth="1"/>
    <col min="6919" max="6919" width="7.5703125" style="1" bestFit="1" customWidth="1"/>
    <col min="6920" max="6920" width="6.5703125" style="1" bestFit="1" customWidth="1"/>
    <col min="6921" max="7168" width="9.140625" style="1"/>
    <col min="7169" max="7169" width="5.42578125" style="1" bestFit="1" customWidth="1"/>
    <col min="7170" max="7170" width="82" style="1" bestFit="1" customWidth="1"/>
    <col min="7171" max="7171" width="3.7109375" style="1" bestFit="1" customWidth="1"/>
    <col min="7172" max="7172" width="11.28515625" style="1" bestFit="1" customWidth="1"/>
    <col min="7173" max="7173" width="13.5703125" style="1" bestFit="1" customWidth="1"/>
    <col min="7174" max="7174" width="10.5703125" style="1" bestFit="1" customWidth="1"/>
    <col min="7175" max="7175" width="7.5703125" style="1" bestFit="1" customWidth="1"/>
    <col min="7176" max="7176" width="6.5703125" style="1" bestFit="1" customWidth="1"/>
    <col min="7177" max="7424" width="9.140625" style="1"/>
    <col min="7425" max="7425" width="5.42578125" style="1" bestFit="1" customWidth="1"/>
    <col min="7426" max="7426" width="82" style="1" bestFit="1" customWidth="1"/>
    <col min="7427" max="7427" width="3.7109375" style="1" bestFit="1" customWidth="1"/>
    <col min="7428" max="7428" width="11.28515625" style="1" bestFit="1" customWidth="1"/>
    <col min="7429" max="7429" width="13.5703125" style="1" bestFit="1" customWidth="1"/>
    <col min="7430" max="7430" width="10.5703125" style="1" bestFit="1" customWidth="1"/>
    <col min="7431" max="7431" width="7.5703125" style="1" bestFit="1" customWidth="1"/>
    <col min="7432" max="7432" width="6.5703125" style="1" bestFit="1" customWidth="1"/>
    <col min="7433" max="7680" width="9.140625" style="1"/>
    <col min="7681" max="7681" width="5.42578125" style="1" bestFit="1" customWidth="1"/>
    <col min="7682" max="7682" width="82" style="1" bestFit="1" customWidth="1"/>
    <col min="7683" max="7683" width="3.7109375" style="1" bestFit="1" customWidth="1"/>
    <col min="7684" max="7684" width="11.28515625" style="1" bestFit="1" customWidth="1"/>
    <col min="7685" max="7685" width="13.5703125" style="1" bestFit="1" customWidth="1"/>
    <col min="7686" max="7686" width="10.5703125" style="1" bestFit="1" customWidth="1"/>
    <col min="7687" max="7687" width="7.5703125" style="1" bestFit="1" customWidth="1"/>
    <col min="7688" max="7688" width="6.5703125" style="1" bestFit="1" customWidth="1"/>
    <col min="7689" max="7936" width="9.140625" style="1"/>
    <col min="7937" max="7937" width="5.42578125" style="1" bestFit="1" customWidth="1"/>
    <col min="7938" max="7938" width="82" style="1" bestFit="1" customWidth="1"/>
    <col min="7939" max="7939" width="3.7109375" style="1" bestFit="1" customWidth="1"/>
    <col min="7940" max="7940" width="11.28515625" style="1" bestFit="1" customWidth="1"/>
    <col min="7941" max="7941" width="13.5703125" style="1" bestFit="1" customWidth="1"/>
    <col min="7942" max="7942" width="10.5703125" style="1" bestFit="1" customWidth="1"/>
    <col min="7943" max="7943" width="7.5703125" style="1" bestFit="1" customWidth="1"/>
    <col min="7944" max="7944" width="6.5703125" style="1" bestFit="1" customWidth="1"/>
    <col min="7945" max="8192" width="9.140625" style="1"/>
    <col min="8193" max="8193" width="5.42578125" style="1" bestFit="1" customWidth="1"/>
    <col min="8194" max="8194" width="82" style="1" bestFit="1" customWidth="1"/>
    <col min="8195" max="8195" width="3.7109375" style="1" bestFit="1" customWidth="1"/>
    <col min="8196" max="8196" width="11.28515625" style="1" bestFit="1" customWidth="1"/>
    <col min="8197" max="8197" width="13.5703125" style="1" bestFit="1" customWidth="1"/>
    <col min="8198" max="8198" width="10.5703125" style="1" bestFit="1" customWidth="1"/>
    <col min="8199" max="8199" width="7.5703125" style="1" bestFit="1" customWidth="1"/>
    <col min="8200" max="8200" width="6.5703125" style="1" bestFit="1" customWidth="1"/>
    <col min="8201" max="8448" width="9.140625" style="1"/>
    <col min="8449" max="8449" width="5.42578125" style="1" bestFit="1" customWidth="1"/>
    <col min="8450" max="8450" width="82" style="1" bestFit="1" customWidth="1"/>
    <col min="8451" max="8451" width="3.7109375" style="1" bestFit="1" customWidth="1"/>
    <col min="8452" max="8452" width="11.28515625" style="1" bestFit="1" customWidth="1"/>
    <col min="8453" max="8453" width="13.5703125" style="1" bestFit="1" customWidth="1"/>
    <col min="8454" max="8454" width="10.5703125" style="1" bestFit="1" customWidth="1"/>
    <col min="8455" max="8455" width="7.5703125" style="1" bestFit="1" customWidth="1"/>
    <col min="8456" max="8456" width="6.5703125" style="1" bestFit="1" customWidth="1"/>
    <col min="8457" max="8704" width="9.140625" style="1"/>
    <col min="8705" max="8705" width="5.42578125" style="1" bestFit="1" customWidth="1"/>
    <col min="8706" max="8706" width="82" style="1" bestFit="1" customWidth="1"/>
    <col min="8707" max="8707" width="3.7109375" style="1" bestFit="1" customWidth="1"/>
    <col min="8708" max="8708" width="11.28515625" style="1" bestFit="1" customWidth="1"/>
    <col min="8709" max="8709" width="13.5703125" style="1" bestFit="1" customWidth="1"/>
    <col min="8710" max="8710" width="10.5703125" style="1" bestFit="1" customWidth="1"/>
    <col min="8711" max="8711" width="7.5703125" style="1" bestFit="1" customWidth="1"/>
    <col min="8712" max="8712" width="6.5703125" style="1" bestFit="1" customWidth="1"/>
    <col min="8713" max="8960" width="9.140625" style="1"/>
    <col min="8961" max="8961" width="5.42578125" style="1" bestFit="1" customWidth="1"/>
    <col min="8962" max="8962" width="82" style="1" bestFit="1" customWidth="1"/>
    <col min="8963" max="8963" width="3.7109375" style="1" bestFit="1" customWidth="1"/>
    <col min="8964" max="8964" width="11.28515625" style="1" bestFit="1" customWidth="1"/>
    <col min="8965" max="8965" width="13.5703125" style="1" bestFit="1" customWidth="1"/>
    <col min="8966" max="8966" width="10.5703125" style="1" bestFit="1" customWidth="1"/>
    <col min="8967" max="8967" width="7.5703125" style="1" bestFit="1" customWidth="1"/>
    <col min="8968" max="8968" width="6.5703125" style="1" bestFit="1" customWidth="1"/>
    <col min="8969" max="9216" width="9.140625" style="1"/>
    <col min="9217" max="9217" width="5.42578125" style="1" bestFit="1" customWidth="1"/>
    <col min="9218" max="9218" width="82" style="1" bestFit="1" customWidth="1"/>
    <col min="9219" max="9219" width="3.7109375" style="1" bestFit="1" customWidth="1"/>
    <col min="9220" max="9220" width="11.28515625" style="1" bestFit="1" customWidth="1"/>
    <col min="9221" max="9221" width="13.5703125" style="1" bestFit="1" customWidth="1"/>
    <col min="9222" max="9222" width="10.5703125" style="1" bestFit="1" customWidth="1"/>
    <col min="9223" max="9223" width="7.5703125" style="1" bestFit="1" customWidth="1"/>
    <col min="9224" max="9224" width="6.5703125" style="1" bestFit="1" customWidth="1"/>
    <col min="9225" max="9472" width="9.140625" style="1"/>
    <col min="9473" max="9473" width="5.42578125" style="1" bestFit="1" customWidth="1"/>
    <col min="9474" max="9474" width="82" style="1" bestFit="1" customWidth="1"/>
    <col min="9475" max="9475" width="3.7109375" style="1" bestFit="1" customWidth="1"/>
    <col min="9476" max="9476" width="11.28515625" style="1" bestFit="1" customWidth="1"/>
    <col min="9477" max="9477" width="13.5703125" style="1" bestFit="1" customWidth="1"/>
    <col min="9478" max="9478" width="10.5703125" style="1" bestFit="1" customWidth="1"/>
    <col min="9479" max="9479" width="7.5703125" style="1" bestFit="1" customWidth="1"/>
    <col min="9480" max="9480" width="6.5703125" style="1" bestFit="1" customWidth="1"/>
    <col min="9481" max="9728" width="9.140625" style="1"/>
    <col min="9729" max="9729" width="5.42578125" style="1" bestFit="1" customWidth="1"/>
    <col min="9730" max="9730" width="82" style="1" bestFit="1" customWidth="1"/>
    <col min="9731" max="9731" width="3.7109375" style="1" bestFit="1" customWidth="1"/>
    <col min="9732" max="9732" width="11.28515625" style="1" bestFit="1" customWidth="1"/>
    <col min="9733" max="9733" width="13.5703125" style="1" bestFit="1" customWidth="1"/>
    <col min="9734" max="9734" width="10.5703125" style="1" bestFit="1" customWidth="1"/>
    <col min="9735" max="9735" width="7.5703125" style="1" bestFit="1" customWidth="1"/>
    <col min="9736" max="9736" width="6.5703125" style="1" bestFit="1" customWidth="1"/>
    <col min="9737" max="9984" width="9.140625" style="1"/>
    <col min="9985" max="9985" width="5.42578125" style="1" bestFit="1" customWidth="1"/>
    <col min="9986" max="9986" width="82" style="1" bestFit="1" customWidth="1"/>
    <col min="9987" max="9987" width="3.7109375" style="1" bestFit="1" customWidth="1"/>
    <col min="9988" max="9988" width="11.28515625" style="1" bestFit="1" customWidth="1"/>
    <col min="9989" max="9989" width="13.5703125" style="1" bestFit="1" customWidth="1"/>
    <col min="9990" max="9990" width="10.5703125" style="1" bestFit="1" customWidth="1"/>
    <col min="9991" max="9991" width="7.5703125" style="1" bestFit="1" customWidth="1"/>
    <col min="9992" max="9992" width="6.5703125" style="1" bestFit="1" customWidth="1"/>
    <col min="9993" max="10240" width="9.140625" style="1"/>
    <col min="10241" max="10241" width="5.42578125" style="1" bestFit="1" customWidth="1"/>
    <col min="10242" max="10242" width="82" style="1" bestFit="1" customWidth="1"/>
    <col min="10243" max="10243" width="3.7109375" style="1" bestFit="1" customWidth="1"/>
    <col min="10244" max="10244" width="11.28515625" style="1" bestFit="1" customWidth="1"/>
    <col min="10245" max="10245" width="13.5703125" style="1" bestFit="1" customWidth="1"/>
    <col min="10246" max="10246" width="10.5703125" style="1" bestFit="1" customWidth="1"/>
    <col min="10247" max="10247" width="7.5703125" style="1" bestFit="1" customWidth="1"/>
    <col min="10248" max="10248" width="6.5703125" style="1" bestFit="1" customWidth="1"/>
    <col min="10249" max="10496" width="9.140625" style="1"/>
    <col min="10497" max="10497" width="5.42578125" style="1" bestFit="1" customWidth="1"/>
    <col min="10498" max="10498" width="82" style="1" bestFit="1" customWidth="1"/>
    <col min="10499" max="10499" width="3.7109375" style="1" bestFit="1" customWidth="1"/>
    <col min="10500" max="10500" width="11.28515625" style="1" bestFit="1" customWidth="1"/>
    <col min="10501" max="10501" width="13.5703125" style="1" bestFit="1" customWidth="1"/>
    <col min="10502" max="10502" width="10.5703125" style="1" bestFit="1" customWidth="1"/>
    <col min="10503" max="10503" width="7.5703125" style="1" bestFit="1" customWidth="1"/>
    <col min="10504" max="10504" width="6.5703125" style="1" bestFit="1" customWidth="1"/>
    <col min="10505" max="10752" width="9.140625" style="1"/>
    <col min="10753" max="10753" width="5.42578125" style="1" bestFit="1" customWidth="1"/>
    <col min="10754" max="10754" width="82" style="1" bestFit="1" customWidth="1"/>
    <col min="10755" max="10755" width="3.7109375" style="1" bestFit="1" customWidth="1"/>
    <col min="10756" max="10756" width="11.28515625" style="1" bestFit="1" customWidth="1"/>
    <col min="10757" max="10757" width="13.5703125" style="1" bestFit="1" customWidth="1"/>
    <col min="10758" max="10758" width="10.5703125" style="1" bestFit="1" customWidth="1"/>
    <col min="10759" max="10759" width="7.5703125" style="1" bestFit="1" customWidth="1"/>
    <col min="10760" max="10760" width="6.5703125" style="1" bestFit="1" customWidth="1"/>
    <col min="10761" max="11008" width="9.140625" style="1"/>
    <col min="11009" max="11009" width="5.42578125" style="1" bestFit="1" customWidth="1"/>
    <col min="11010" max="11010" width="82" style="1" bestFit="1" customWidth="1"/>
    <col min="11011" max="11011" width="3.7109375" style="1" bestFit="1" customWidth="1"/>
    <col min="11012" max="11012" width="11.28515625" style="1" bestFit="1" customWidth="1"/>
    <col min="11013" max="11013" width="13.5703125" style="1" bestFit="1" customWidth="1"/>
    <col min="11014" max="11014" width="10.5703125" style="1" bestFit="1" customWidth="1"/>
    <col min="11015" max="11015" width="7.5703125" style="1" bestFit="1" customWidth="1"/>
    <col min="11016" max="11016" width="6.5703125" style="1" bestFit="1" customWidth="1"/>
    <col min="11017" max="11264" width="9.140625" style="1"/>
    <col min="11265" max="11265" width="5.42578125" style="1" bestFit="1" customWidth="1"/>
    <col min="11266" max="11266" width="82" style="1" bestFit="1" customWidth="1"/>
    <col min="11267" max="11267" width="3.7109375" style="1" bestFit="1" customWidth="1"/>
    <col min="11268" max="11268" width="11.28515625" style="1" bestFit="1" customWidth="1"/>
    <col min="11269" max="11269" width="13.5703125" style="1" bestFit="1" customWidth="1"/>
    <col min="11270" max="11270" width="10.5703125" style="1" bestFit="1" customWidth="1"/>
    <col min="11271" max="11271" width="7.5703125" style="1" bestFit="1" customWidth="1"/>
    <col min="11272" max="11272" width="6.5703125" style="1" bestFit="1" customWidth="1"/>
    <col min="11273" max="11520" width="9.140625" style="1"/>
    <col min="11521" max="11521" width="5.42578125" style="1" bestFit="1" customWidth="1"/>
    <col min="11522" max="11522" width="82" style="1" bestFit="1" customWidth="1"/>
    <col min="11523" max="11523" width="3.7109375" style="1" bestFit="1" customWidth="1"/>
    <col min="11524" max="11524" width="11.28515625" style="1" bestFit="1" customWidth="1"/>
    <col min="11525" max="11525" width="13.5703125" style="1" bestFit="1" customWidth="1"/>
    <col min="11526" max="11526" width="10.5703125" style="1" bestFit="1" customWidth="1"/>
    <col min="11527" max="11527" width="7.5703125" style="1" bestFit="1" customWidth="1"/>
    <col min="11528" max="11528" width="6.5703125" style="1" bestFit="1" customWidth="1"/>
    <col min="11529" max="11776" width="9.140625" style="1"/>
    <col min="11777" max="11777" width="5.42578125" style="1" bestFit="1" customWidth="1"/>
    <col min="11778" max="11778" width="82" style="1" bestFit="1" customWidth="1"/>
    <col min="11779" max="11779" width="3.7109375" style="1" bestFit="1" customWidth="1"/>
    <col min="11780" max="11780" width="11.28515625" style="1" bestFit="1" customWidth="1"/>
    <col min="11781" max="11781" width="13.5703125" style="1" bestFit="1" customWidth="1"/>
    <col min="11782" max="11782" width="10.5703125" style="1" bestFit="1" customWidth="1"/>
    <col min="11783" max="11783" width="7.5703125" style="1" bestFit="1" customWidth="1"/>
    <col min="11784" max="11784" width="6.5703125" style="1" bestFit="1" customWidth="1"/>
    <col min="11785" max="12032" width="9.140625" style="1"/>
    <col min="12033" max="12033" width="5.42578125" style="1" bestFit="1" customWidth="1"/>
    <col min="12034" max="12034" width="82" style="1" bestFit="1" customWidth="1"/>
    <col min="12035" max="12035" width="3.7109375" style="1" bestFit="1" customWidth="1"/>
    <col min="12036" max="12036" width="11.28515625" style="1" bestFit="1" customWidth="1"/>
    <col min="12037" max="12037" width="13.5703125" style="1" bestFit="1" customWidth="1"/>
    <col min="12038" max="12038" width="10.5703125" style="1" bestFit="1" customWidth="1"/>
    <col min="12039" max="12039" width="7.5703125" style="1" bestFit="1" customWidth="1"/>
    <col min="12040" max="12040" width="6.5703125" style="1" bestFit="1" customWidth="1"/>
    <col min="12041" max="12288" width="9.140625" style="1"/>
    <col min="12289" max="12289" width="5.42578125" style="1" bestFit="1" customWidth="1"/>
    <col min="12290" max="12290" width="82" style="1" bestFit="1" customWidth="1"/>
    <col min="12291" max="12291" width="3.7109375" style="1" bestFit="1" customWidth="1"/>
    <col min="12292" max="12292" width="11.28515625" style="1" bestFit="1" customWidth="1"/>
    <col min="12293" max="12293" width="13.5703125" style="1" bestFit="1" customWidth="1"/>
    <col min="12294" max="12294" width="10.5703125" style="1" bestFit="1" customWidth="1"/>
    <col min="12295" max="12295" width="7.5703125" style="1" bestFit="1" customWidth="1"/>
    <col min="12296" max="12296" width="6.5703125" style="1" bestFit="1" customWidth="1"/>
    <col min="12297" max="12544" width="9.140625" style="1"/>
    <col min="12545" max="12545" width="5.42578125" style="1" bestFit="1" customWidth="1"/>
    <col min="12546" max="12546" width="82" style="1" bestFit="1" customWidth="1"/>
    <col min="12547" max="12547" width="3.7109375" style="1" bestFit="1" customWidth="1"/>
    <col min="12548" max="12548" width="11.28515625" style="1" bestFit="1" customWidth="1"/>
    <col min="12549" max="12549" width="13.5703125" style="1" bestFit="1" customWidth="1"/>
    <col min="12550" max="12550" width="10.5703125" style="1" bestFit="1" customWidth="1"/>
    <col min="12551" max="12551" width="7.5703125" style="1" bestFit="1" customWidth="1"/>
    <col min="12552" max="12552" width="6.5703125" style="1" bestFit="1" customWidth="1"/>
    <col min="12553" max="12800" width="9.140625" style="1"/>
    <col min="12801" max="12801" width="5.42578125" style="1" bestFit="1" customWidth="1"/>
    <col min="12802" max="12802" width="82" style="1" bestFit="1" customWidth="1"/>
    <col min="12803" max="12803" width="3.7109375" style="1" bestFit="1" customWidth="1"/>
    <col min="12804" max="12804" width="11.28515625" style="1" bestFit="1" customWidth="1"/>
    <col min="12805" max="12805" width="13.5703125" style="1" bestFit="1" customWidth="1"/>
    <col min="12806" max="12806" width="10.5703125" style="1" bestFit="1" customWidth="1"/>
    <col min="12807" max="12807" width="7.5703125" style="1" bestFit="1" customWidth="1"/>
    <col min="12808" max="12808" width="6.5703125" style="1" bestFit="1" customWidth="1"/>
    <col min="12809" max="13056" width="9.140625" style="1"/>
    <col min="13057" max="13057" width="5.42578125" style="1" bestFit="1" customWidth="1"/>
    <col min="13058" max="13058" width="82" style="1" bestFit="1" customWidth="1"/>
    <col min="13059" max="13059" width="3.7109375" style="1" bestFit="1" customWidth="1"/>
    <col min="13060" max="13060" width="11.28515625" style="1" bestFit="1" customWidth="1"/>
    <col min="13061" max="13061" width="13.5703125" style="1" bestFit="1" customWidth="1"/>
    <col min="13062" max="13062" width="10.5703125" style="1" bestFit="1" customWidth="1"/>
    <col min="13063" max="13063" width="7.5703125" style="1" bestFit="1" customWidth="1"/>
    <col min="13064" max="13064" width="6.5703125" style="1" bestFit="1" customWidth="1"/>
    <col min="13065" max="13312" width="9.140625" style="1"/>
    <col min="13313" max="13313" width="5.42578125" style="1" bestFit="1" customWidth="1"/>
    <col min="13314" max="13314" width="82" style="1" bestFit="1" customWidth="1"/>
    <col min="13315" max="13315" width="3.7109375" style="1" bestFit="1" customWidth="1"/>
    <col min="13316" max="13316" width="11.28515625" style="1" bestFit="1" customWidth="1"/>
    <col min="13317" max="13317" width="13.5703125" style="1" bestFit="1" customWidth="1"/>
    <col min="13318" max="13318" width="10.5703125" style="1" bestFit="1" customWidth="1"/>
    <col min="13319" max="13319" width="7.5703125" style="1" bestFit="1" customWidth="1"/>
    <col min="13320" max="13320" width="6.5703125" style="1" bestFit="1" customWidth="1"/>
    <col min="13321" max="13568" width="9.140625" style="1"/>
    <col min="13569" max="13569" width="5.42578125" style="1" bestFit="1" customWidth="1"/>
    <col min="13570" max="13570" width="82" style="1" bestFit="1" customWidth="1"/>
    <col min="13571" max="13571" width="3.7109375" style="1" bestFit="1" customWidth="1"/>
    <col min="13572" max="13572" width="11.28515625" style="1" bestFit="1" customWidth="1"/>
    <col min="13573" max="13573" width="13.5703125" style="1" bestFit="1" customWidth="1"/>
    <col min="13574" max="13574" width="10.5703125" style="1" bestFit="1" customWidth="1"/>
    <col min="13575" max="13575" width="7.5703125" style="1" bestFit="1" customWidth="1"/>
    <col min="13576" max="13576" width="6.5703125" style="1" bestFit="1" customWidth="1"/>
    <col min="13577" max="13824" width="9.140625" style="1"/>
    <col min="13825" max="13825" width="5.42578125" style="1" bestFit="1" customWidth="1"/>
    <col min="13826" max="13826" width="82" style="1" bestFit="1" customWidth="1"/>
    <col min="13827" max="13827" width="3.7109375" style="1" bestFit="1" customWidth="1"/>
    <col min="13828" max="13828" width="11.28515625" style="1" bestFit="1" customWidth="1"/>
    <col min="13829" max="13829" width="13.5703125" style="1" bestFit="1" customWidth="1"/>
    <col min="13830" max="13830" width="10.5703125" style="1" bestFit="1" customWidth="1"/>
    <col min="13831" max="13831" width="7.5703125" style="1" bestFit="1" customWidth="1"/>
    <col min="13832" max="13832" width="6.5703125" style="1" bestFit="1" customWidth="1"/>
    <col min="13833" max="14080" width="9.140625" style="1"/>
    <col min="14081" max="14081" width="5.42578125" style="1" bestFit="1" customWidth="1"/>
    <col min="14082" max="14082" width="82" style="1" bestFit="1" customWidth="1"/>
    <col min="14083" max="14083" width="3.7109375" style="1" bestFit="1" customWidth="1"/>
    <col min="14084" max="14084" width="11.28515625" style="1" bestFit="1" customWidth="1"/>
    <col min="14085" max="14085" width="13.5703125" style="1" bestFit="1" customWidth="1"/>
    <col min="14086" max="14086" width="10.5703125" style="1" bestFit="1" customWidth="1"/>
    <col min="14087" max="14087" width="7.5703125" style="1" bestFit="1" customWidth="1"/>
    <col min="14088" max="14088" width="6.5703125" style="1" bestFit="1" customWidth="1"/>
    <col min="14089" max="14336" width="9.140625" style="1"/>
    <col min="14337" max="14337" width="5.42578125" style="1" bestFit="1" customWidth="1"/>
    <col min="14338" max="14338" width="82" style="1" bestFit="1" customWidth="1"/>
    <col min="14339" max="14339" width="3.7109375" style="1" bestFit="1" customWidth="1"/>
    <col min="14340" max="14340" width="11.28515625" style="1" bestFit="1" customWidth="1"/>
    <col min="14341" max="14341" width="13.5703125" style="1" bestFit="1" customWidth="1"/>
    <col min="14342" max="14342" width="10.5703125" style="1" bestFit="1" customWidth="1"/>
    <col min="14343" max="14343" width="7.5703125" style="1" bestFit="1" customWidth="1"/>
    <col min="14344" max="14344" width="6.5703125" style="1" bestFit="1" customWidth="1"/>
    <col min="14345" max="14592" width="9.140625" style="1"/>
    <col min="14593" max="14593" width="5.42578125" style="1" bestFit="1" customWidth="1"/>
    <col min="14594" max="14594" width="82" style="1" bestFit="1" customWidth="1"/>
    <col min="14595" max="14595" width="3.7109375" style="1" bestFit="1" customWidth="1"/>
    <col min="14596" max="14596" width="11.28515625" style="1" bestFit="1" customWidth="1"/>
    <col min="14597" max="14597" width="13.5703125" style="1" bestFit="1" customWidth="1"/>
    <col min="14598" max="14598" width="10.5703125" style="1" bestFit="1" customWidth="1"/>
    <col min="14599" max="14599" width="7.5703125" style="1" bestFit="1" customWidth="1"/>
    <col min="14600" max="14600" width="6.5703125" style="1" bestFit="1" customWidth="1"/>
    <col min="14601" max="14848" width="9.140625" style="1"/>
    <col min="14849" max="14849" width="5.42578125" style="1" bestFit="1" customWidth="1"/>
    <col min="14850" max="14850" width="82" style="1" bestFit="1" customWidth="1"/>
    <col min="14851" max="14851" width="3.7109375" style="1" bestFit="1" customWidth="1"/>
    <col min="14852" max="14852" width="11.28515625" style="1" bestFit="1" customWidth="1"/>
    <col min="14853" max="14853" width="13.5703125" style="1" bestFit="1" customWidth="1"/>
    <col min="14854" max="14854" width="10.5703125" style="1" bestFit="1" customWidth="1"/>
    <col min="14855" max="14855" width="7.5703125" style="1" bestFit="1" customWidth="1"/>
    <col min="14856" max="14856" width="6.5703125" style="1" bestFit="1" customWidth="1"/>
    <col min="14857" max="15104" width="9.140625" style="1"/>
    <col min="15105" max="15105" width="5.42578125" style="1" bestFit="1" customWidth="1"/>
    <col min="15106" max="15106" width="82" style="1" bestFit="1" customWidth="1"/>
    <col min="15107" max="15107" width="3.7109375" style="1" bestFit="1" customWidth="1"/>
    <col min="15108" max="15108" width="11.28515625" style="1" bestFit="1" customWidth="1"/>
    <col min="15109" max="15109" width="13.5703125" style="1" bestFit="1" customWidth="1"/>
    <col min="15110" max="15110" width="10.5703125" style="1" bestFit="1" customWidth="1"/>
    <col min="15111" max="15111" width="7.5703125" style="1" bestFit="1" customWidth="1"/>
    <col min="15112" max="15112" width="6.5703125" style="1" bestFit="1" customWidth="1"/>
    <col min="15113" max="15360" width="9.140625" style="1"/>
    <col min="15361" max="15361" width="5.42578125" style="1" bestFit="1" customWidth="1"/>
    <col min="15362" max="15362" width="82" style="1" bestFit="1" customWidth="1"/>
    <col min="15363" max="15363" width="3.7109375" style="1" bestFit="1" customWidth="1"/>
    <col min="15364" max="15364" width="11.28515625" style="1" bestFit="1" customWidth="1"/>
    <col min="15365" max="15365" width="13.5703125" style="1" bestFit="1" customWidth="1"/>
    <col min="15366" max="15366" width="10.5703125" style="1" bestFit="1" customWidth="1"/>
    <col min="15367" max="15367" width="7.5703125" style="1" bestFit="1" customWidth="1"/>
    <col min="15368" max="15368" width="6.5703125" style="1" bestFit="1" customWidth="1"/>
    <col min="15369" max="15616" width="9.140625" style="1"/>
    <col min="15617" max="15617" width="5.42578125" style="1" bestFit="1" customWidth="1"/>
    <col min="15618" max="15618" width="82" style="1" bestFit="1" customWidth="1"/>
    <col min="15619" max="15619" width="3.7109375" style="1" bestFit="1" customWidth="1"/>
    <col min="15620" max="15620" width="11.28515625" style="1" bestFit="1" customWidth="1"/>
    <col min="15621" max="15621" width="13.5703125" style="1" bestFit="1" customWidth="1"/>
    <col min="15622" max="15622" width="10.5703125" style="1" bestFit="1" customWidth="1"/>
    <col min="15623" max="15623" width="7.5703125" style="1" bestFit="1" customWidth="1"/>
    <col min="15624" max="15624" width="6.5703125" style="1" bestFit="1" customWidth="1"/>
    <col min="15625" max="15872" width="9.140625" style="1"/>
    <col min="15873" max="15873" width="5.42578125" style="1" bestFit="1" customWidth="1"/>
    <col min="15874" max="15874" width="82" style="1" bestFit="1" customWidth="1"/>
    <col min="15875" max="15875" width="3.7109375" style="1" bestFit="1" customWidth="1"/>
    <col min="15876" max="15876" width="11.28515625" style="1" bestFit="1" customWidth="1"/>
    <col min="15877" max="15877" width="13.5703125" style="1" bestFit="1" customWidth="1"/>
    <col min="15878" max="15878" width="10.5703125" style="1" bestFit="1" customWidth="1"/>
    <col min="15879" max="15879" width="7.5703125" style="1" bestFit="1" customWidth="1"/>
    <col min="15880" max="15880" width="6.5703125" style="1" bestFit="1" customWidth="1"/>
    <col min="15881" max="16128" width="9.140625" style="1"/>
    <col min="16129" max="16129" width="5.42578125" style="1" bestFit="1" customWidth="1"/>
    <col min="16130" max="16130" width="82" style="1" bestFit="1" customWidth="1"/>
    <col min="16131" max="16131" width="3.7109375" style="1" bestFit="1" customWidth="1"/>
    <col min="16132" max="16132" width="11.28515625" style="1" bestFit="1" customWidth="1"/>
    <col min="16133" max="16133" width="13.5703125" style="1" bestFit="1" customWidth="1"/>
    <col min="16134" max="16134" width="10.5703125" style="1" bestFit="1" customWidth="1"/>
    <col min="16135" max="16135" width="7.5703125" style="1" bestFit="1" customWidth="1"/>
    <col min="16136" max="16136" width="6.5703125" style="1" bestFit="1" customWidth="1"/>
    <col min="16137" max="16384" width="9.140625" style="1"/>
  </cols>
  <sheetData>
    <row r="1" spans="1:9">
      <c r="A1" s="3" t="s">
        <v>0</v>
      </c>
      <c r="B1" s="394" t="s">
        <v>77</v>
      </c>
      <c r="C1" s="394"/>
      <c r="D1" s="394"/>
      <c r="E1" s="394"/>
    </row>
    <row r="2" spans="1:9" ht="13.5" thickBot="1"/>
    <row r="3" spans="1:9" s="12" customFormat="1" ht="15">
      <c r="B3" s="30" t="s">
        <v>3082</v>
      </c>
      <c r="C3" s="395"/>
      <c r="D3" s="398"/>
      <c r="F3" s="18"/>
      <c r="G3" s="18"/>
      <c r="H3" s="18"/>
    </row>
    <row r="4" spans="1:9" s="12" customFormat="1" ht="30">
      <c r="B4" s="90" t="s">
        <v>3083</v>
      </c>
      <c r="C4" s="396"/>
      <c r="D4" s="399"/>
      <c r="F4" s="18"/>
      <c r="G4" s="18"/>
      <c r="H4" s="18"/>
    </row>
    <row r="5" spans="1:9" s="12" customFormat="1" ht="15">
      <c r="B5" s="90" t="s">
        <v>1046</v>
      </c>
      <c r="C5" s="396"/>
      <c r="D5" s="399"/>
      <c r="F5" s="18"/>
      <c r="G5" s="18"/>
      <c r="H5" s="18"/>
    </row>
    <row r="6" spans="1:9" s="12" customFormat="1" ht="15">
      <c r="B6" s="90" t="s">
        <v>2548</v>
      </c>
      <c r="C6" s="396"/>
      <c r="D6" s="399"/>
      <c r="F6" s="18"/>
      <c r="G6" s="18"/>
      <c r="H6" s="18"/>
    </row>
    <row r="7" spans="1:9" s="12" customFormat="1" ht="15.75" thickBot="1">
      <c r="B7" s="32" t="s">
        <v>3084</v>
      </c>
      <c r="C7" s="397"/>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507</v>
      </c>
      <c r="C14" s="15"/>
    </row>
    <row r="15" spans="1:9">
      <c r="B15" s="1" t="s">
        <v>79</v>
      </c>
      <c r="C15" s="15" t="s">
        <v>139</v>
      </c>
      <c r="D15" s="1" t="s">
        <v>508</v>
      </c>
      <c r="E15" s="1" t="s">
        <v>509</v>
      </c>
      <c r="F15" s="4">
        <v>5568000</v>
      </c>
      <c r="G15" s="4">
        <v>3123.65</v>
      </c>
      <c r="H15" s="4">
        <v>97.21</v>
      </c>
    </row>
    <row r="16" spans="1:9">
      <c r="B16" s="2" t="s">
        <v>218</v>
      </c>
      <c r="C16" s="28"/>
      <c r="D16" s="2"/>
      <c r="E16" s="2"/>
      <c r="F16" s="10"/>
      <c r="G16" s="10">
        <f>SUM(G14:G15)</f>
        <v>3123.65</v>
      </c>
      <c r="H16" s="10">
        <f>SUM(H14:H15)</f>
        <v>97.21</v>
      </c>
    </row>
    <row r="17" spans="2:8">
      <c r="B17" s="2" t="s">
        <v>219</v>
      </c>
      <c r="C17" s="28"/>
      <c r="D17" s="2"/>
      <c r="E17" s="2"/>
      <c r="F17" s="10"/>
      <c r="G17" s="10">
        <v>96.03</v>
      </c>
      <c r="H17" s="10">
        <v>2.99</v>
      </c>
    </row>
    <row r="18" spans="2:8">
      <c r="B18" s="2" t="s">
        <v>125</v>
      </c>
      <c r="C18" s="9"/>
      <c r="D18" s="2"/>
      <c r="E18" s="2"/>
      <c r="F18" s="10"/>
      <c r="G18" s="10">
        <v>3219.6800000000003</v>
      </c>
      <c r="H18" s="10">
        <v>100.2</v>
      </c>
    </row>
    <row r="19" spans="2:8">
      <c r="B19" s="2" t="s">
        <v>126</v>
      </c>
      <c r="C19" s="9"/>
      <c r="D19" s="2"/>
      <c r="E19" s="2"/>
      <c r="F19" s="10"/>
      <c r="G19" s="10">
        <v>-6.351845410000152</v>
      </c>
      <c r="H19" s="10">
        <v>-0.20000000000000284</v>
      </c>
    </row>
    <row r="20" spans="2:8">
      <c r="B20" s="2" t="s">
        <v>127</v>
      </c>
      <c r="C20" s="9"/>
      <c r="D20" s="2"/>
      <c r="E20" s="2"/>
      <c r="F20" s="10"/>
      <c r="G20" s="10">
        <v>3213.3281545899999</v>
      </c>
      <c r="H20" s="10">
        <v>100</v>
      </c>
    </row>
    <row r="21" spans="2:8">
      <c r="B21" s="1" t="s">
        <v>128</v>
      </c>
    </row>
    <row r="22" spans="2:8">
      <c r="B22" s="1" t="s">
        <v>129</v>
      </c>
    </row>
    <row r="23" spans="2:8">
      <c r="B23" s="1" t="s">
        <v>130</v>
      </c>
      <c r="C23" s="29">
        <v>44865</v>
      </c>
    </row>
    <row r="24" spans="2:8" ht="25.5">
      <c r="B24" s="11" t="s">
        <v>131</v>
      </c>
      <c r="C24" s="5" t="s">
        <v>132</v>
      </c>
    </row>
    <row r="25" spans="2:8">
      <c r="B25" s="2"/>
    </row>
    <row r="26" spans="2:8">
      <c r="B26" s="2" t="s">
        <v>2546</v>
      </c>
      <c r="C26" s="1" t="s">
        <v>132</v>
      </c>
    </row>
    <row r="27" spans="2:8">
      <c r="B27" s="2" t="s">
        <v>2547</v>
      </c>
      <c r="C27" s="1" t="s">
        <v>132</v>
      </c>
    </row>
    <row r="28" spans="2:8">
      <c r="B28" s="2" t="s">
        <v>1107</v>
      </c>
      <c r="C28" s="1" t="s">
        <v>132</v>
      </c>
    </row>
    <row r="29" spans="2:8">
      <c r="B29" s="2" t="s">
        <v>510</v>
      </c>
      <c r="C29" s="9"/>
    </row>
    <row r="30" spans="2:8">
      <c r="B30" s="2" t="s">
        <v>511</v>
      </c>
      <c r="C30" s="9"/>
    </row>
    <row r="31" spans="2:8">
      <c r="B31" s="2" t="s">
        <v>512</v>
      </c>
      <c r="C31" s="9"/>
    </row>
    <row r="32" spans="2:8">
      <c r="B32" s="2" t="s">
        <v>513</v>
      </c>
      <c r="C32" s="9"/>
    </row>
    <row r="33" spans="2:3">
      <c r="B33" s="2" t="s">
        <v>514</v>
      </c>
      <c r="C33" s="9"/>
    </row>
    <row r="34" spans="2:3">
      <c r="B34" s="2" t="s">
        <v>515</v>
      </c>
      <c r="C34" s="9"/>
    </row>
    <row r="35" spans="2:3">
      <c r="B35" s="2" t="s">
        <v>516</v>
      </c>
      <c r="C35" s="9"/>
    </row>
    <row r="36" spans="2:3">
      <c r="B36" s="2" t="s">
        <v>517</v>
      </c>
      <c r="C36" s="9"/>
    </row>
    <row r="37" spans="2:3">
      <c r="B37" s="132" t="s">
        <v>2524</v>
      </c>
      <c r="C37" s="9"/>
    </row>
    <row r="38" spans="2:3">
      <c r="B38" s="132" t="s">
        <v>134</v>
      </c>
    </row>
    <row r="39" spans="2:3">
      <c r="B39" s="132" t="s">
        <v>135</v>
      </c>
    </row>
  </sheetData>
  <mergeCells count="3">
    <mergeCell ref="B1:E1"/>
    <mergeCell ref="C3:C7"/>
    <mergeCell ref="D3:D7"/>
  </mergeCells>
  <hyperlinks>
    <hyperlink ref="A1" location="Index!A1" display="Index" xr:uid="{6B528BD7-31ED-409B-8638-CCE749A717BA}"/>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E0B8-8D36-4499-B897-FD3981949779}">
  <dimension ref="A1:I93"/>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4" t="s">
        <v>47</v>
      </c>
      <c r="C1" s="394"/>
      <c r="D1" s="394"/>
      <c r="E1" s="394"/>
    </row>
    <row r="2" spans="1:9" ht="13.5" thickBot="1"/>
    <row r="3" spans="1:9" s="12" customFormat="1" ht="15">
      <c r="B3" s="30" t="s">
        <v>3085</v>
      </c>
      <c r="C3" s="395"/>
      <c r="D3" s="398"/>
      <c r="F3" s="18"/>
      <c r="G3" s="18"/>
      <c r="H3" s="18"/>
    </row>
    <row r="4" spans="1:9" s="12" customFormat="1" ht="15">
      <c r="B4" s="31" t="s">
        <v>3086</v>
      </c>
      <c r="C4" s="396"/>
      <c r="D4" s="399"/>
      <c r="F4" s="18"/>
      <c r="G4" s="18"/>
      <c r="H4" s="18"/>
    </row>
    <row r="5" spans="1:9" s="12" customFormat="1" ht="15">
      <c r="B5" s="31" t="s">
        <v>1046</v>
      </c>
      <c r="C5" s="396"/>
      <c r="D5" s="399"/>
      <c r="F5" s="18"/>
      <c r="G5" s="18"/>
      <c r="H5" s="18"/>
    </row>
    <row r="6" spans="1:9" s="12" customFormat="1" ht="15">
      <c r="B6" s="31" t="s">
        <v>3019</v>
      </c>
      <c r="C6" s="396"/>
      <c r="D6" s="399"/>
      <c r="F6" s="18"/>
      <c r="G6" s="18"/>
      <c r="H6" s="18"/>
    </row>
    <row r="7" spans="1:9" s="12" customFormat="1" ht="30.75" thickBot="1">
      <c r="B7" s="32" t="s">
        <v>3087</v>
      </c>
      <c r="C7" s="397"/>
      <c r="D7" s="400"/>
      <c r="F7" s="18"/>
      <c r="G7" s="18"/>
      <c r="H7" s="18"/>
    </row>
    <row r="8" spans="1:9" s="12" customFormat="1">
      <c r="C8" s="14" t="s">
        <v>1048</v>
      </c>
      <c r="D8" s="14" t="s">
        <v>1049</v>
      </c>
      <c r="F8" s="18"/>
      <c r="G8" s="18"/>
      <c r="H8" s="18"/>
    </row>
    <row r="11" spans="1:9">
      <c r="B11" s="1" t="s">
        <v>101</v>
      </c>
    </row>
    <row r="13" spans="1:9">
      <c r="B13" s="6" t="s">
        <v>102</v>
      </c>
      <c r="C13" s="7" t="s">
        <v>103</v>
      </c>
      <c r="D13" s="6" t="s">
        <v>136</v>
      </c>
      <c r="E13" s="6" t="s">
        <v>105</v>
      </c>
      <c r="F13" s="8" t="s">
        <v>106</v>
      </c>
      <c r="G13" s="8" t="s">
        <v>107</v>
      </c>
      <c r="H13" s="8" t="s">
        <v>108</v>
      </c>
      <c r="I13" s="2" t="s">
        <v>137</v>
      </c>
    </row>
    <row r="14" spans="1:9">
      <c r="B14" s="2" t="s">
        <v>138</v>
      </c>
      <c r="C14" s="15"/>
    </row>
    <row r="15" spans="1:9">
      <c r="B15" s="2" t="s">
        <v>110</v>
      </c>
      <c r="C15" s="15"/>
    </row>
    <row r="16" spans="1:9">
      <c r="B16" s="1" t="s">
        <v>1065</v>
      </c>
      <c r="C16" s="15" t="s">
        <v>139</v>
      </c>
      <c r="D16" s="1" t="s">
        <v>145</v>
      </c>
      <c r="E16" s="1" t="s">
        <v>147</v>
      </c>
      <c r="F16" s="4">
        <v>338983</v>
      </c>
      <c r="G16" s="4">
        <v>10824.24</v>
      </c>
      <c r="H16" s="4">
        <v>7.4</v>
      </c>
    </row>
    <row r="17" spans="2:8">
      <c r="B17" s="1" t="s">
        <v>1087</v>
      </c>
      <c r="C17" s="15" t="s">
        <v>139</v>
      </c>
      <c r="D17" s="1" t="s">
        <v>145</v>
      </c>
      <c r="E17" s="1" t="s">
        <v>146</v>
      </c>
      <c r="F17" s="4">
        <v>700000</v>
      </c>
      <c r="G17" s="4">
        <v>10763.55</v>
      </c>
      <c r="H17" s="4">
        <v>7.35</v>
      </c>
    </row>
    <row r="18" spans="2:8">
      <c r="B18" s="1" t="s">
        <v>2102</v>
      </c>
      <c r="C18" s="15" t="s">
        <v>139</v>
      </c>
      <c r="D18" s="1" t="s">
        <v>148</v>
      </c>
      <c r="E18" s="1" t="s">
        <v>159</v>
      </c>
      <c r="F18" s="4">
        <v>285000</v>
      </c>
      <c r="G18" s="4">
        <v>7269.5</v>
      </c>
      <c r="H18" s="4">
        <v>4.97</v>
      </c>
    </row>
    <row r="19" spans="2:8">
      <c r="B19" s="1" t="s">
        <v>1076</v>
      </c>
      <c r="C19" s="15" t="s">
        <v>139</v>
      </c>
      <c r="D19" s="1" t="s">
        <v>145</v>
      </c>
      <c r="E19" s="1" t="s">
        <v>294</v>
      </c>
      <c r="F19" s="4">
        <v>602000</v>
      </c>
      <c r="G19" s="4">
        <v>6267.72</v>
      </c>
      <c r="H19" s="4">
        <v>4.28</v>
      </c>
    </row>
    <row r="20" spans="2:8">
      <c r="B20" s="1" t="s">
        <v>1062</v>
      </c>
      <c r="C20" s="15" t="s">
        <v>139</v>
      </c>
      <c r="D20" s="1" t="s">
        <v>181</v>
      </c>
      <c r="E20" s="1" t="s">
        <v>312</v>
      </c>
      <c r="F20" s="4">
        <v>1080000</v>
      </c>
      <c r="G20" s="4">
        <v>5755.86</v>
      </c>
      <c r="H20" s="4">
        <v>3.93</v>
      </c>
    </row>
    <row r="21" spans="2:8">
      <c r="B21" s="1" t="s">
        <v>2055</v>
      </c>
      <c r="C21" s="15" t="s">
        <v>139</v>
      </c>
      <c r="D21" s="1" t="s">
        <v>166</v>
      </c>
      <c r="E21" s="1" t="s">
        <v>596</v>
      </c>
      <c r="F21" s="4">
        <v>141000</v>
      </c>
      <c r="G21" s="4">
        <v>4125.1000000000004</v>
      </c>
      <c r="H21" s="4">
        <v>2.82</v>
      </c>
    </row>
    <row r="22" spans="2:8">
      <c r="B22" s="1" t="s">
        <v>2091</v>
      </c>
      <c r="C22" s="15" t="s">
        <v>139</v>
      </c>
      <c r="D22" s="1" t="s">
        <v>145</v>
      </c>
      <c r="E22" s="1" t="s">
        <v>304</v>
      </c>
      <c r="F22" s="4">
        <v>345000</v>
      </c>
      <c r="G22" s="4">
        <v>3668.73</v>
      </c>
      <c r="H22" s="4">
        <v>2.5099999999999998</v>
      </c>
    </row>
    <row r="23" spans="2:8">
      <c r="B23" s="1" t="s">
        <v>2072</v>
      </c>
      <c r="C23" s="15" t="s">
        <v>139</v>
      </c>
      <c r="D23" s="1" t="s">
        <v>162</v>
      </c>
      <c r="E23" s="1" t="s">
        <v>414</v>
      </c>
      <c r="F23" s="4">
        <v>262000</v>
      </c>
      <c r="G23" s="4">
        <v>3531.5</v>
      </c>
      <c r="H23" s="4">
        <v>2.41</v>
      </c>
    </row>
    <row r="24" spans="2:8">
      <c r="B24" s="1" t="s">
        <v>2408</v>
      </c>
      <c r="C24" s="15" t="s">
        <v>139</v>
      </c>
      <c r="D24" s="1" t="s">
        <v>145</v>
      </c>
      <c r="E24" s="1" t="s">
        <v>451</v>
      </c>
      <c r="F24" s="4">
        <v>48000</v>
      </c>
      <c r="G24" s="4">
        <v>3358.01</v>
      </c>
      <c r="H24" s="4">
        <v>2.29</v>
      </c>
    </row>
    <row r="25" spans="2:8">
      <c r="B25" s="1" t="s">
        <v>2311</v>
      </c>
      <c r="C25" s="15" t="s">
        <v>139</v>
      </c>
      <c r="D25" s="1" t="s">
        <v>162</v>
      </c>
      <c r="E25" s="1" t="s">
        <v>340</v>
      </c>
      <c r="F25" s="4">
        <v>388000</v>
      </c>
      <c r="G25" s="4">
        <v>3281.9</v>
      </c>
      <c r="H25" s="4">
        <v>2.2400000000000002</v>
      </c>
    </row>
    <row r="26" spans="2:8">
      <c r="B26" s="1" t="s">
        <v>1066</v>
      </c>
      <c r="C26" s="15" t="s">
        <v>139</v>
      </c>
      <c r="D26" s="1" t="s">
        <v>186</v>
      </c>
      <c r="E26" s="1" t="s">
        <v>187</v>
      </c>
      <c r="F26" s="4">
        <v>420000</v>
      </c>
      <c r="G26" s="4">
        <v>3234.63</v>
      </c>
      <c r="H26" s="4">
        <v>2.21</v>
      </c>
    </row>
    <row r="27" spans="2:8">
      <c r="B27" s="1" t="s">
        <v>2077</v>
      </c>
      <c r="C27" s="15" t="s">
        <v>139</v>
      </c>
      <c r="D27" s="1" t="s">
        <v>181</v>
      </c>
      <c r="E27" s="1" t="s">
        <v>183</v>
      </c>
      <c r="F27" s="4">
        <v>46100</v>
      </c>
      <c r="G27" s="4">
        <v>3095.59</v>
      </c>
      <c r="H27" s="4">
        <v>2.12</v>
      </c>
    </row>
    <row r="28" spans="2:8">
      <c r="B28" s="1" t="s">
        <v>2083</v>
      </c>
      <c r="C28" s="15" t="s">
        <v>139</v>
      </c>
      <c r="D28" s="1" t="s">
        <v>251</v>
      </c>
      <c r="E28" s="1" t="s">
        <v>376</v>
      </c>
      <c r="F28" s="4">
        <v>95000</v>
      </c>
      <c r="G28" s="4">
        <v>3079.85</v>
      </c>
      <c r="H28" s="4">
        <v>2.1</v>
      </c>
    </row>
    <row r="29" spans="2:8">
      <c r="B29" s="1" t="s">
        <v>2100</v>
      </c>
      <c r="C29" s="15" t="s">
        <v>139</v>
      </c>
      <c r="D29" s="1" t="s">
        <v>172</v>
      </c>
      <c r="E29" s="1" t="s">
        <v>387</v>
      </c>
      <c r="F29" s="4">
        <v>56000</v>
      </c>
      <c r="G29" s="4">
        <v>2548.98</v>
      </c>
      <c r="H29" s="4">
        <v>1.74</v>
      </c>
    </row>
    <row r="30" spans="2:8">
      <c r="B30" s="1" t="s">
        <v>1071</v>
      </c>
      <c r="C30" s="15" t="s">
        <v>139</v>
      </c>
      <c r="D30" s="1" t="s">
        <v>151</v>
      </c>
      <c r="E30" s="1" t="s">
        <v>291</v>
      </c>
      <c r="F30" s="4">
        <v>82000</v>
      </c>
      <c r="G30" s="4">
        <v>2548.31</v>
      </c>
      <c r="H30" s="4">
        <v>1.74</v>
      </c>
    </row>
    <row r="31" spans="2:8">
      <c r="B31" s="1" t="s">
        <v>2059</v>
      </c>
      <c r="C31" s="15" t="s">
        <v>139</v>
      </c>
      <c r="D31" s="1" t="s">
        <v>188</v>
      </c>
      <c r="E31" s="1" t="s">
        <v>582</v>
      </c>
      <c r="F31" s="4">
        <v>305000</v>
      </c>
      <c r="G31" s="4">
        <v>2529.37</v>
      </c>
      <c r="H31" s="4">
        <v>1.73</v>
      </c>
    </row>
    <row r="32" spans="2:8">
      <c r="B32" s="1" t="s">
        <v>1092</v>
      </c>
      <c r="C32" s="15" t="s">
        <v>139</v>
      </c>
      <c r="D32" s="1" t="s">
        <v>151</v>
      </c>
      <c r="E32" s="1" t="s">
        <v>333</v>
      </c>
      <c r="F32" s="4">
        <v>285000</v>
      </c>
      <c r="G32" s="4">
        <v>2497.17</v>
      </c>
      <c r="H32" s="4">
        <v>1.71</v>
      </c>
    </row>
    <row r="33" spans="2:8">
      <c r="B33" s="1" t="s">
        <v>2245</v>
      </c>
      <c r="C33" s="15" t="s">
        <v>139</v>
      </c>
      <c r="D33" s="1" t="s">
        <v>174</v>
      </c>
      <c r="E33" s="1" t="s">
        <v>522</v>
      </c>
      <c r="F33" s="4">
        <v>210000</v>
      </c>
      <c r="G33" s="4">
        <v>2451.54</v>
      </c>
      <c r="H33" s="4">
        <v>1.68</v>
      </c>
    </row>
    <row r="34" spans="2:8">
      <c r="B34" s="1" t="s">
        <v>1067</v>
      </c>
      <c r="C34" s="15" t="s">
        <v>139</v>
      </c>
      <c r="D34" s="1" t="s">
        <v>176</v>
      </c>
      <c r="E34" s="1" t="s">
        <v>177</v>
      </c>
      <c r="F34" s="4">
        <v>55000</v>
      </c>
      <c r="G34" s="4">
        <v>2376.5</v>
      </c>
      <c r="H34" s="4">
        <v>1.62</v>
      </c>
    </row>
    <row r="35" spans="2:8">
      <c r="B35" s="1" t="s">
        <v>2106</v>
      </c>
      <c r="C35" s="15" t="s">
        <v>139</v>
      </c>
      <c r="D35" s="1" t="s">
        <v>174</v>
      </c>
      <c r="E35" s="1" t="s">
        <v>175</v>
      </c>
      <c r="F35" s="4">
        <v>53000</v>
      </c>
      <c r="G35" s="4">
        <v>2349.86</v>
      </c>
      <c r="H35" s="4">
        <v>1.61</v>
      </c>
    </row>
    <row r="36" spans="2:8">
      <c r="B36" s="1" t="s">
        <v>2070</v>
      </c>
      <c r="C36" s="15" t="s">
        <v>139</v>
      </c>
      <c r="D36" s="1" t="s">
        <v>188</v>
      </c>
      <c r="E36" s="1" t="s">
        <v>413</v>
      </c>
      <c r="F36" s="4">
        <v>132020</v>
      </c>
      <c r="G36" s="4">
        <v>2154.2399999999998</v>
      </c>
      <c r="H36" s="4">
        <v>1.47</v>
      </c>
    </row>
    <row r="37" spans="2:8">
      <c r="B37" s="1" t="s">
        <v>2410</v>
      </c>
      <c r="C37" s="15" t="s">
        <v>139</v>
      </c>
      <c r="D37" s="1" t="s">
        <v>145</v>
      </c>
      <c r="E37" s="1" t="s">
        <v>498</v>
      </c>
      <c r="F37" s="4">
        <v>300000</v>
      </c>
      <c r="G37" s="4">
        <v>2127.75</v>
      </c>
      <c r="H37" s="4">
        <v>1.45</v>
      </c>
    </row>
    <row r="38" spans="2:8">
      <c r="B38" s="1" t="s">
        <v>2064</v>
      </c>
      <c r="C38" s="15" t="s">
        <v>139</v>
      </c>
      <c r="D38" s="1" t="s">
        <v>145</v>
      </c>
      <c r="E38" s="1" t="s">
        <v>191</v>
      </c>
      <c r="F38" s="4">
        <v>61650</v>
      </c>
      <c r="G38" s="4">
        <v>2098.41</v>
      </c>
      <c r="H38" s="4">
        <v>1.43</v>
      </c>
    </row>
    <row r="39" spans="2:8">
      <c r="B39" s="1" t="s">
        <v>1070</v>
      </c>
      <c r="C39" s="15" t="s">
        <v>139</v>
      </c>
      <c r="D39" s="1" t="s">
        <v>151</v>
      </c>
      <c r="E39" s="1" t="s">
        <v>317</v>
      </c>
      <c r="F39" s="4">
        <v>164000</v>
      </c>
      <c r="G39" s="4">
        <v>1994.73</v>
      </c>
      <c r="H39" s="4">
        <v>1.36</v>
      </c>
    </row>
    <row r="40" spans="2:8">
      <c r="B40" s="1" t="s">
        <v>2398</v>
      </c>
      <c r="C40" s="15" t="s">
        <v>139</v>
      </c>
      <c r="D40" s="1" t="s">
        <v>259</v>
      </c>
      <c r="E40" s="1" t="s">
        <v>620</v>
      </c>
      <c r="F40" s="4">
        <v>380000</v>
      </c>
      <c r="G40" s="4">
        <v>1970.68</v>
      </c>
      <c r="H40" s="4">
        <v>1.35</v>
      </c>
    </row>
    <row r="41" spans="2:8">
      <c r="B41" s="1" t="s">
        <v>2353</v>
      </c>
      <c r="C41" s="15" t="s">
        <v>139</v>
      </c>
      <c r="D41" s="1" t="s">
        <v>151</v>
      </c>
      <c r="E41" s="1" t="s">
        <v>671</v>
      </c>
      <c r="F41" s="4">
        <v>320000</v>
      </c>
      <c r="G41" s="4">
        <v>1913.92</v>
      </c>
      <c r="H41" s="4">
        <v>1.31</v>
      </c>
    </row>
    <row r="42" spans="2:8">
      <c r="B42" s="1" t="s">
        <v>2301</v>
      </c>
      <c r="C42" s="15" t="s">
        <v>139</v>
      </c>
      <c r="D42" s="1" t="s">
        <v>162</v>
      </c>
      <c r="E42" s="1" t="s">
        <v>575</v>
      </c>
      <c r="F42" s="4">
        <v>69050</v>
      </c>
      <c r="G42" s="4">
        <v>1851.75</v>
      </c>
      <c r="H42" s="4">
        <v>1.27</v>
      </c>
    </row>
    <row r="43" spans="2:8">
      <c r="B43" s="1" t="s">
        <v>2309</v>
      </c>
      <c r="C43" s="15" t="s">
        <v>139</v>
      </c>
      <c r="D43" s="1" t="s">
        <v>245</v>
      </c>
      <c r="E43" s="1" t="s">
        <v>417</v>
      </c>
      <c r="F43" s="4">
        <v>3600</v>
      </c>
      <c r="G43" s="4">
        <v>1791.67</v>
      </c>
      <c r="H43" s="4">
        <v>1.22</v>
      </c>
    </row>
    <row r="44" spans="2:8">
      <c r="B44" s="1" t="s">
        <v>2368</v>
      </c>
      <c r="C44" s="15" t="s">
        <v>139</v>
      </c>
      <c r="D44" s="1" t="s">
        <v>157</v>
      </c>
      <c r="E44" s="1" t="s">
        <v>767</v>
      </c>
      <c r="F44" s="4">
        <v>91250</v>
      </c>
      <c r="G44" s="4">
        <v>1791.01</v>
      </c>
      <c r="H44" s="4">
        <v>1.22</v>
      </c>
    </row>
    <row r="45" spans="2:8">
      <c r="B45" s="1" t="s">
        <v>2415</v>
      </c>
      <c r="C45" s="15" t="s">
        <v>139</v>
      </c>
      <c r="D45" s="1" t="s">
        <v>157</v>
      </c>
      <c r="E45" s="1" t="s">
        <v>158</v>
      </c>
      <c r="F45" s="4">
        <v>1950</v>
      </c>
      <c r="G45" s="4">
        <v>1769.96</v>
      </c>
      <c r="H45" s="4">
        <v>1.21</v>
      </c>
    </row>
    <row r="46" spans="2:8">
      <c r="B46" s="1" t="s">
        <v>2017</v>
      </c>
      <c r="C46" s="15" t="s">
        <v>139</v>
      </c>
      <c r="D46" s="1" t="s">
        <v>166</v>
      </c>
      <c r="E46" s="1" t="s">
        <v>574</v>
      </c>
      <c r="F46" s="4">
        <v>2350000</v>
      </c>
      <c r="G46" s="4">
        <v>1740.18</v>
      </c>
      <c r="H46" s="4">
        <v>1.19</v>
      </c>
    </row>
    <row r="47" spans="2:8">
      <c r="B47" s="1" t="s">
        <v>1074</v>
      </c>
      <c r="C47" s="15" t="s">
        <v>139</v>
      </c>
      <c r="D47" s="1" t="s">
        <v>162</v>
      </c>
      <c r="E47" s="1" t="s">
        <v>322</v>
      </c>
      <c r="F47" s="4">
        <v>85333</v>
      </c>
      <c r="G47" s="4">
        <v>1733.24</v>
      </c>
      <c r="H47" s="4">
        <v>1.18</v>
      </c>
    </row>
    <row r="48" spans="2:8">
      <c r="B48" s="1" t="s">
        <v>1059</v>
      </c>
      <c r="C48" s="15" t="s">
        <v>139</v>
      </c>
      <c r="D48" s="1" t="s">
        <v>162</v>
      </c>
      <c r="E48" s="1" t="s">
        <v>314</v>
      </c>
      <c r="F48" s="4">
        <v>62000</v>
      </c>
      <c r="G48" s="4">
        <v>1722.02</v>
      </c>
      <c r="H48" s="4">
        <v>1.18</v>
      </c>
    </row>
    <row r="49" spans="2:8">
      <c r="B49" s="1" t="s">
        <v>2014</v>
      </c>
      <c r="C49" s="15" t="s">
        <v>139</v>
      </c>
      <c r="D49" s="1" t="s">
        <v>172</v>
      </c>
      <c r="E49" s="1" t="s">
        <v>374</v>
      </c>
      <c r="F49" s="4">
        <v>67174</v>
      </c>
      <c r="G49" s="4">
        <v>1718.75</v>
      </c>
      <c r="H49" s="4">
        <v>1.17</v>
      </c>
    </row>
    <row r="50" spans="2:8">
      <c r="B50" s="1" t="s">
        <v>2366</v>
      </c>
      <c r="C50" s="15" t="s">
        <v>139</v>
      </c>
      <c r="D50" s="1" t="s">
        <v>245</v>
      </c>
      <c r="E50" s="1" t="s">
        <v>645</v>
      </c>
      <c r="F50" s="4">
        <v>310882</v>
      </c>
      <c r="G50" s="4">
        <v>1715.76</v>
      </c>
      <c r="H50" s="4">
        <v>1.17</v>
      </c>
    </row>
    <row r="51" spans="2:8">
      <c r="B51" s="1" t="s">
        <v>2071</v>
      </c>
      <c r="C51" s="15" t="s">
        <v>139</v>
      </c>
      <c r="D51" s="1" t="s">
        <v>174</v>
      </c>
      <c r="E51" s="1" t="s">
        <v>197</v>
      </c>
      <c r="F51" s="4">
        <v>47000</v>
      </c>
      <c r="G51" s="4">
        <v>1696.18</v>
      </c>
      <c r="H51" s="4">
        <v>1.1599999999999999</v>
      </c>
    </row>
    <row r="52" spans="2:8">
      <c r="B52" s="1" t="s">
        <v>2110</v>
      </c>
      <c r="C52" s="15" t="s">
        <v>139</v>
      </c>
      <c r="D52" s="1" t="s">
        <v>210</v>
      </c>
      <c r="E52" s="1" t="s">
        <v>489</v>
      </c>
      <c r="F52" s="4">
        <v>4264</v>
      </c>
      <c r="G52" s="4">
        <v>1677.15</v>
      </c>
      <c r="H52" s="4">
        <v>1.1499999999999999</v>
      </c>
    </row>
    <row r="53" spans="2:8">
      <c r="B53" s="1" t="s">
        <v>2416</v>
      </c>
      <c r="C53" s="15" t="s">
        <v>139</v>
      </c>
      <c r="D53" s="1" t="s">
        <v>174</v>
      </c>
      <c r="E53" s="1" t="s">
        <v>768</v>
      </c>
      <c r="F53" s="4">
        <v>37900</v>
      </c>
      <c r="G53" s="4">
        <v>1659.28</v>
      </c>
      <c r="H53" s="4">
        <v>1.1299999999999999</v>
      </c>
    </row>
    <row r="54" spans="2:8">
      <c r="B54" s="1" t="s">
        <v>769</v>
      </c>
      <c r="C54" s="15" t="s">
        <v>139</v>
      </c>
      <c r="D54" s="1" t="s">
        <v>151</v>
      </c>
      <c r="E54" s="1" t="s">
        <v>770</v>
      </c>
      <c r="F54" s="4">
        <v>167000</v>
      </c>
      <c r="G54" s="4">
        <v>1615.47</v>
      </c>
      <c r="H54" s="4">
        <v>1.1000000000000001</v>
      </c>
    </row>
    <row r="55" spans="2:8">
      <c r="B55" s="1" t="s">
        <v>2310</v>
      </c>
      <c r="C55" s="15" t="s">
        <v>139</v>
      </c>
      <c r="D55" s="1" t="s">
        <v>157</v>
      </c>
      <c r="E55" s="1" t="s">
        <v>465</v>
      </c>
      <c r="F55" s="4">
        <v>292100</v>
      </c>
      <c r="G55" s="4">
        <v>1567.7</v>
      </c>
      <c r="H55" s="4">
        <v>1.07</v>
      </c>
    </row>
    <row r="56" spans="2:8">
      <c r="B56" s="1" t="s">
        <v>2284</v>
      </c>
      <c r="C56" s="15" t="s">
        <v>139</v>
      </c>
      <c r="D56" s="1" t="s">
        <v>157</v>
      </c>
      <c r="E56" s="1" t="s">
        <v>481</v>
      </c>
      <c r="F56" s="4">
        <v>162000</v>
      </c>
      <c r="G56" s="4">
        <v>1517.05</v>
      </c>
      <c r="H56" s="4">
        <v>1.04</v>
      </c>
    </row>
    <row r="57" spans="2:8">
      <c r="B57" s="1" t="s">
        <v>1073</v>
      </c>
      <c r="C57" s="15" t="s">
        <v>139</v>
      </c>
      <c r="D57" s="1" t="s">
        <v>205</v>
      </c>
      <c r="E57" s="1" t="s">
        <v>206</v>
      </c>
      <c r="F57" s="4">
        <v>6500</v>
      </c>
      <c r="G57" s="4">
        <v>1513.74</v>
      </c>
      <c r="H57" s="4">
        <v>1.03</v>
      </c>
    </row>
    <row r="58" spans="2:8">
      <c r="B58" s="1" t="s">
        <v>2319</v>
      </c>
      <c r="C58" s="15" t="s">
        <v>139</v>
      </c>
      <c r="D58" s="1" t="s">
        <v>157</v>
      </c>
      <c r="E58" s="1" t="s">
        <v>584</v>
      </c>
      <c r="F58" s="4">
        <v>53500</v>
      </c>
      <c r="G58" s="4">
        <v>1473.71</v>
      </c>
      <c r="H58" s="4">
        <v>1.01</v>
      </c>
    </row>
    <row r="59" spans="2:8">
      <c r="B59" s="1" t="s">
        <v>2307</v>
      </c>
      <c r="C59" s="15" t="s">
        <v>139</v>
      </c>
      <c r="D59" s="1" t="s">
        <v>174</v>
      </c>
      <c r="E59" s="1" t="s">
        <v>195</v>
      </c>
      <c r="F59" s="4">
        <v>46400</v>
      </c>
      <c r="G59" s="4">
        <v>1464.01</v>
      </c>
      <c r="H59" s="4">
        <v>1</v>
      </c>
    </row>
    <row r="60" spans="2:8">
      <c r="B60" s="1" t="s">
        <v>1058</v>
      </c>
      <c r="C60" s="15" t="s">
        <v>139</v>
      </c>
      <c r="D60" s="1" t="s">
        <v>151</v>
      </c>
      <c r="E60" s="1" t="s">
        <v>313</v>
      </c>
      <c r="F60" s="4">
        <v>26200</v>
      </c>
      <c r="G60" s="4">
        <v>1460.74</v>
      </c>
      <c r="H60" s="4">
        <v>1</v>
      </c>
    </row>
    <row r="61" spans="2:8">
      <c r="B61" s="1" t="s">
        <v>2296</v>
      </c>
      <c r="C61" s="15" t="s">
        <v>139</v>
      </c>
      <c r="D61" s="1" t="s">
        <v>174</v>
      </c>
      <c r="E61" s="1" t="s">
        <v>597</v>
      </c>
      <c r="F61" s="4">
        <v>73500</v>
      </c>
      <c r="G61" s="4">
        <v>1450.52</v>
      </c>
      <c r="H61" s="4">
        <v>0.99</v>
      </c>
    </row>
    <row r="62" spans="2:8">
      <c r="B62" s="1" t="s">
        <v>2251</v>
      </c>
      <c r="C62" s="15" t="s">
        <v>139</v>
      </c>
      <c r="D62" s="1" t="s">
        <v>172</v>
      </c>
      <c r="E62" s="1" t="s">
        <v>208</v>
      </c>
      <c r="F62" s="4">
        <v>47000</v>
      </c>
      <c r="G62" s="4">
        <v>1443.7</v>
      </c>
      <c r="H62" s="4">
        <v>0.99</v>
      </c>
    </row>
    <row r="63" spans="2:8">
      <c r="B63" s="1" t="s">
        <v>2090</v>
      </c>
      <c r="C63" s="15" t="s">
        <v>139</v>
      </c>
      <c r="D63" s="1" t="s">
        <v>145</v>
      </c>
      <c r="E63" s="1" t="s">
        <v>460</v>
      </c>
      <c r="F63" s="4">
        <v>70000</v>
      </c>
      <c r="G63" s="4">
        <v>1384.95</v>
      </c>
      <c r="H63" s="4">
        <v>0.95</v>
      </c>
    </row>
    <row r="64" spans="2:8">
      <c r="B64" s="1" t="s">
        <v>2249</v>
      </c>
      <c r="C64" s="15" t="s">
        <v>139</v>
      </c>
      <c r="D64" s="1" t="s">
        <v>162</v>
      </c>
      <c r="E64" s="1" t="s">
        <v>576</v>
      </c>
      <c r="F64" s="4">
        <v>63000</v>
      </c>
      <c r="G64" s="4">
        <v>1367.29</v>
      </c>
      <c r="H64" s="4">
        <v>0.93</v>
      </c>
    </row>
    <row r="65" spans="2:8">
      <c r="B65" s="1" t="s">
        <v>2389</v>
      </c>
      <c r="C65" s="15" t="s">
        <v>139</v>
      </c>
      <c r="D65" s="1" t="s">
        <v>174</v>
      </c>
      <c r="E65" s="1" t="s">
        <v>213</v>
      </c>
      <c r="F65" s="4">
        <v>22295</v>
      </c>
      <c r="G65" s="4">
        <v>1251.3599999999999</v>
      </c>
      <c r="H65" s="4">
        <v>0.86</v>
      </c>
    </row>
    <row r="66" spans="2:8">
      <c r="B66" s="1" t="s">
        <v>2417</v>
      </c>
      <c r="C66" s="15" t="s">
        <v>139</v>
      </c>
      <c r="D66" s="1" t="s">
        <v>157</v>
      </c>
      <c r="E66" s="1" t="s">
        <v>771</v>
      </c>
      <c r="F66" s="4">
        <v>1400000</v>
      </c>
      <c r="G66" s="4">
        <v>1225</v>
      </c>
      <c r="H66" s="4">
        <v>0.84</v>
      </c>
    </row>
    <row r="67" spans="2:8">
      <c r="B67" s="1" t="s">
        <v>2057</v>
      </c>
      <c r="C67" s="15" t="s">
        <v>139</v>
      </c>
      <c r="D67" s="1" t="s">
        <v>378</v>
      </c>
      <c r="E67" s="1" t="s">
        <v>772</v>
      </c>
      <c r="F67" s="4">
        <v>1550000</v>
      </c>
      <c r="G67" s="4">
        <v>1088.0999999999999</v>
      </c>
      <c r="H67" s="4">
        <v>0.74</v>
      </c>
    </row>
    <row r="68" spans="2:8">
      <c r="B68" s="1" t="s">
        <v>2250</v>
      </c>
      <c r="C68" s="15" t="s">
        <v>139</v>
      </c>
      <c r="D68" s="1" t="s">
        <v>166</v>
      </c>
      <c r="E68" s="1" t="s">
        <v>455</v>
      </c>
      <c r="F68" s="4">
        <v>35000</v>
      </c>
      <c r="G68" s="4">
        <v>1067.4100000000001</v>
      </c>
      <c r="H68" s="4">
        <v>0.73</v>
      </c>
    </row>
    <row r="69" spans="2:8">
      <c r="B69" s="1" t="s">
        <v>2007</v>
      </c>
      <c r="C69" s="15" t="s">
        <v>139</v>
      </c>
      <c r="D69" s="1" t="s">
        <v>251</v>
      </c>
      <c r="E69" s="1" t="s">
        <v>377</v>
      </c>
      <c r="F69" s="4">
        <v>130000</v>
      </c>
      <c r="G69" s="4">
        <v>949.26</v>
      </c>
      <c r="H69" s="4">
        <v>0.65</v>
      </c>
    </row>
    <row r="70" spans="2:8">
      <c r="B70" s="1" t="s">
        <v>2078</v>
      </c>
      <c r="C70" s="15" t="s">
        <v>139</v>
      </c>
      <c r="D70" s="1" t="s">
        <v>145</v>
      </c>
      <c r="E70" s="1" t="s">
        <v>212</v>
      </c>
      <c r="F70" s="4">
        <v>238217</v>
      </c>
      <c r="G70" s="4">
        <v>645.21</v>
      </c>
      <c r="H70" s="4">
        <v>0.44</v>
      </c>
    </row>
    <row r="71" spans="2:8">
      <c r="B71" s="2" t="s">
        <v>218</v>
      </c>
      <c r="C71" s="9"/>
      <c r="D71" s="2"/>
      <c r="E71" s="2"/>
      <c r="F71" s="10"/>
      <c r="G71" s="10">
        <f>SUM(G13:G70)</f>
        <v>141169.81</v>
      </c>
      <c r="H71" s="10">
        <f>SUM(H13:H70)</f>
        <v>96.45</v>
      </c>
    </row>
    <row r="72" spans="2:8">
      <c r="B72" s="2" t="s">
        <v>125</v>
      </c>
      <c r="C72" s="9"/>
      <c r="D72" s="2"/>
      <c r="E72" s="2"/>
      <c r="F72" s="10"/>
      <c r="G72" s="10">
        <v>141169.81</v>
      </c>
      <c r="H72" s="10">
        <v>96.46</v>
      </c>
    </row>
    <row r="73" spans="2:8">
      <c r="B73" s="2" t="s">
        <v>220</v>
      </c>
      <c r="C73" s="9"/>
      <c r="D73" s="2"/>
      <c r="E73" s="2"/>
      <c r="F73" s="10"/>
      <c r="G73" s="10">
        <v>5177.9565404900059</v>
      </c>
      <c r="H73" s="10">
        <v>3.5400000000000063</v>
      </c>
    </row>
    <row r="74" spans="2:8">
      <c r="B74" s="2" t="s">
        <v>127</v>
      </c>
      <c r="C74" s="9"/>
      <c r="D74" s="2"/>
      <c r="E74" s="2"/>
      <c r="F74" s="10"/>
      <c r="G74" s="10">
        <v>146347.76654049</v>
      </c>
      <c r="H74" s="10">
        <v>100</v>
      </c>
    </row>
    <row r="75" spans="2:8">
      <c r="B75" s="1" t="s">
        <v>128</v>
      </c>
    </row>
    <row r="76" spans="2:8">
      <c r="B76" s="1" t="s">
        <v>129</v>
      </c>
    </row>
    <row r="77" spans="2:8">
      <c r="B77" s="1" t="s">
        <v>130</v>
      </c>
      <c r="C77" s="29">
        <v>44865</v>
      </c>
    </row>
    <row r="78" spans="2:8" ht="25.5">
      <c r="B78" s="11" t="s">
        <v>131</v>
      </c>
      <c r="C78" s="5" t="s">
        <v>132</v>
      </c>
    </row>
    <row r="79" spans="2:8">
      <c r="B79" s="2"/>
    </row>
    <row r="80" spans="2:8">
      <c r="B80" s="2" t="s">
        <v>2546</v>
      </c>
      <c r="C80" s="1" t="s">
        <v>132</v>
      </c>
    </row>
    <row r="81" spans="2:3">
      <c r="B81" s="2" t="s">
        <v>2547</v>
      </c>
      <c r="C81" s="1" t="s">
        <v>132</v>
      </c>
    </row>
    <row r="82" spans="2:3">
      <c r="B82" s="2" t="s">
        <v>1107</v>
      </c>
      <c r="C82" s="1" t="s">
        <v>132</v>
      </c>
    </row>
    <row r="83" spans="2:3">
      <c r="B83" s="2" t="s">
        <v>773</v>
      </c>
      <c r="C83" s="9"/>
    </row>
    <row r="84" spans="2:3">
      <c r="B84" s="2" t="s">
        <v>774</v>
      </c>
      <c r="C84" s="9"/>
    </row>
    <row r="85" spans="2:3">
      <c r="B85" s="2" t="s">
        <v>775</v>
      </c>
      <c r="C85" s="9"/>
    </row>
    <row r="86" spans="2:3">
      <c r="B86" s="2" t="s">
        <v>776</v>
      </c>
      <c r="C86" s="9"/>
    </row>
    <row r="87" spans="2:3">
      <c r="B87" s="2" t="s">
        <v>777</v>
      </c>
      <c r="C87" s="9"/>
    </row>
    <row r="88" spans="2:3">
      <c r="B88" s="2" t="s">
        <v>778</v>
      </c>
      <c r="C88" s="9"/>
    </row>
    <row r="89" spans="2:3">
      <c r="B89" s="2" t="s">
        <v>779</v>
      </c>
      <c r="C89" s="9"/>
    </row>
    <row r="90" spans="2:3">
      <c r="B90" s="2" t="s">
        <v>780</v>
      </c>
      <c r="C90" s="9"/>
    </row>
    <row r="91" spans="2:3">
      <c r="B91" s="132" t="s">
        <v>2504</v>
      </c>
      <c r="C91" s="9"/>
    </row>
    <row r="92" spans="2:3">
      <c r="B92" s="132" t="s">
        <v>134</v>
      </c>
    </row>
    <row r="93" spans="2:3">
      <c r="B93" s="132" t="s">
        <v>135</v>
      </c>
    </row>
  </sheetData>
  <mergeCells count="3">
    <mergeCell ref="B1:E1"/>
    <mergeCell ref="C3:C7"/>
    <mergeCell ref="D3:D7"/>
  </mergeCells>
  <hyperlinks>
    <hyperlink ref="A1" location="Index!A1" display="Index" xr:uid="{6B03B9F3-4CE8-43E4-A02D-A93D6D53D7FC}"/>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D5540-3CDB-4CF1-8056-A1B8EF41ED43}">
  <dimension ref="A1:I83"/>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4" t="s">
        <v>97</v>
      </c>
      <c r="C1" s="394"/>
      <c r="D1" s="394"/>
      <c r="E1" s="394"/>
    </row>
    <row r="2" spans="1:9" ht="13.5" thickBot="1"/>
    <row r="3" spans="1:9" s="12" customFormat="1" ht="15">
      <c r="B3" s="30" t="s">
        <v>3088</v>
      </c>
      <c r="C3" s="395"/>
      <c r="D3" s="398"/>
      <c r="F3" s="18"/>
      <c r="G3" s="18"/>
      <c r="H3" s="18"/>
    </row>
    <row r="4" spans="1:9" s="12" customFormat="1" ht="30">
      <c r="B4" s="31" t="s">
        <v>3089</v>
      </c>
      <c r="C4" s="396"/>
      <c r="D4" s="399"/>
      <c r="F4" s="18"/>
      <c r="G4" s="18"/>
      <c r="H4" s="18"/>
    </row>
    <row r="5" spans="1:9" s="12" customFormat="1" ht="15">
      <c r="B5" s="31" t="s">
        <v>1046</v>
      </c>
      <c r="C5" s="396"/>
      <c r="D5" s="399"/>
      <c r="F5" s="18"/>
      <c r="G5" s="18"/>
      <c r="H5" s="18"/>
    </row>
    <row r="6" spans="1:9" s="12" customFormat="1" ht="30.75" thickBot="1">
      <c r="B6" s="32" t="s">
        <v>3090</v>
      </c>
      <c r="C6" s="397"/>
      <c r="D6" s="400"/>
      <c r="F6" s="18"/>
      <c r="G6" s="18"/>
      <c r="H6" s="18"/>
    </row>
    <row r="7" spans="1:9" s="12" customFormat="1">
      <c r="C7" s="14" t="s">
        <v>1048</v>
      </c>
      <c r="D7" s="14" t="s">
        <v>1049</v>
      </c>
      <c r="F7" s="18"/>
      <c r="G7" s="18"/>
      <c r="H7" s="18"/>
    </row>
    <row r="10" spans="1:9">
      <c r="B10" s="1" t="s">
        <v>101</v>
      </c>
    </row>
    <row r="12" spans="1:9">
      <c r="B12" s="6" t="s">
        <v>102</v>
      </c>
      <c r="C12" s="7" t="s">
        <v>103</v>
      </c>
      <c r="D12" s="6" t="s">
        <v>136</v>
      </c>
      <c r="E12" s="6" t="s">
        <v>105</v>
      </c>
      <c r="F12" s="8" t="s">
        <v>106</v>
      </c>
      <c r="G12" s="8" t="s">
        <v>107</v>
      </c>
      <c r="H12" s="8" t="s">
        <v>108</v>
      </c>
      <c r="I12" s="2" t="s">
        <v>137</v>
      </c>
    </row>
    <row r="13" spans="1:9">
      <c r="B13" s="2" t="s">
        <v>138</v>
      </c>
      <c r="C13" s="15"/>
    </row>
    <row r="14" spans="1:9">
      <c r="B14" s="2" t="s">
        <v>110</v>
      </c>
      <c r="C14" s="15"/>
    </row>
    <row r="15" spans="1:9">
      <c r="B15" s="1" t="s">
        <v>1050</v>
      </c>
      <c r="C15" s="15" t="s">
        <v>139</v>
      </c>
      <c r="D15" s="1" t="s">
        <v>140</v>
      </c>
      <c r="E15" s="1" t="s">
        <v>141</v>
      </c>
      <c r="F15" s="4">
        <v>243000</v>
      </c>
      <c r="G15" s="4">
        <v>2208.14</v>
      </c>
      <c r="H15" s="4">
        <v>8.08</v>
      </c>
    </row>
    <row r="16" spans="1:9">
      <c r="B16" s="1" t="s">
        <v>1052</v>
      </c>
      <c r="C16" s="15" t="s">
        <v>139</v>
      </c>
      <c r="D16" s="1" t="s">
        <v>142</v>
      </c>
      <c r="E16" s="1" t="s">
        <v>143</v>
      </c>
      <c r="F16" s="4">
        <v>60000</v>
      </c>
      <c r="G16" s="4">
        <v>1529.76</v>
      </c>
      <c r="H16" s="4">
        <v>5.6</v>
      </c>
    </row>
    <row r="17" spans="2:8">
      <c r="B17" s="1" t="s">
        <v>1051</v>
      </c>
      <c r="C17" s="15" t="s">
        <v>139</v>
      </c>
      <c r="D17" s="1" t="s">
        <v>140</v>
      </c>
      <c r="E17" s="1" t="s">
        <v>144</v>
      </c>
      <c r="F17" s="4">
        <v>102200</v>
      </c>
      <c r="G17" s="4">
        <v>1529.63</v>
      </c>
      <c r="H17" s="4">
        <v>5.6</v>
      </c>
    </row>
    <row r="18" spans="2:8">
      <c r="B18" s="1" t="s">
        <v>1087</v>
      </c>
      <c r="C18" s="15" t="s">
        <v>139</v>
      </c>
      <c r="D18" s="1" t="s">
        <v>145</v>
      </c>
      <c r="E18" s="1" t="s">
        <v>146</v>
      </c>
      <c r="F18" s="4">
        <v>87500</v>
      </c>
      <c r="G18" s="4">
        <v>1345.44</v>
      </c>
      <c r="H18" s="4">
        <v>4.92</v>
      </c>
    </row>
    <row r="19" spans="2:8">
      <c r="B19" s="1" t="s">
        <v>1065</v>
      </c>
      <c r="C19" s="15" t="s">
        <v>139</v>
      </c>
      <c r="D19" s="1" t="s">
        <v>145</v>
      </c>
      <c r="E19" s="1" t="s">
        <v>147</v>
      </c>
      <c r="F19" s="4">
        <v>31214</v>
      </c>
      <c r="G19" s="4">
        <v>996.71</v>
      </c>
      <c r="H19" s="4">
        <v>3.65</v>
      </c>
    </row>
    <row r="20" spans="2:8">
      <c r="B20" s="1" t="s">
        <v>1053</v>
      </c>
      <c r="C20" s="15" t="s">
        <v>139</v>
      </c>
      <c r="D20" s="1" t="s">
        <v>148</v>
      </c>
      <c r="E20" s="1" t="s">
        <v>149</v>
      </c>
      <c r="F20" s="4">
        <v>250000</v>
      </c>
      <c r="G20" s="4">
        <v>871.75</v>
      </c>
      <c r="H20" s="4">
        <v>3.19</v>
      </c>
    </row>
    <row r="21" spans="2:8">
      <c r="B21" s="1" t="s">
        <v>1077</v>
      </c>
      <c r="C21" s="15" t="s">
        <v>139</v>
      </c>
      <c r="D21" s="1" t="s">
        <v>140</v>
      </c>
      <c r="E21" s="1" t="s">
        <v>150</v>
      </c>
      <c r="F21" s="4">
        <v>43600</v>
      </c>
      <c r="G21" s="4">
        <v>829.25</v>
      </c>
      <c r="H21" s="4">
        <v>3.03</v>
      </c>
    </row>
    <row r="22" spans="2:8">
      <c r="B22" s="1" t="s">
        <v>1064</v>
      </c>
      <c r="C22" s="15" t="s">
        <v>139</v>
      </c>
      <c r="D22" s="1" t="s">
        <v>151</v>
      </c>
      <c r="E22" s="1" t="s">
        <v>152</v>
      </c>
      <c r="F22" s="4">
        <v>29200</v>
      </c>
      <c r="G22" s="4">
        <v>806.36</v>
      </c>
      <c r="H22" s="4">
        <v>2.95</v>
      </c>
    </row>
    <row r="23" spans="2:8">
      <c r="B23" s="1" t="s">
        <v>2371</v>
      </c>
      <c r="C23" s="15" t="s">
        <v>139</v>
      </c>
      <c r="D23" s="1" t="s">
        <v>140</v>
      </c>
      <c r="E23" s="1" t="s">
        <v>153</v>
      </c>
      <c r="F23" s="4">
        <v>725000</v>
      </c>
      <c r="G23" s="4">
        <v>754</v>
      </c>
      <c r="H23" s="4">
        <v>2.76</v>
      </c>
    </row>
    <row r="24" spans="2:8">
      <c r="B24" s="1" t="s">
        <v>1056</v>
      </c>
      <c r="C24" s="15" t="s">
        <v>139</v>
      </c>
      <c r="D24" s="1" t="s">
        <v>140</v>
      </c>
      <c r="E24" s="1" t="s">
        <v>154</v>
      </c>
      <c r="F24" s="4">
        <v>82500</v>
      </c>
      <c r="G24" s="4">
        <v>747.45</v>
      </c>
      <c r="H24" s="4">
        <v>2.74</v>
      </c>
    </row>
    <row r="25" spans="2:8">
      <c r="B25" s="1" t="s">
        <v>2025</v>
      </c>
      <c r="C25" s="15" t="s">
        <v>139</v>
      </c>
      <c r="D25" s="1" t="s">
        <v>155</v>
      </c>
      <c r="E25" s="1" t="s">
        <v>156</v>
      </c>
      <c r="F25" s="4">
        <v>26800</v>
      </c>
      <c r="G25" s="4">
        <v>661.91</v>
      </c>
      <c r="H25" s="4">
        <v>2.42</v>
      </c>
    </row>
    <row r="26" spans="2:8">
      <c r="B26" s="1" t="s">
        <v>2415</v>
      </c>
      <c r="C26" s="15" t="s">
        <v>139</v>
      </c>
      <c r="D26" s="1" t="s">
        <v>157</v>
      </c>
      <c r="E26" s="1" t="s">
        <v>158</v>
      </c>
      <c r="F26" s="4">
        <v>720</v>
      </c>
      <c r="G26" s="4">
        <v>653.52</v>
      </c>
      <c r="H26" s="4">
        <v>2.39</v>
      </c>
    </row>
    <row r="27" spans="2:8">
      <c r="B27" s="1" t="s">
        <v>2102</v>
      </c>
      <c r="C27" s="15" t="s">
        <v>139</v>
      </c>
      <c r="D27" s="1" t="s">
        <v>148</v>
      </c>
      <c r="E27" s="1" t="s">
        <v>159</v>
      </c>
      <c r="F27" s="4">
        <v>22300</v>
      </c>
      <c r="G27" s="4">
        <v>568.80999999999995</v>
      </c>
      <c r="H27" s="4">
        <v>2.08</v>
      </c>
    </row>
    <row r="28" spans="2:8">
      <c r="B28" s="1" t="s">
        <v>2067</v>
      </c>
      <c r="C28" s="15" t="s">
        <v>139</v>
      </c>
      <c r="D28" s="1" t="s">
        <v>160</v>
      </c>
      <c r="E28" s="1" t="s">
        <v>161</v>
      </c>
      <c r="F28" s="4">
        <v>26000</v>
      </c>
      <c r="G28" s="4">
        <v>526.01</v>
      </c>
      <c r="H28" s="4">
        <v>1.93</v>
      </c>
    </row>
    <row r="29" spans="2:8">
      <c r="B29" s="1" t="s">
        <v>2354</v>
      </c>
      <c r="C29" s="15" t="s">
        <v>139</v>
      </c>
      <c r="D29" s="1" t="s">
        <v>162</v>
      </c>
      <c r="E29" s="1" t="s">
        <v>163</v>
      </c>
      <c r="F29" s="4">
        <v>25000</v>
      </c>
      <c r="G29" s="4">
        <v>525.75</v>
      </c>
      <c r="H29" s="4">
        <v>1.92</v>
      </c>
    </row>
    <row r="30" spans="2:8">
      <c r="B30" s="1" t="s">
        <v>164</v>
      </c>
      <c r="C30" s="15" t="s">
        <v>139</v>
      </c>
      <c r="D30" s="1" t="s">
        <v>140</v>
      </c>
      <c r="E30" s="1" t="s">
        <v>165</v>
      </c>
      <c r="F30" s="4">
        <v>200000</v>
      </c>
      <c r="G30" s="4">
        <v>507.8</v>
      </c>
      <c r="H30" s="4">
        <v>1.86</v>
      </c>
    </row>
    <row r="31" spans="2:8">
      <c r="B31" s="1" t="s">
        <v>2275</v>
      </c>
      <c r="C31" s="15" t="s">
        <v>139</v>
      </c>
      <c r="D31" s="1" t="s">
        <v>166</v>
      </c>
      <c r="E31" s="1" t="s">
        <v>167</v>
      </c>
      <c r="F31" s="4">
        <v>21500</v>
      </c>
      <c r="G31" s="4">
        <v>466.97</v>
      </c>
      <c r="H31" s="4">
        <v>1.71</v>
      </c>
    </row>
    <row r="32" spans="2:8">
      <c r="B32" s="1" t="s">
        <v>2397</v>
      </c>
      <c r="C32" s="15" t="s">
        <v>139</v>
      </c>
      <c r="D32" s="1" t="s">
        <v>168</v>
      </c>
      <c r="E32" s="1" t="s">
        <v>169</v>
      </c>
      <c r="F32" s="4">
        <v>54000</v>
      </c>
      <c r="G32" s="4">
        <v>462.35</v>
      </c>
      <c r="H32" s="4">
        <v>1.69</v>
      </c>
    </row>
    <row r="33" spans="2:8">
      <c r="B33" s="1" t="s">
        <v>1072</v>
      </c>
      <c r="C33" s="15" t="s">
        <v>139</v>
      </c>
      <c r="D33" s="1" t="s">
        <v>170</v>
      </c>
      <c r="E33" s="1" t="s">
        <v>171</v>
      </c>
      <c r="F33" s="4">
        <v>51000</v>
      </c>
      <c r="G33" s="4">
        <v>457.14</v>
      </c>
      <c r="H33" s="4">
        <v>1.67</v>
      </c>
    </row>
    <row r="34" spans="2:8">
      <c r="B34" s="1" t="s">
        <v>2392</v>
      </c>
      <c r="C34" s="15" t="s">
        <v>139</v>
      </c>
      <c r="D34" s="1" t="s">
        <v>172</v>
      </c>
      <c r="E34" s="1" t="s">
        <v>173</v>
      </c>
      <c r="F34" s="4">
        <v>19500</v>
      </c>
      <c r="G34" s="4">
        <v>451.22</v>
      </c>
      <c r="H34" s="4">
        <v>1.65</v>
      </c>
    </row>
    <row r="35" spans="2:8">
      <c r="B35" s="1" t="s">
        <v>2106</v>
      </c>
      <c r="C35" s="15" t="s">
        <v>139</v>
      </c>
      <c r="D35" s="1" t="s">
        <v>174</v>
      </c>
      <c r="E35" s="1" t="s">
        <v>175</v>
      </c>
      <c r="F35" s="4">
        <v>9600</v>
      </c>
      <c r="G35" s="4">
        <v>425.64</v>
      </c>
      <c r="H35" s="4">
        <v>1.56</v>
      </c>
    </row>
    <row r="36" spans="2:8">
      <c r="B36" s="1" t="s">
        <v>1067</v>
      </c>
      <c r="C36" s="15" t="s">
        <v>139</v>
      </c>
      <c r="D36" s="1" t="s">
        <v>176</v>
      </c>
      <c r="E36" s="1" t="s">
        <v>177</v>
      </c>
      <c r="F36" s="4">
        <v>9700</v>
      </c>
      <c r="G36" s="4">
        <v>419.13</v>
      </c>
      <c r="H36" s="4">
        <v>1.53</v>
      </c>
    </row>
    <row r="37" spans="2:8">
      <c r="B37" s="1" t="s">
        <v>178</v>
      </c>
      <c r="C37" s="15" t="s">
        <v>139</v>
      </c>
      <c r="D37" s="1" t="s">
        <v>179</v>
      </c>
      <c r="E37" s="1" t="s">
        <v>180</v>
      </c>
      <c r="F37" s="4">
        <v>31000</v>
      </c>
      <c r="G37" s="4">
        <v>413.83</v>
      </c>
      <c r="H37" s="4">
        <v>1.51</v>
      </c>
    </row>
    <row r="38" spans="2:8">
      <c r="B38" s="1" t="s">
        <v>1082</v>
      </c>
      <c r="C38" s="15" t="s">
        <v>139</v>
      </c>
      <c r="D38" s="1" t="s">
        <v>181</v>
      </c>
      <c r="E38" s="1" t="s">
        <v>182</v>
      </c>
      <c r="F38" s="4">
        <v>17000</v>
      </c>
      <c r="G38" s="4">
        <v>406.35</v>
      </c>
      <c r="H38" s="4">
        <v>1.49</v>
      </c>
    </row>
    <row r="39" spans="2:8">
      <c r="B39" s="1" t="s">
        <v>2077</v>
      </c>
      <c r="C39" s="15" t="s">
        <v>139</v>
      </c>
      <c r="D39" s="1" t="s">
        <v>181</v>
      </c>
      <c r="E39" s="1" t="s">
        <v>183</v>
      </c>
      <c r="F39" s="4">
        <v>5900</v>
      </c>
      <c r="G39" s="4">
        <v>396.18</v>
      </c>
      <c r="H39" s="4">
        <v>1.45</v>
      </c>
    </row>
    <row r="40" spans="2:8">
      <c r="B40" s="1" t="s">
        <v>2322</v>
      </c>
      <c r="C40" s="15" t="s">
        <v>139</v>
      </c>
      <c r="D40" s="1" t="s">
        <v>151</v>
      </c>
      <c r="E40" s="1" t="s">
        <v>184</v>
      </c>
      <c r="F40" s="4">
        <v>224000</v>
      </c>
      <c r="G40" s="4">
        <v>387.3</v>
      </c>
      <c r="H40" s="4">
        <v>1.42</v>
      </c>
    </row>
    <row r="41" spans="2:8">
      <c r="B41" s="1" t="s">
        <v>2295</v>
      </c>
      <c r="C41" s="15" t="s">
        <v>139</v>
      </c>
      <c r="D41" s="1" t="s">
        <v>145</v>
      </c>
      <c r="E41" s="1" t="s">
        <v>185</v>
      </c>
      <c r="F41" s="4">
        <v>100000</v>
      </c>
      <c r="G41" s="4">
        <v>386.55</v>
      </c>
      <c r="H41" s="4">
        <v>1.41</v>
      </c>
    </row>
    <row r="42" spans="2:8">
      <c r="B42" s="1" t="s">
        <v>1066</v>
      </c>
      <c r="C42" s="15" t="s">
        <v>139</v>
      </c>
      <c r="D42" s="1" t="s">
        <v>186</v>
      </c>
      <c r="E42" s="1" t="s">
        <v>187</v>
      </c>
      <c r="F42" s="4">
        <v>50000</v>
      </c>
      <c r="G42" s="4">
        <v>385.08</v>
      </c>
      <c r="H42" s="4">
        <v>1.41</v>
      </c>
    </row>
    <row r="43" spans="2:8">
      <c r="B43" s="1" t="s">
        <v>2076</v>
      </c>
      <c r="C43" s="15" t="s">
        <v>139</v>
      </c>
      <c r="D43" s="1" t="s">
        <v>188</v>
      </c>
      <c r="E43" s="1" t="s">
        <v>189</v>
      </c>
      <c r="F43" s="4">
        <v>72000</v>
      </c>
      <c r="G43" s="4">
        <v>377.68</v>
      </c>
      <c r="H43" s="4">
        <v>1.38</v>
      </c>
    </row>
    <row r="44" spans="2:8">
      <c r="B44" s="1" t="s">
        <v>2321</v>
      </c>
      <c r="C44" s="15" t="s">
        <v>139</v>
      </c>
      <c r="D44" s="1" t="s">
        <v>140</v>
      </c>
      <c r="E44" s="1" t="s">
        <v>190</v>
      </c>
      <c r="F44" s="4">
        <v>336000</v>
      </c>
      <c r="G44" s="4">
        <v>362.54</v>
      </c>
      <c r="H44" s="4">
        <v>1.33</v>
      </c>
    </row>
    <row r="45" spans="2:8">
      <c r="B45" s="1" t="s">
        <v>2064</v>
      </c>
      <c r="C45" s="15" t="s">
        <v>139</v>
      </c>
      <c r="D45" s="1" t="s">
        <v>145</v>
      </c>
      <c r="E45" s="1" t="s">
        <v>191</v>
      </c>
      <c r="F45" s="4">
        <v>10400</v>
      </c>
      <c r="G45" s="4">
        <v>353.99</v>
      </c>
      <c r="H45" s="4">
        <v>1.3</v>
      </c>
    </row>
    <row r="46" spans="2:8">
      <c r="B46" s="1" t="s">
        <v>1095</v>
      </c>
      <c r="C46" s="15" t="s">
        <v>139</v>
      </c>
      <c r="D46" s="1" t="s">
        <v>192</v>
      </c>
      <c r="E46" s="1" t="s">
        <v>193</v>
      </c>
      <c r="F46" s="4">
        <v>50000</v>
      </c>
      <c r="G46" s="4">
        <v>350.83</v>
      </c>
      <c r="H46" s="4">
        <v>1.28</v>
      </c>
    </row>
    <row r="47" spans="2:8">
      <c r="B47" s="1" t="s">
        <v>1075</v>
      </c>
      <c r="C47" s="15" t="s">
        <v>139</v>
      </c>
      <c r="D47" s="1" t="s">
        <v>151</v>
      </c>
      <c r="E47" s="1" t="s">
        <v>194</v>
      </c>
      <c r="F47" s="4">
        <v>40000</v>
      </c>
      <c r="G47" s="4">
        <v>346.64</v>
      </c>
      <c r="H47" s="4">
        <v>1.27</v>
      </c>
    </row>
    <row r="48" spans="2:8">
      <c r="B48" s="1" t="s">
        <v>2307</v>
      </c>
      <c r="C48" s="15" t="s">
        <v>139</v>
      </c>
      <c r="D48" s="1" t="s">
        <v>174</v>
      </c>
      <c r="E48" s="1" t="s">
        <v>195</v>
      </c>
      <c r="F48" s="4">
        <v>10700</v>
      </c>
      <c r="G48" s="4">
        <v>337.61</v>
      </c>
      <c r="H48" s="4">
        <v>1.24</v>
      </c>
    </row>
    <row r="49" spans="2:8">
      <c r="B49" s="1" t="s">
        <v>2308</v>
      </c>
      <c r="C49" s="15" t="s">
        <v>139</v>
      </c>
      <c r="D49" s="1" t="s">
        <v>145</v>
      </c>
      <c r="E49" s="1" t="s">
        <v>196</v>
      </c>
      <c r="F49" s="4">
        <v>9000</v>
      </c>
      <c r="G49" s="4">
        <v>332.37</v>
      </c>
      <c r="H49" s="4">
        <v>1.22</v>
      </c>
    </row>
    <row r="50" spans="2:8">
      <c r="B50" s="1" t="s">
        <v>2071</v>
      </c>
      <c r="C50" s="15" t="s">
        <v>139</v>
      </c>
      <c r="D50" s="1" t="s">
        <v>174</v>
      </c>
      <c r="E50" s="1" t="s">
        <v>197</v>
      </c>
      <c r="F50" s="4">
        <v>9000</v>
      </c>
      <c r="G50" s="4">
        <v>324.8</v>
      </c>
      <c r="H50" s="4">
        <v>1.19</v>
      </c>
    </row>
    <row r="51" spans="2:8">
      <c r="B51" s="1" t="s">
        <v>2031</v>
      </c>
      <c r="C51" s="15" t="s">
        <v>139</v>
      </c>
      <c r="D51" s="1" t="s">
        <v>198</v>
      </c>
      <c r="E51" s="1" t="s">
        <v>199</v>
      </c>
      <c r="F51" s="4">
        <v>27000</v>
      </c>
      <c r="G51" s="4">
        <v>315.89</v>
      </c>
      <c r="H51" s="4">
        <v>1.1599999999999999</v>
      </c>
    </row>
    <row r="52" spans="2:8">
      <c r="B52" s="1" t="s">
        <v>1061</v>
      </c>
      <c r="C52" s="15" t="s">
        <v>139</v>
      </c>
      <c r="D52" s="1" t="s">
        <v>200</v>
      </c>
      <c r="E52" s="1" t="s">
        <v>201</v>
      </c>
      <c r="F52" s="4">
        <v>8000</v>
      </c>
      <c r="G52" s="4">
        <v>308.04000000000002</v>
      </c>
      <c r="H52" s="4">
        <v>1.1299999999999999</v>
      </c>
    </row>
    <row r="53" spans="2:8">
      <c r="B53" s="1" t="s">
        <v>2289</v>
      </c>
      <c r="C53" s="15" t="s">
        <v>139</v>
      </c>
      <c r="D53" s="1" t="s">
        <v>202</v>
      </c>
      <c r="E53" s="1" t="s">
        <v>203</v>
      </c>
      <c r="F53" s="4">
        <v>340000</v>
      </c>
      <c r="G53" s="4">
        <v>292.39999999999998</v>
      </c>
      <c r="H53" s="4">
        <v>1.07</v>
      </c>
    </row>
    <row r="54" spans="2:8">
      <c r="B54" s="1" t="s">
        <v>1081</v>
      </c>
      <c r="C54" s="15" t="s">
        <v>139</v>
      </c>
      <c r="D54" s="1" t="s">
        <v>198</v>
      </c>
      <c r="E54" s="1" t="s">
        <v>204</v>
      </c>
      <c r="F54" s="4">
        <v>52000</v>
      </c>
      <c r="G54" s="4">
        <v>281.02999999999997</v>
      </c>
      <c r="H54" s="4">
        <v>1.03</v>
      </c>
    </row>
    <row r="55" spans="2:8">
      <c r="B55" s="1" t="s">
        <v>1073</v>
      </c>
      <c r="C55" s="15" t="s">
        <v>139</v>
      </c>
      <c r="D55" s="1" t="s">
        <v>205</v>
      </c>
      <c r="E55" s="1" t="s">
        <v>206</v>
      </c>
      <c r="F55" s="4">
        <v>1200</v>
      </c>
      <c r="G55" s="4">
        <v>279.45999999999998</v>
      </c>
      <c r="H55" s="4">
        <v>1.02</v>
      </c>
    </row>
    <row r="56" spans="2:8">
      <c r="B56" s="1" t="s">
        <v>2418</v>
      </c>
      <c r="C56" s="15" t="s">
        <v>139</v>
      </c>
      <c r="D56" s="1" t="s">
        <v>155</v>
      </c>
      <c r="E56" s="1" t="s">
        <v>207</v>
      </c>
      <c r="F56" s="4">
        <v>27000</v>
      </c>
      <c r="G56" s="4">
        <v>263.3</v>
      </c>
      <c r="H56" s="4">
        <v>0.96</v>
      </c>
    </row>
    <row r="57" spans="2:8">
      <c r="B57" s="1" t="s">
        <v>2251</v>
      </c>
      <c r="C57" s="15" t="s">
        <v>139</v>
      </c>
      <c r="D57" s="1" t="s">
        <v>172</v>
      </c>
      <c r="E57" s="1" t="s">
        <v>208</v>
      </c>
      <c r="F57" s="4">
        <v>8500</v>
      </c>
      <c r="G57" s="4">
        <v>261.08999999999997</v>
      </c>
      <c r="H57" s="4">
        <v>0.96</v>
      </c>
    </row>
    <row r="58" spans="2:8">
      <c r="B58" s="1" t="s">
        <v>209</v>
      </c>
      <c r="C58" s="15" t="s">
        <v>139</v>
      </c>
      <c r="D58" s="1" t="s">
        <v>210</v>
      </c>
      <c r="E58" s="1" t="s">
        <v>211</v>
      </c>
      <c r="F58" s="4">
        <v>44121</v>
      </c>
      <c r="G58" s="4">
        <v>238.36</v>
      </c>
      <c r="H58" s="4">
        <v>0.87</v>
      </c>
    </row>
    <row r="59" spans="2:8">
      <c r="B59" s="1" t="s">
        <v>2078</v>
      </c>
      <c r="C59" s="15" t="s">
        <v>139</v>
      </c>
      <c r="D59" s="1" t="s">
        <v>145</v>
      </c>
      <c r="E59" s="1" t="s">
        <v>212</v>
      </c>
      <c r="F59" s="4">
        <v>84292</v>
      </c>
      <c r="G59" s="4">
        <v>228.3</v>
      </c>
      <c r="H59" s="4">
        <v>0.84</v>
      </c>
    </row>
    <row r="60" spans="2:8">
      <c r="B60" s="1" t="s">
        <v>2389</v>
      </c>
      <c r="C60" s="15" t="s">
        <v>139</v>
      </c>
      <c r="D60" s="1" t="s">
        <v>174</v>
      </c>
      <c r="E60" s="1" t="s">
        <v>213</v>
      </c>
      <c r="F60" s="4">
        <v>4000</v>
      </c>
      <c r="G60" s="4">
        <v>224.51</v>
      </c>
      <c r="H60" s="4">
        <v>0.82</v>
      </c>
    </row>
    <row r="61" spans="2:8">
      <c r="B61" s="1" t="s">
        <v>2419</v>
      </c>
      <c r="C61" s="15" t="s">
        <v>139</v>
      </c>
      <c r="D61" s="1" t="s">
        <v>151</v>
      </c>
      <c r="E61" s="1" t="s">
        <v>214</v>
      </c>
      <c r="F61" s="4">
        <v>30000</v>
      </c>
      <c r="G61" s="4">
        <v>224.13</v>
      </c>
      <c r="H61" s="4">
        <v>0.82</v>
      </c>
    </row>
    <row r="62" spans="2:8">
      <c r="B62" s="1" t="s">
        <v>1063</v>
      </c>
      <c r="C62" s="15" t="s">
        <v>139</v>
      </c>
      <c r="D62" s="1" t="s">
        <v>215</v>
      </c>
      <c r="E62" s="1" t="s">
        <v>216</v>
      </c>
      <c r="F62" s="4">
        <v>29833</v>
      </c>
      <c r="G62" s="4">
        <v>223.09</v>
      </c>
      <c r="H62" s="4">
        <v>0.82</v>
      </c>
    </row>
    <row r="63" spans="2:8">
      <c r="B63" s="1" t="s">
        <v>2037</v>
      </c>
      <c r="C63" s="15" t="s">
        <v>139</v>
      </c>
      <c r="D63" s="1" t="s">
        <v>157</v>
      </c>
      <c r="E63" s="1" t="s">
        <v>217</v>
      </c>
      <c r="F63" s="4">
        <v>125000</v>
      </c>
      <c r="G63" s="4">
        <v>207.19</v>
      </c>
      <c r="H63" s="4">
        <v>0.76</v>
      </c>
    </row>
    <row r="64" spans="2:8">
      <c r="B64" s="2" t="s">
        <v>218</v>
      </c>
      <c r="C64" s="9"/>
      <c r="D64" s="2"/>
      <c r="E64" s="2"/>
      <c r="F64" s="10"/>
      <c r="G64" s="10">
        <f>SUM(G12:G63)</f>
        <v>26253.280000000002</v>
      </c>
      <c r="H64" s="10">
        <f>SUM(H12:H63)</f>
        <v>96.089999999999947</v>
      </c>
    </row>
    <row r="65" spans="2:8">
      <c r="B65" s="2" t="s">
        <v>219</v>
      </c>
      <c r="C65" s="9"/>
      <c r="D65" s="2"/>
      <c r="E65" s="2"/>
      <c r="F65" s="10"/>
      <c r="G65" s="10">
        <v>798.18</v>
      </c>
      <c r="H65" s="10">
        <v>2.92</v>
      </c>
    </row>
    <row r="66" spans="2:8">
      <c r="B66" s="2" t="s">
        <v>125</v>
      </c>
      <c r="C66" s="9"/>
      <c r="D66" s="2"/>
      <c r="E66" s="2"/>
      <c r="F66" s="10"/>
      <c r="G66" s="10">
        <v>27051.46</v>
      </c>
      <c r="H66" s="10">
        <v>99</v>
      </c>
    </row>
    <row r="67" spans="2:8">
      <c r="B67" s="2" t="s">
        <v>220</v>
      </c>
      <c r="C67" s="9"/>
      <c r="D67" s="2"/>
      <c r="E67" s="2"/>
      <c r="F67" s="10"/>
      <c r="G67" s="10">
        <v>273.11345960000142</v>
      </c>
      <c r="H67" s="10">
        <v>1</v>
      </c>
    </row>
    <row r="68" spans="2:8">
      <c r="B68" s="2" t="s">
        <v>127</v>
      </c>
      <c r="C68" s="9"/>
      <c r="D68" s="2"/>
      <c r="E68" s="2"/>
      <c r="F68" s="10"/>
      <c r="G68" s="10">
        <v>27324.5734596</v>
      </c>
      <c r="H68" s="10">
        <v>100</v>
      </c>
    </row>
    <row r="69" spans="2:8">
      <c r="B69" s="1" t="s">
        <v>128</v>
      </c>
    </row>
    <row r="70" spans="2:8">
      <c r="B70" s="1" t="s">
        <v>129</v>
      </c>
    </row>
    <row r="71" spans="2:8">
      <c r="B71" s="1" t="s">
        <v>130</v>
      </c>
      <c r="C71" s="29">
        <v>44865</v>
      </c>
    </row>
    <row r="72" spans="2:8" ht="25.5">
      <c r="B72" s="11" t="s">
        <v>131</v>
      </c>
      <c r="C72" s="5" t="s">
        <v>132</v>
      </c>
    </row>
    <row r="73" spans="2:8">
      <c r="B73" s="2"/>
    </row>
    <row r="74" spans="2:8">
      <c r="B74" s="2" t="s">
        <v>2546</v>
      </c>
      <c r="C74" s="1" t="s">
        <v>132</v>
      </c>
    </row>
    <row r="75" spans="2:8">
      <c r="B75" s="2" t="s">
        <v>2547</v>
      </c>
      <c r="C75" s="1" t="s">
        <v>132</v>
      </c>
    </row>
    <row r="76" spans="2:8">
      <c r="B76" s="2" t="s">
        <v>1107</v>
      </c>
      <c r="C76" s="1" t="s">
        <v>132</v>
      </c>
    </row>
    <row r="77" spans="2:8">
      <c r="B77" s="2" t="s">
        <v>221</v>
      </c>
      <c r="C77" s="9"/>
    </row>
    <row r="78" spans="2:8">
      <c r="B78" s="2" t="s">
        <v>222</v>
      </c>
      <c r="C78" s="9"/>
    </row>
    <row r="79" spans="2:8">
      <c r="B79" s="2" t="s">
        <v>223</v>
      </c>
      <c r="C79" s="9"/>
    </row>
    <row r="80" spans="2:8">
      <c r="B80" s="2" t="s">
        <v>224</v>
      </c>
      <c r="C80" s="9"/>
    </row>
    <row r="81" spans="2:3">
      <c r="B81" s="132" t="s">
        <v>2517</v>
      </c>
      <c r="C81" s="9"/>
    </row>
    <row r="82" spans="2:3">
      <c r="B82" s="132" t="s">
        <v>134</v>
      </c>
    </row>
    <row r="83" spans="2:3">
      <c r="B83" s="132" t="s">
        <v>135</v>
      </c>
    </row>
  </sheetData>
  <mergeCells count="3">
    <mergeCell ref="B1:E1"/>
    <mergeCell ref="C3:C6"/>
    <mergeCell ref="D3:D6"/>
  </mergeCells>
  <hyperlinks>
    <hyperlink ref="A1" location="Index!A1" display="Index" xr:uid="{13F1B033-87D7-493C-844F-E3D6D0508E3F}"/>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0D64-D2B4-443B-85F6-3D57B7CDCE36}">
  <dimension ref="A1:I88"/>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3.5703125"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3.5703125"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3.5703125"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3.5703125"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3.5703125"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3.5703125"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3.5703125"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3.5703125"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3.5703125"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3.5703125"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3.5703125"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3.5703125"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3.5703125"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3.5703125"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3.5703125"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3.5703125"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3.5703125"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3.5703125"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3.5703125"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3.5703125"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3.5703125"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3.5703125"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3.5703125"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3.5703125"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3.5703125"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3.5703125"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3.5703125"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3.5703125"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3.5703125"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3.5703125"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3.5703125"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3.5703125"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3.5703125"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3.5703125"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3.5703125"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3.5703125"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3.5703125"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3.5703125"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3.5703125"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3.5703125"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3.5703125"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3.5703125"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3.5703125"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3.5703125"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3.5703125"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3.5703125"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3.5703125"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3.5703125"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3.5703125"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3.5703125"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3.5703125"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3.5703125"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3.5703125"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3.5703125"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3.5703125"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3.5703125"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3.5703125"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3.5703125"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3.5703125"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3.5703125"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3.5703125"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3.5703125"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3.5703125"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3.5703125"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37</v>
      </c>
      <c r="C1" s="394"/>
      <c r="D1" s="394"/>
      <c r="E1" s="394"/>
      <c r="F1" s="4"/>
      <c r="G1" s="4"/>
      <c r="H1" s="4"/>
    </row>
    <row r="2" spans="1:9" s="1" customFormat="1" ht="13.5" thickBot="1">
      <c r="C2" s="5"/>
      <c r="F2" s="4"/>
      <c r="G2" s="4"/>
      <c r="H2" s="4"/>
    </row>
    <row r="3" spans="1:9" s="12" customFormat="1" ht="15">
      <c r="B3" s="30" t="s">
        <v>3091</v>
      </c>
      <c r="C3" s="395"/>
      <c r="D3" s="398"/>
      <c r="F3" s="18"/>
      <c r="G3" s="18"/>
      <c r="H3" s="18"/>
    </row>
    <row r="4" spans="1:9" s="12" customFormat="1" ht="15">
      <c r="B4" s="31" t="s">
        <v>3092</v>
      </c>
      <c r="C4" s="396"/>
      <c r="D4" s="399"/>
      <c r="F4" s="18"/>
      <c r="G4" s="18"/>
      <c r="H4" s="18"/>
    </row>
    <row r="5" spans="1:9" s="12" customFormat="1" ht="15">
      <c r="B5" s="31" t="s">
        <v>1046</v>
      </c>
      <c r="C5" s="396"/>
      <c r="D5" s="399"/>
      <c r="F5" s="18"/>
      <c r="G5" s="18"/>
      <c r="H5" s="18"/>
    </row>
    <row r="6" spans="1:9" s="12" customFormat="1" ht="15">
      <c r="B6" s="31" t="s">
        <v>3019</v>
      </c>
      <c r="C6" s="396"/>
      <c r="D6" s="399"/>
      <c r="F6" s="18"/>
      <c r="G6" s="18"/>
      <c r="H6" s="18"/>
    </row>
    <row r="7" spans="1:9" s="12" customFormat="1" ht="45.75" thickBot="1">
      <c r="B7" s="32" t="s">
        <v>3093</v>
      </c>
      <c r="C7" s="397"/>
      <c r="D7" s="400"/>
      <c r="F7" s="18"/>
      <c r="G7" s="18"/>
      <c r="H7" s="18"/>
    </row>
    <row r="8" spans="1:9" s="12" customFormat="1">
      <c r="C8" s="14" t="s">
        <v>1048</v>
      </c>
      <c r="D8" s="14" t="s">
        <v>1049</v>
      </c>
      <c r="F8" s="18"/>
      <c r="G8" s="18"/>
      <c r="H8" s="18"/>
    </row>
    <row r="9" spans="1:9" s="1" customFormat="1">
      <c r="C9" s="5"/>
      <c r="F9" s="4"/>
      <c r="G9" s="4"/>
      <c r="H9" s="4"/>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1050</v>
      </c>
      <c r="C16" s="139" t="s">
        <v>139</v>
      </c>
      <c r="D16" s="21" t="s">
        <v>140</v>
      </c>
      <c r="E16" s="21" t="s">
        <v>141</v>
      </c>
      <c r="F16" s="22">
        <v>669000</v>
      </c>
      <c r="G16" s="22">
        <v>6079.2</v>
      </c>
      <c r="H16" s="22">
        <v>6.35</v>
      </c>
    </row>
    <row r="17" spans="2:8">
      <c r="B17" s="21" t="s">
        <v>1052</v>
      </c>
      <c r="C17" s="139" t="s">
        <v>139</v>
      </c>
      <c r="D17" s="21" t="s">
        <v>142</v>
      </c>
      <c r="E17" s="21" t="s">
        <v>143</v>
      </c>
      <c r="F17" s="22">
        <v>194000</v>
      </c>
      <c r="G17" s="22">
        <v>4946.22</v>
      </c>
      <c r="H17" s="22">
        <v>5.16</v>
      </c>
    </row>
    <row r="18" spans="2:8">
      <c r="B18" s="21" t="s">
        <v>286</v>
      </c>
      <c r="C18" s="139" t="s">
        <v>139</v>
      </c>
      <c r="D18" s="21" t="s">
        <v>140</v>
      </c>
      <c r="E18" s="21" t="s">
        <v>287</v>
      </c>
      <c r="F18" s="22">
        <v>742125</v>
      </c>
      <c r="G18" s="22">
        <v>4258.3100000000004</v>
      </c>
      <c r="H18" s="22">
        <v>4.4400000000000004</v>
      </c>
    </row>
    <row r="19" spans="2:8">
      <c r="B19" s="21" t="s">
        <v>2067</v>
      </c>
      <c r="C19" s="139" t="s">
        <v>139</v>
      </c>
      <c r="D19" s="21" t="s">
        <v>160</v>
      </c>
      <c r="E19" s="21" t="s">
        <v>161</v>
      </c>
      <c r="F19" s="22">
        <v>185000</v>
      </c>
      <c r="G19" s="22">
        <v>3742.74</v>
      </c>
      <c r="H19" s="22">
        <v>3.91</v>
      </c>
    </row>
    <row r="20" spans="2:8">
      <c r="B20" s="21" t="s">
        <v>411</v>
      </c>
      <c r="C20" s="139" t="s">
        <v>139</v>
      </c>
      <c r="D20" s="21" t="s">
        <v>140</v>
      </c>
      <c r="E20" s="21" t="s">
        <v>412</v>
      </c>
      <c r="F20" s="22">
        <v>2485000</v>
      </c>
      <c r="G20" s="22">
        <v>3670.35</v>
      </c>
      <c r="H20" s="22">
        <v>3.83</v>
      </c>
    </row>
    <row r="21" spans="2:8">
      <c r="B21" s="21" t="s">
        <v>2244</v>
      </c>
      <c r="C21" s="139" t="s">
        <v>139</v>
      </c>
      <c r="D21" s="21" t="s">
        <v>288</v>
      </c>
      <c r="E21" s="21" t="s">
        <v>289</v>
      </c>
      <c r="F21" s="22">
        <v>415000</v>
      </c>
      <c r="G21" s="22">
        <v>3452.8</v>
      </c>
      <c r="H21" s="22">
        <v>3.6</v>
      </c>
    </row>
    <row r="22" spans="2:8">
      <c r="B22" s="21" t="s">
        <v>1056</v>
      </c>
      <c r="C22" s="139" t="s">
        <v>139</v>
      </c>
      <c r="D22" s="21" t="s">
        <v>140</v>
      </c>
      <c r="E22" s="21" t="s">
        <v>154</v>
      </c>
      <c r="F22" s="22">
        <v>342500</v>
      </c>
      <c r="G22" s="22">
        <v>3103.05</v>
      </c>
      <c r="H22" s="22">
        <v>3.24</v>
      </c>
    </row>
    <row r="23" spans="2:8">
      <c r="B23" s="21" t="s">
        <v>2034</v>
      </c>
      <c r="C23" s="139" t="s">
        <v>139</v>
      </c>
      <c r="D23" s="21" t="s">
        <v>274</v>
      </c>
      <c r="E23" s="21" t="s">
        <v>297</v>
      </c>
      <c r="F23" s="22">
        <v>1755000</v>
      </c>
      <c r="G23" s="22">
        <v>3037.91</v>
      </c>
      <c r="H23" s="22">
        <v>3.17</v>
      </c>
    </row>
    <row r="24" spans="2:8">
      <c r="B24" s="21" t="s">
        <v>2245</v>
      </c>
      <c r="C24" s="139" t="s">
        <v>139</v>
      </c>
      <c r="D24" s="21" t="s">
        <v>174</v>
      </c>
      <c r="E24" s="21" t="s">
        <v>522</v>
      </c>
      <c r="F24" s="22">
        <v>243500</v>
      </c>
      <c r="G24" s="22">
        <v>2842.62</v>
      </c>
      <c r="H24" s="22">
        <v>2.97</v>
      </c>
    </row>
    <row r="25" spans="2:8">
      <c r="B25" s="21" t="s">
        <v>2103</v>
      </c>
      <c r="C25" s="139" t="s">
        <v>139</v>
      </c>
      <c r="D25" s="21" t="s">
        <v>174</v>
      </c>
      <c r="E25" s="21" t="s">
        <v>295</v>
      </c>
      <c r="F25" s="22">
        <v>268977</v>
      </c>
      <c r="G25" s="22">
        <v>2735.23</v>
      </c>
      <c r="H25" s="22">
        <v>2.85</v>
      </c>
    </row>
    <row r="26" spans="2:8">
      <c r="B26" s="21" t="s">
        <v>2276</v>
      </c>
      <c r="C26" s="139" t="s">
        <v>139</v>
      </c>
      <c r="D26" s="21" t="s">
        <v>162</v>
      </c>
      <c r="E26" s="21" t="s">
        <v>544</v>
      </c>
      <c r="F26" s="22">
        <v>323000</v>
      </c>
      <c r="G26" s="22">
        <v>2694.47</v>
      </c>
      <c r="H26" s="22">
        <v>2.81</v>
      </c>
    </row>
    <row r="27" spans="2:8">
      <c r="B27" s="21" t="s">
        <v>2255</v>
      </c>
      <c r="C27" s="139" t="s">
        <v>139</v>
      </c>
      <c r="D27" s="21" t="s">
        <v>140</v>
      </c>
      <c r="E27" s="21" t="s">
        <v>408</v>
      </c>
      <c r="F27" s="22">
        <v>1965000</v>
      </c>
      <c r="G27" s="22">
        <v>2583.98</v>
      </c>
      <c r="H27" s="22">
        <v>2.7</v>
      </c>
    </row>
    <row r="28" spans="2:8">
      <c r="B28" s="21" t="s">
        <v>1051</v>
      </c>
      <c r="C28" s="139" t="s">
        <v>139</v>
      </c>
      <c r="D28" s="21" t="s">
        <v>140</v>
      </c>
      <c r="E28" s="21" t="s">
        <v>144</v>
      </c>
      <c r="F28" s="22">
        <v>170000</v>
      </c>
      <c r="G28" s="22">
        <v>2544.39</v>
      </c>
      <c r="H28" s="22">
        <v>2.66</v>
      </c>
    </row>
    <row r="29" spans="2:8">
      <c r="B29" s="21" t="s">
        <v>2017</v>
      </c>
      <c r="C29" s="139" t="s">
        <v>139</v>
      </c>
      <c r="D29" s="21" t="s">
        <v>166</v>
      </c>
      <c r="E29" s="21" t="s">
        <v>574</v>
      </c>
      <c r="F29" s="22">
        <v>3200000</v>
      </c>
      <c r="G29" s="22">
        <v>2369.6</v>
      </c>
      <c r="H29" s="22">
        <v>2.4700000000000002</v>
      </c>
    </row>
    <row r="30" spans="2:8">
      <c r="B30" s="21" t="s">
        <v>1087</v>
      </c>
      <c r="C30" s="139" t="s">
        <v>139</v>
      </c>
      <c r="D30" s="21" t="s">
        <v>145</v>
      </c>
      <c r="E30" s="21" t="s">
        <v>146</v>
      </c>
      <c r="F30" s="22">
        <v>149570</v>
      </c>
      <c r="G30" s="22">
        <v>2299.86</v>
      </c>
      <c r="H30" s="22">
        <v>2.4</v>
      </c>
    </row>
    <row r="31" spans="2:8">
      <c r="B31" s="21" t="s">
        <v>1065</v>
      </c>
      <c r="C31" s="139" t="s">
        <v>139</v>
      </c>
      <c r="D31" s="21" t="s">
        <v>145</v>
      </c>
      <c r="E31" s="21" t="s">
        <v>147</v>
      </c>
      <c r="F31" s="22">
        <v>70522</v>
      </c>
      <c r="G31" s="22">
        <v>2251.87</v>
      </c>
      <c r="H31" s="22">
        <v>2.35</v>
      </c>
    </row>
    <row r="32" spans="2:8">
      <c r="B32" s="21" t="s">
        <v>2015</v>
      </c>
      <c r="C32" s="139" t="s">
        <v>139</v>
      </c>
      <c r="D32" s="21" t="s">
        <v>334</v>
      </c>
      <c r="E32" s="21" t="s">
        <v>410</v>
      </c>
      <c r="F32" s="22">
        <v>1314000</v>
      </c>
      <c r="G32" s="22">
        <v>2014.36</v>
      </c>
      <c r="H32" s="22">
        <v>2.1</v>
      </c>
    </row>
    <row r="33" spans="2:8">
      <c r="B33" s="21" t="s">
        <v>2098</v>
      </c>
      <c r="C33" s="139" t="s">
        <v>139</v>
      </c>
      <c r="D33" s="21" t="s">
        <v>181</v>
      </c>
      <c r="E33" s="21" t="s">
        <v>373</v>
      </c>
      <c r="F33" s="22">
        <v>116000</v>
      </c>
      <c r="G33" s="22">
        <v>1997.17</v>
      </c>
      <c r="H33" s="22">
        <v>2.08</v>
      </c>
    </row>
    <row r="34" spans="2:8">
      <c r="B34" s="21" t="s">
        <v>2016</v>
      </c>
      <c r="C34" s="139" t="s">
        <v>139</v>
      </c>
      <c r="D34" s="21" t="s">
        <v>327</v>
      </c>
      <c r="E34" s="21" t="s">
        <v>541</v>
      </c>
      <c r="F34" s="22">
        <v>510000</v>
      </c>
      <c r="G34" s="22">
        <v>1966.05</v>
      </c>
      <c r="H34" s="22">
        <v>2.0499999999999998</v>
      </c>
    </row>
    <row r="35" spans="2:8">
      <c r="B35" s="21" t="s">
        <v>2274</v>
      </c>
      <c r="C35" s="139" t="s">
        <v>139</v>
      </c>
      <c r="D35" s="21" t="s">
        <v>327</v>
      </c>
      <c r="E35" s="21" t="s">
        <v>542</v>
      </c>
      <c r="F35" s="22">
        <v>378400</v>
      </c>
      <c r="G35" s="22">
        <v>1890.3</v>
      </c>
      <c r="H35" s="22">
        <v>1.97</v>
      </c>
    </row>
    <row r="36" spans="2:8">
      <c r="B36" s="21" t="s">
        <v>1089</v>
      </c>
      <c r="C36" s="139" t="s">
        <v>139</v>
      </c>
      <c r="D36" s="21" t="s">
        <v>274</v>
      </c>
      <c r="E36" s="21" t="s">
        <v>300</v>
      </c>
      <c r="F36" s="22">
        <v>825000</v>
      </c>
      <c r="G36" s="22">
        <v>1882.24</v>
      </c>
      <c r="H36" s="22">
        <v>1.96</v>
      </c>
    </row>
    <row r="37" spans="2:8">
      <c r="B37" s="21" t="s">
        <v>1061</v>
      </c>
      <c r="C37" s="139" t="s">
        <v>139</v>
      </c>
      <c r="D37" s="21" t="s">
        <v>200</v>
      </c>
      <c r="E37" s="21" t="s">
        <v>201</v>
      </c>
      <c r="F37" s="22">
        <v>47500</v>
      </c>
      <c r="G37" s="22">
        <v>1828.96</v>
      </c>
      <c r="H37" s="22">
        <v>1.91</v>
      </c>
    </row>
    <row r="38" spans="2:8">
      <c r="B38" s="21" t="s">
        <v>2301</v>
      </c>
      <c r="C38" s="139" t="s">
        <v>139</v>
      </c>
      <c r="D38" s="21" t="s">
        <v>162</v>
      </c>
      <c r="E38" s="21" t="s">
        <v>575</v>
      </c>
      <c r="F38" s="22">
        <v>68100</v>
      </c>
      <c r="G38" s="22">
        <v>1826.27</v>
      </c>
      <c r="H38" s="22">
        <v>1.91</v>
      </c>
    </row>
    <row r="39" spans="2:8">
      <c r="B39" s="21" t="s">
        <v>1082</v>
      </c>
      <c r="C39" s="139" t="s">
        <v>139</v>
      </c>
      <c r="D39" s="21" t="s">
        <v>181</v>
      </c>
      <c r="E39" s="21" t="s">
        <v>182</v>
      </c>
      <c r="F39" s="22">
        <v>75000</v>
      </c>
      <c r="G39" s="22">
        <v>1792.73</v>
      </c>
      <c r="H39" s="22">
        <v>1.87</v>
      </c>
    </row>
    <row r="40" spans="2:8">
      <c r="B40" s="21" t="s">
        <v>2246</v>
      </c>
      <c r="C40" s="139" t="s">
        <v>139</v>
      </c>
      <c r="D40" s="21" t="s">
        <v>378</v>
      </c>
      <c r="E40" s="21" t="s">
        <v>379</v>
      </c>
      <c r="F40" s="22">
        <v>432000</v>
      </c>
      <c r="G40" s="22">
        <v>1752.41</v>
      </c>
      <c r="H40" s="22">
        <v>1.83</v>
      </c>
    </row>
    <row r="41" spans="2:8">
      <c r="B41" s="21" t="s">
        <v>1076</v>
      </c>
      <c r="C41" s="139" t="s">
        <v>139</v>
      </c>
      <c r="D41" s="21" t="s">
        <v>145</v>
      </c>
      <c r="E41" s="21" t="s">
        <v>294</v>
      </c>
      <c r="F41" s="22">
        <v>163000</v>
      </c>
      <c r="G41" s="22">
        <v>1697.07</v>
      </c>
      <c r="H41" s="22">
        <v>1.77</v>
      </c>
    </row>
    <row r="42" spans="2:8">
      <c r="B42" s="21" t="s">
        <v>2013</v>
      </c>
      <c r="C42" s="139" t="s">
        <v>139</v>
      </c>
      <c r="D42" s="21" t="s">
        <v>236</v>
      </c>
      <c r="E42" s="21" t="s">
        <v>526</v>
      </c>
      <c r="F42" s="22">
        <v>36268</v>
      </c>
      <c r="G42" s="22">
        <v>1638.41</v>
      </c>
      <c r="H42" s="22">
        <v>1.71</v>
      </c>
    </row>
    <row r="43" spans="2:8">
      <c r="B43" s="21" t="s">
        <v>2321</v>
      </c>
      <c r="C43" s="139" t="s">
        <v>139</v>
      </c>
      <c r="D43" s="21" t="s">
        <v>140</v>
      </c>
      <c r="E43" s="21" t="s">
        <v>190</v>
      </c>
      <c r="F43" s="22">
        <v>1508000</v>
      </c>
      <c r="G43" s="22">
        <v>1627.13</v>
      </c>
      <c r="H43" s="22">
        <v>1.7</v>
      </c>
    </row>
    <row r="44" spans="2:8">
      <c r="B44" s="21" t="s">
        <v>2072</v>
      </c>
      <c r="C44" s="139" t="s">
        <v>139</v>
      </c>
      <c r="D44" s="21" t="s">
        <v>162</v>
      </c>
      <c r="E44" s="21" t="s">
        <v>414</v>
      </c>
      <c r="F44" s="22">
        <v>120000</v>
      </c>
      <c r="G44" s="22">
        <v>1617.48</v>
      </c>
      <c r="H44" s="22">
        <v>1.69</v>
      </c>
    </row>
    <row r="45" spans="2:8">
      <c r="B45" s="21" t="s">
        <v>2025</v>
      </c>
      <c r="C45" s="139" t="s">
        <v>139</v>
      </c>
      <c r="D45" s="21" t="s">
        <v>155</v>
      </c>
      <c r="E45" s="21" t="s">
        <v>156</v>
      </c>
      <c r="F45" s="22">
        <v>65000</v>
      </c>
      <c r="G45" s="22">
        <v>1605.37</v>
      </c>
      <c r="H45" s="22">
        <v>1.68</v>
      </c>
    </row>
    <row r="46" spans="2:8">
      <c r="B46" s="21" t="s">
        <v>2275</v>
      </c>
      <c r="C46" s="139" t="s">
        <v>139</v>
      </c>
      <c r="D46" s="21" t="s">
        <v>166</v>
      </c>
      <c r="E46" s="21" t="s">
        <v>167</v>
      </c>
      <c r="F46" s="22">
        <v>73264</v>
      </c>
      <c r="G46" s="22">
        <v>1591.26</v>
      </c>
      <c r="H46" s="22">
        <v>1.66</v>
      </c>
    </row>
    <row r="47" spans="2:8">
      <c r="B47" s="21" t="s">
        <v>2091</v>
      </c>
      <c r="C47" s="139" t="s">
        <v>139</v>
      </c>
      <c r="D47" s="21" t="s">
        <v>145</v>
      </c>
      <c r="E47" s="21" t="s">
        <v>304</v>
      </c>
      <c r="F47" s="22">
        <v>143004</v>
      </c>
      <c r="G47" s="22">
        <v>1520.7</v>
      </c>
      <c r="H47" s="22">
        <v>1.59</v>
      </c>
    </row>
    <row r="48" spans="2:8">
      <c r="B48" s="21" t="s">
        <v>2420</v>
      </c>
      <c r="C48" s="139" t="s">
        <v>139</v>
      </c>
      <c r="D48" s="21" t="s">
        <v>327</v>
      </c>
      <c r="E48" s="21" t="s">
        <v>471</v>
      </c>
      <c r="F48" s="22">
        <v>151470</v>
      </c>
      <c r="G48" s="22">
        <v>1499.78</v>
      </c>
      <c r="H48" s="22">
        <v>1.57</v>
      </c>
    </row>
    <row r="49" spans="2:9">
      <c r="B49" s="21" t="s">
        <v>2038</v>
      </c>
      <c r="C49" s="139" t="s">
        <v>139</v>
      </c>
      <c r="D49" s="21" t="s">
        <v>140</v>
      </c>
      <c r="E49" s="21" t="s">
        <v>324</v>
      </c>
      <c r="F49" s="22">
        <v>1010000</v>
      </c>
      <c r="G49" s="22">
        <v>1365.02</v>
      </c>
      <c r="H49" s="22">
        <v>1.42</v>
      </c>
    </row>
    <row r="50" spans="2:9">
      <c r="B50" s="21" t="s">
        <v>2107</v>
      </c>
      <c r="C50" s="139" t="s">
        <v>139</v>
      </c>
      <c r="D50" s="21" t="s">
        <v>200</v>
      </c>
      <c r="E50" s="21" t="s">
        <v>520</v>
      </c>
      <c r="F50" s="22">
        <v>310000</v>
      </c>
      <c r="G50" s="22">
        <v>1279.53</v>
      </c>
      <c r="H50" s="22">
        <v>1.34</v>
      </c>
    </row>
    <row r="51" spans="2:9">
      <c r="B51" s="21" t="s">
        <v>1096</v>
      </c>
      <c r="C51" s="139" t="s">
        <v>139</v>
      </c>
      <c r="D51" s="21" t="s">
        <v>162</v>
      </c>
      <c r="E51" s="21" t="s">
        <v>229</v>
      </c>
      <c r="F51" s="22">
        <v>220000</v>
      </c>
      <c r="G51" s="22">
        <v>1258.18</v>
      </c>
      <c r="H51" s="22">
        <v>1.31</v>
      </c>
    </row>
    <row r="52" spans="2:9">
      <c r="B52" s="21" t="s">
        <v>1069</v>
      </c>
      <c r="C52" s="139" t="s">
        <v>139</v>
      </c>
      <c r="D52" s="21" t="s">
        <v>270</v>
      </c>
      <c r="E52" s="21" t="s">
        <v>315</v>
      </c>
      <c r="F52" s="22">
        <v>470000</v>
      </c>
      <c r="G52" s="22">
        <v>1233.52</v>
      </c>
      <c r="H52" s="22">
        <v>1.29</v>
      </c>
    </row>
    <row r="53" spans="2:9">
      <c r="B53" s="21" t="s">
        <v>2257</v>
      </c>
      <c r="C53" s="139" t="s">
        <v>139</v>
      </c>
      <c r="D53" s="21" t="s">
        <v>288</v>
      </c>
      <c r="E53" s="21" t="s">
        <v>549</v>
      </c>
      <c r="F53" s="22">
        <v>272857</v>
      </c>
      <c r="G53" s="22">
        <v>1200.3</v>
      </c>
      <c r="H53" s="22">
        <v>1.25</v>
      </c>
    </row>
    <row r="54" spans="2:9">
      <c r="B54" s="21" t="s">
        <v>2021</v>
      </c>
      <c r="C54" s="139" t="s">
        <v>139</v>
      </c>
      <c r="D54" s="21" t="s">
        <v>155</v>
      </c>
      <c r="E54" s="21" t="s">
        <v>227</v>
      </c>
      <c r="F54" s="22">
        <v>1300000</v>
      </c>
      <c r="G54" s="22">
        <v>1006.85</v>
      </c>
      <c r="H54" s="22">
        <v>1.05</v>
      </c>
    </row>
    <row r="55" spans="2:9">
      <c r="B55" s="21" t="s">
        <v>2248</v>
      </c>
      <c r="C55" s="139" t="s">
        <v>139</v>
      </c>
      <c r="D55" s="21" t="s">
        <v>166</v>
      </c>
      <c r="E55" s="21" t="s">
        <v>545</v>
      </c>
      <c r="F55" s="22">
        <v>215889</v>
      </c>
      <c r="G55" s="22">
        <v>949.91</v>
      </c>
      <c r="H55" s="22">
        <v>0.99</v>
      </c>
    </row>
    <row r="56" spans="2:9">
      <c r="B56" s="21" t="s">
        <v>2055</v>
      </c>
      <c r="C56" s="139" t="s">
        <v>139</v>
      </c>
      <c r="D56" s="21" t="s">
        <v>166</v>
      </c>
      <c r="E56" s="21" t="s">
        <v>596</v>
      </c>
      <c r="F56" s="22">
        <v>29700</v>
      </c>
      <c r="G56" s="22">
        <v>868.9</v>
      </c>
      <c r="H56" s="22">
        <v>0.91</v>
      </c>
    </row>
    <row r="57" spans="2:9">
      <c r="B57" s="21" t="s">
        <v>2279</v>
      </c>
      <c r="C57" s="139" t="s">
        <v>139</v>
      </c>
      <c r="D57" s="21" t="s">
        <v>155</v>
      </c>
      <c r="E57" s="21" t="s">
        <v>548</v>
      </c>
      <c r="F57" s="22">
        <v>197000</v>
      </c>
      <c r="G57" s="22">
        <v>866.8</v>
      </c>
      <c r="H57" s="22">
        <v>0.9</v>
      </c>
    </row>
    <row r="58" spans="2:9">
      <c r="B58" s="21" t="s">
        <v>2251</v>
      </c>
      <c r="C58" s="139" t="s">
        <v>139</v>
      </c>
      <c r="D58" s="21" t="s">
        <v>172</v>
      </c>
      <c r="E58" s="21" t="s">
        <v>208</v>
      </c>
      <c r="F58" s="22">
        <v>28000</v>
      </c>
      <c r="G58" s="22">
        <v>860.08</v>
      </c>
      <c r="H58" s="22">
        <v>0.9</v>
      </c>
    </row>
    <row r="59" spans="2:9">
      <c r="B59" s="21" t="s">
        <v>2421</v>
      </c>
      <c r="C59" s="139" t="s">
        <v>139</v>
      </c>
      <c r="D59" s="21" t="s">
        <v>245</v>
      </c>
      <c r="E59" s="21" t="s">
        <v>853</v>
      </c>
      <c r="F59" s="22">
        <v>811496</v>
      </c>
      <c r="G59" s="22">
        <v>753.07</v>
      </c>
      <c r="H59" s="22">
        <v>0.79</v>
      </c>
    </row>
    <row r="60" spans="2:9">
      <c r="B60" s="21" t="s">
        <v>2043</v>
      </c>
      <c r="C60" s="139" t="s">
        <v>139</v>
      </c>
      <c r="D60" s="21" t="s">
        <v>179</v>
      </c>
      <c r="E60" s="21" t="s">
        <v>448</v>
      </c>
      <c r="F60" s="22">
        <v>20000</v>
      </c>
      <c r="G60" s="22">
        <v>506.01</v>
      </c>
      <c r="H60" s="22">
        <v>0.53</v>
      </c>
    </row>
    <row r="61" spans="2:9">
      <c r="B61" s="21" t="s">
        <v>2094</v>
      </c>
      <c r="C61" s="139" t="s">
        <v>139</v>
      </c>
      <c r="D61" s="21" t="s">
        <v>176</v>
      </c>
      <c r="E61" s="21" t="s">
        <v>463</v>
      </c>
      <c r="F61" s="22">
        <v>140000</v>
      </c>
      <c r="G61" s="22">
        <v>495.46</v>
      </c>
      <c r="H61" s="22">
        <v>0.52</v>
      </c>
    </row>
    <row r="62" spans="2:9">
      <c r="B62" s="231" t="s">
        <v>218</v>
      </c>
      <c r="C62" s="232"/>
      <c r="D62" s="231"/>
      <c r="E62" s="231"/>
      <c r="F62" s="128"/>
      <c r="G62" s="128">
        <f>SUM(G13:G61)</f>
        <v>95003.920000000027</v>
      </c>
      <c r="H62" s="128">
        <f>SUM(H13:H61)</f>
        <v>99.160000000000011</v>
      </c>
    </row>
    <row r="63" spans="2:9">
      <c r="B63" s="231" t="s">
        <v>507</v>
      </c>
      <c r="C63" s="139"/>
    </row>
    <row r="64" spans="2:9">
      <c r="B64" s="21" t="s">
        <v>79</v>
      </c>
      <c r="C64" s="139" t="s">
        <v>139</v>
      </c>
      <c r="D64" s="21" t="s">
        <v>508</v>
      </c>
      <c r="E64" s="21" t="s">
        <v>509</v>
      </c>
      <c r="F64" s="22">
        <v>1601</v>
      </c>
      <c r="G64" s="22">
        <v>0.9</v>
      </c>
      <c r="H64" s="22">
        <v>0</v>
      </c>
      <c r="I64" s="21" t="s">
        <v>444</v>
      </c>
    </row>
    <row r="65" spans="2:8">
      <c r="B65" s="231" t="s">
        <v>218</v>
      </c>
      <c r="C65" s="234"/>
      <c r="D65" s="231"/>
      <c r="E65" s="231"/>
      <c r="F65" s="128"/>
      <c r="G65" s="128">
        <f>SUM(G63:G64)</f>
        <v>0.9</v>
      </c>
      <c r="H65" s="128">
        <f>SUM(H63:H64)</f>
        <v>0</v>
      </c>
    </row>
    <row r="66" spans="2:8">
      <c r="B66" s="231" t="s">
        <v>219</v>
      </c>
      <c r="C66" s="234"/>
      <c r="D66" s="231"/>
      <c r="E66" s="231"/>
      <c r="F66" s="128"/>
      <c r="G66" s="128">
        <v>1248.05</v>
      </c>
      <c r="H66" s="128">
        <v>1.3</v>
      </c>
    </row>
    <row r="67" spans="2:8">
      <c r="B67" s="231" t="s">
        <v>125</v>
      </c>
      <c r="C67" s="234"/>
      <c r="D67" s="231"/>
      <c r="E67" s="231"/>
      <c r="F67" s="128"/>
      <c r="G67" s="128">
        <f>+G62+G65+G66</f>
        <v>96252.870000000024</v>
      </c>
      <c r="H67" s="128">
        <f>+H62+H65+H66</f>
        <v>100.46000000000001</v>
      </c>
    </row>
    <row r="68" spans="2:8">
      <c r="B68" s="231" t="s">
        <v>126</v>
      </c>
      <c r="C68" s="234"/>
      <c r="D68" s="231"/>
      <c r="E68" s="231"/>
      <c r="F68" s="128"/>
      <c r="G68" s="128">
        <f>+G69-G67</f>
        <v>-445.18058820001897</v>
      </c>
      <c r="H68" s="128">
        <f>+H69-H67</f>
        <v>-0.46000000000000796</v>
      </c>
    </row>
    <row r="69" spans="2:8">
      <c r="B69" s="231" t="s">
        <v>127</v>
      </c>
      <c r="C69" s="234"/>
      <c r="D69" s="231"/>
      <c r="E69" s="231"/>
      <c r="F69" s="128"/>
      <c r="G69" s="128">
        <v>95807.689411800005</v>
      </c>
      <c r="H69" s="128">
        <v>100</v>
      </c>
    </row>
    <row r="70" spans="2:8">
      <c r="B70" s="21" t="s">
        <v>128</v>
      </c>
    </row>
    <row r="71" spans="2:8">
      <c r="B71" s="21" t="s">
        <v>129</v>
      </c>
    </row>
    <row r="72" spans="2:8">
      <c r="B72" s="21" t="s">
        <v>130</v>
      </c>
      <c r="C72" s="235">
        <v>44865</v>
      </c>
    </row>
    <row r="73" spans="2:8" ht="25.5">
      <c r="B73" s="236" t="s">
        <v>131</v>
      </c>
      <c r="C73" s="210" t="s">
        <v>132</v>
      </c>
    </row>
    <row r="74" spans="2:8">
      <c r="B74" s="231"/>
    </row>
    <row r="75" spans="2:8">
      <c r="B75" s="231" t="s">
        <v>2546</v>
      </c>
      <c r="C75" s="21" t="s">
        <v>132</v>
      </c>
    </row>
    <row r="76" spans="2:8">
      <c r="B76" s="231" t="s">
        <v>2547</v>
      </c>
      <c r="C76" s="21" t="s">
        <v>132</v>
      </c>
    </row>
    <row r="77" spans="2:8">
      <c r="B77" s="231" t="s">
        <v>1107</v>
      </c>
      <c r="C77" s="21" t="s">
        <v>132</v>
      </c>
    </row>
    <row r="78" spans="2:8">
      <c r="B78" s="231" t="s">
        <v>854</v>
      </c>
      <c r="C78" s="234"/>
    </row>
    <row r="79" spans="2:8">
      <c r="B79" s="231" t="s">
        <v>855</v>
      </c>
      <c r="C79" s="234"/>
    </row>
    <row r="80" spans="2:8">
      <c r="B80" s="231" t="s">
        <v>856</v>
      </c>
      <c r="C80" s="234"/>
    </row>
    <row r="81" spans="2:3">
      <c r="B81" s="231" t="s">
        <v>857</v>
      </c>
      <c r="C81" s="234"/>
    </row>
    <row r="82" spans="2:3">
      <c r="B82" s="231" t="s">
        <v>858</v>
      </c>
      <c r="C82" s="234"/>
    </row>
    <row r="83" spans="2:3">
      <c r="B83" s="231" t="s">
        <v>859</v>
      </c>
      <c r="C83" s="234"/>
    </row>
    <row r="84" spans="2:3">
      <c r="B84" s="231" t="s">
        <v>860</v>
      </c>
      <c r="C84" s="234"/>
    </row>
    <row r="85" spans="2:3">
      <c r="B85" s="231" t="s">
        <v>861</v>
      </c>
      <c r="C85" s="234"/>
    </row>
    <row r="86" spans="2:3">
      <c r="B86" s="264" t="s">
        <v>2518</v>
      </c>
      <c r="C86" s="234"/>
    </row>
    <row r="87" spans="2:3">
      <c r="B87" s="264" t="s">
        <v>134</v>
      </c>
    </row>
    <row r="88" spans="2:3">
      <c r="B88" s="264" t="s">
        <v>135</v>
      </c>
    </row>
  </sheetData>
  <mergeCells count="3">
    <mergeCell ref="B1:E1"/>
    <mergeCell ref="C3:C7"/>
    <mergeCell ref="D3:D7"/>
  </mergeCells>
  <hyperlinks>
    <hyperlink ref="A1" location="Index!A1" display="Index" xr:uid="{6993E82F-7B5A-424C-9D0B-4A01A1BE1473}"/>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66382-0778-4BBA-BF37-0809FAB96E9E}">
  <dimension ref="A1:I75"/>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3.5703125" style="21" bestFit="1" customWidth="1"/>
    <col min="6" max="6" width="10.28515625" style="22" bestFit="1" customWidth="1"/>
    <col min="7" max="7" width="18.140625" style="22" bestFit="1" customWidth="1"/>
    <col min="8" max="8" width="9.140625" style="22"/>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3.5703125" style="21" bestFit="1" customWidth="1"/>
    <col min="262" max="262" width="10.28515625" style="21" bestFit="1" customWidth="1"/>
    <col min="263" max="263" width="18.140625" style="21" bestFit="1" customWidth="1"/>
    <col min="264"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3.5703125" style="21" bestFit="1" customWidth="1"/>
    <col min="518" max="518" width="10.28515625" style="21" bestFit="1" customWidth="1"/>
    <col min="519" max="519" width="18.140625" style="21" bestFit="1" customWidth="1"/>
    <col min="520"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3.5703125" style="21" bestFit="1" customWidth="1"/>
    <col min="774" max="774" width="10.28515625" style="21" bestFit="1" customWidth="1"/>
    <col min="775" max="775" width="18.140625" style="21" bestFit="1" customWidth="1"/>
    <col min="776"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3.5703125" style="21" bestFit="1" customWidth="1"/>
    <col min="1030" max="1030" width="10.28515625" style="21" bestFit="1" customWidth="1"/>
    <col min="1031" max="1031" width="18.140625" style="21" bestFit="1" customWidth="1"/>
    <col min="1032"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3.5703125" style="21" bestFit="1" customWidth="1"/>
    <col min="1286" max="1286" width="10.28515625" style="21" bestFit="1" customWidth="1"/>
    <col min="1287" max="1287" width="18.140625" style="21" bestFit="1" customWidth="1"/>
    <col min="1288"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3.5703125" style="21" bestFit="1" customWidth="1"/>
    <col min="1542" max="1542" width="10.28515625" style="21" bestFit="1" customWidth="1"/>
    <col min="1543" max="1543" width="18.140625" style="21" bestFit="1" customWidth="1"/>
    <col min="1544"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3.5703125" style="21" bestFit="1" customWidth="1"/>
    <col min="1798" max="1798" width="10.28515625" style="21" bestFit="1" customWidth="1"/>
    <col min="1799" max="1799" width="18.140625" style="21" bestFit="1" customWidth="1"/>
    <col min="1800"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3.5703125" style="21" bestFit="1" customWidth="1"/>
    <col min="2054" max="2054" width="10.28515625" style="21" bestFit="1" customWidth="1"/>
    <col min="2055" max="2055" width="18.140625" style="21" bestFit="1" customWidth="1"/>
    <col min="2056"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3.5703125" style="21" bestFit="1" customWidth="1"/>
    <col min="2310" max="2310" width="10.28515625" style="21" bestFit="1" customWidth="1"/>
    <col min="2311" max="2311" width="18.140625" style="21" bestFit="1" customWidth="1"/>
    <col min="2312"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3.5703125" style="21" bestFit="1" customWidth="1"/>
    <col min="2566" max="2566" width="10.28515625" style="21" bestFit="1" customWidth="1"/>
    <col min="2567" max="2567" width="18.140625" style="21" bestFit="1" customWidth="1"/>
    <col min="2568"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3.5703125" style="21" bestFit="1" customWidth="1"/>
    <col min="2822" max="2822" width="10.28515625" style="21" bestFit="1" customWidth="1"/>
    <col min="2823" max="2823" width="18.140625" style="21" bestFit="1" customWidth="1"/>
    <col min="2824"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3.5703125" style="21" bestFit="1" customWidth="1"/>
    <col min="3078" max="3078" width="10.28515625" style="21" bestFit="1" customWidth="1"/>
    <col min="3079" max="3079" width="18.140625" style="21" bestFit="1" customWidth="1"/>
    <col min="3080"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3.5703125" style="21" bestFit="1" customWidth="1"/>
    <col min="3334" max="3334" width="10.28515625" style="21" bestFit="1" customWidth="1"/>
    <col min="3335" max="3335" width="18.140625" style="21" bestFit="1" customWidth="1"/>
    <col min="3336"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3.5703125" style="21" bestFit="1" customWidth="1"/>
    <col min="3590" max="3590" width="10.28515625" style="21" bestFit="1" customWidth="1"/>
    <col min="3591" max="3591" width="18.140625" style="21" bestFit="1" customWidth="1"/>
    <col min="3592"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3.5703125" style="21" bestFit="1" customWidth="1"/>
    <col min="3846" max="3846" width="10.28515625" style="21" bestFit="1" customWidth="1"/>
    <col min="3847" max="3847" width="18.140625" style="21" bestFit="1" customWidth="1"/>
    <col min="3848"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3.5703125" style="21" bestFit="1" customWidth="1"/>
    <col min="4102" max="4102" width="10.28515625" style="21" bestFit="1" customWidth="1"/>
    <col min="4103" max="4103" width="18.140625" style="21" bestFit="1" customWidth="1"/>
    <col min="4104"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3.5703125" style="21" bestFit="1" customWidth="1"/>
    <col min="4358" max="4358" width="10.28515625" style="21" bestFit="1" customWidth="1"/>
    <col min="4359" max="4359" width="18.140625" style="21" bestFit="1" customWidth="1"/>
    <col min="4360"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3.5703125" style="21" bestFit="1" customWidth="1"/>
    <col min="4614" max="4614" width="10.28515625" style="21" bestFit="1" customWidth="1"/>
    <col min="4615" max="4615" width="18.140625" style="21" bestFit="1" customWidth="1"/>
    <col min="4616"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3.5703125" style="21" bestFit="1" customWidth="1"/>
    <col min="4870" max="4870" width="10.28515625" style="21" bestFit="1" customWidth="1"/>
    <col min="4871" max="4871" width="18.140625" style="21" bestFit="1" customWidth="1"/>
    <col min="4872"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3.5703125" style="21" bestFit="1" customWidth="1"/>
    <col min="5126" max="5126" width="10.28515625" style="21" bestFit="1" customWidth="1"/>
    <col min="5127" max="5127" width="18.140625" style="21" bestFit="1" customWidth="1"/>
    <col min="5128"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3.5703125" style="21" bestFit="1" customWidth="1"/>
    <col min="5382" max="5382" width="10.28515625" style="21" bestFit="1" customWidth="1"/>
    <col min="5383" max="5383" width="18.140625" style="21" bestFit="1" customWidth="1"/>
    <col min="5384"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3.5703125" style="21" bestFit="1" customWidth="1"/>
    <col min="5638" max="5638" width="10.28515625" style="21" bestFit="1" customWidth="1"/>
    <col min="5639" max="5639" width="18.140625" style="21" bestFit="1" customWidth="1"/>
    <col min="5640"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3.5703125" style="21" bestFit="1" customWidth="1"/>
    <col min="5894" max="5894" width="10.28515625" style="21" bestFit="1" customWidth="1"/>
    <col min="5895" max="5895" width="18.140625" style="21" bestFit="1" customWidth="1"/>
    <col min="5896"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3.5703125" style="21" bestFit="1" customWidth="1"/>
    <col min="6150" max="6150" width="10.28515625" style="21" bestFit="1" customWidth="1"/>
    <col min="6151" max="6151" width="18.140625" style="21" bestFit="1" customWidth="1"/>
    <col min="6152"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3.5703125" style="21" bestFit="1" customWidth="1"/>
    <col min="6406" max="6406" width="10.28515625" style="21" bestFit="1" customWidth="1"/>
    <col min="6407" max="6407" width="18.140625" style="21" bestFit="1" customWidth="1"/>
    <col min="6408"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3.5703125" style="21" bestFit="1" customWidth="1"/>
    <col min="6662" max="6662" width="10.28515625" style="21" bestFit="1" customWidth="1"/>
    <col min="6663" max="6663" width="18.140625" style="21" bestFit="1" customWidth="1"/>
    <col min="6664"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3.5703125" style="21" bestFit="1" customWidth="1"/>
    <col min="6918" max="6918" width="10.28515625" style="21" bestFit="1" customWidth="1"/>
    <col min="6919" max="6919" width="18.140625" style="21" bestFit="1" customWidth="1"/>
    <col min="6920"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3.5703125" style="21" bestFit="1" customWidth="1"/>
    <col min="7174" max="7174" width="10.28515625" style="21" bestFit="1" customWidth="1"/>
    <col min="7175" max="7175" width="18.140625" style="21" bestFit="1" customWidth="1"/>
    <col min="7176"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3.5703125" style="21" bestFit="1" customWidth="1"/>
    <col min="7430" max="7430" width="10.28515625" style="21" bestFit="1" customWidth="1"/>
    <col min="7431" max="7431" width="18.140625" style="21" bestFit="1" customWidth="1"/>
    <col min="7432"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3.5703125" style="21" bestFit="1" customWidth="1"/>
    <col min="7686" max="7686" width="10.28515625" style="21" bestFit="1" customWidth="1"/>
    <col min="7687" max="7687" width="18.140625" style="21" bestFit="1" customWidth="1"/>
    <col min="7688"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3.5703125" style="21" bestFit="1" customWidth="1"/>
    <col min="7942" max="7942" width="10.28515625" style="21" bestFit="1" customWidth="1"/>
    <col min="7943" max="7943" width="18.140625" style="21" bestFit="1" customWidth="1"/>
    <col min="7944"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3.5703125" style="21" bestFit="1" customWidth="1"/>
    <col min="8198" max="8198" width="10.28515625" style="21" bestFit="1" customWidth="1"/>
    <col min="8199" max="8199" width="18.140625" style="21" bestFit="1" customWidth="1"/>
    <col min="8200"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3.5703125" style="21" bestFit="1" customWidth="1"/>
    <col min="8454" max="8454" width="10.28515625" style="21" bestFit="1" customWidth="1"/>
    <col min="8455" max="8455" width="18.140625" style="21" bestFit="1" customWidth="1"/>
    <col min="8456"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3.5703125" style="21" bestFit="1" customWidth="1"/>
    <col min="8710" max="8710" width="10.28515625" style="21" bestFit="1" customWidth="1"/>
    <col min="8711" max="8711" width="18.140625" style="21" bestFit="1" customWidth="1"/>
    <col min="8712"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3.5703125" style="21" bestFit="1" customWidth="1"/>
    <col min="8966" max="8966" width="10.28515625" style="21" bestFit="1" customWidth="1"/>
    <col min="8967" max="8967" width="18.140625" style="21" bestFit="1" customWidth="1"/>
    <col min="8968"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3.5703125" style="21" bestFit="1" customWidth="1"/>
    <col min="9222" max="9222" width="10.28515625" style="21" bestFit="1" customWidth="1"/>
    <col min="9223" max="9223" width="18.140625" style="21" bestFit="1" customWidth="1"/>
    <col min="9224"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3.5703125" style="21" bestFit="1" customWidth="1"/>
    <col min="9478" max="9478" width="10.28515625" style="21" bestFit="1" customWidth="1"/>
    <col min="9479" max="9479" width="18.140625" style="21" bestFit="1" customWidth="1"/>
    <col min="9480"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3.5703125" style="21" bestFit="1" customWidth="1"/>
    <col min="9734" max="9734" width="10.28515625" style="21" bestFit="1" customWidth="1"/>
    <col min="9735" max="9735" width="18.140625" style="21" bestFit="1" customWidth="1"/>
    <col min="9736"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3.5703125" style="21" bestFit="1" customWidth="1"/>
    <col min="9990" max="9990" width="10.28515625" style="21" bestFit="1" customWidth="1"/>
    <col min="9991" max="9991" width="18.140625" style="21" bestFit="1" customWidth="1"/>
    <col min="9992"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3.5703125" style="21" bestFit="1" customWidth="1"/>
    <col min="10246" max="10246" width="10.28515625" style="21" bestFit="1" customWidth="1"/>
    <col min="10247" max="10247" width="18.140625" style="21" bestFit="1" customWidth="1"/>
    <col min="10248"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3.5703125" style="21" bestFit="1" customWidth="1"/>
    <col min="10502" max="10502" width="10.28515625" style="21" bestFit="1" customWidth="1"/>
    <col min="10503" max="10503" width="18.140625" style="21" bestFit="1" customWidth="1"/>
    <col min="10504"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3.5703125" style="21" bestFit="1" customWidth="1"/>
    <col min="10758" max="10758" width="10.28515625" style="21" bestFit="1" customWidth="1"/>
    <col min="10759" max="10759" width="18.140625" style="21" bestFit="1" customWidth="1"/>
    <col min="10760"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3.5703125" style="21" bestFit="1" customWidth="1"/>
    <col min="11014" max="11014" width="10.28515625" style="21" bestFit="1" customWidth="1"/>
    <col min="11015" max="11015" width="18.140625" style="21" bestFit="1" customWidth="1"/>
    <col min="11016"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3.5703125" style="21" bestFit="1" customWidth="1"/>
    <col min="11270" max="11270" width="10.28515625" style="21" bestFit="1" customWidth="1"/>
    <col min="11271" max="11271" width="18.140625" style="21" bestFit="1" customWidth="1"/>
    <col min="11272"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3.5703125" style="21" bestFit="1" customWidth="1"/>
    <col min="11526" max="11526" width="10.28515625" style="21" bestFit="1" customWidth="1"/>
    <col min="11527" max="11527" width="18.140625" style="21" bestFit="1" customWidth="1"/>
    <col min="11528"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3.5703125" style="21" bestFit="1" customWidth="1"/>
    <col min="11782" max="11782" width="10.28515625" style="21" bestFit="1" customWidth="1"/>
    <col min="11783" max="11783" width="18.140625" style="21" bestFit="1" customWidth="1"/>
    <col min="11784"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3.5703125" style="21" bestFit="1" customWidth="1"/>
    <col min="12038" max="12038" width="10.28515625" style="21" bestFit="1" customWidth="1"/>
    <col min="12039" max="12039" width="18.140625" style="21" bestFit="1" customWidth="1"/>
    <col min="12040"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3.5703125" style="21" bestFit="1" customWidth="1"/>
    <col min="12294" max="12294" width="10.28515625" style="21" bestFit="1" customWidth="1"/>
    <col min="12295" max="12295" width="18.140625" style="21" bestFit="1" customWidth="1"/>
    <col min="12296"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3.5703125" style="21" bestFit="1" customWidth="1"/>
    <col min="12550" max="12550" width="10.28515625" style="21" bestFit="1" customWidth="1"/>
    <col min="12551" max="12551" width="18.140625" style="21" bestFit="1" customWidth="1"/>
    <col min="12552"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3.5703125" style="21" bestFit="1" customWidth="1"/>
    <col min="12806" max="12806" width="10.28515625" style="21" bestFit="1" customWidth="1"/>
    <col min="12807" max="12807" width="18.140625" style="21" bestFit="1" customWidth="1"/>
    <col min="12808"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3.5703125" style="21" bestFit="1" customWidth="1"/>
    <col min="13062" max="13062" width="10.28515625" style="21" bestFit="1" customWidth="1"/>
    <col min="13063" max="13063" width="18.140625" style="21" bestFit="1" customWidth="1"/>
    <col min="13064"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3.5703125" style="21" bestFit="1" customWidth="1"/>
    <col min="13318" max="13318" width="10.28515625" style="21" bestFit="1" customWidth="1"/>
    <col min="13319" max="13319" width="18.140625" style="21" bestFit="1" customWidth="1"/>
    <col min="13320"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3.5703125" style="21" bestFit="1" customWidth="1"/>
    <col min="13574" max="13574" width="10.28515625" style="21" bestFit="1" customWidth="1"/>
    <col min="13575" max="13575" width="18.140625" style="21" bestFit="1" customWidth="1"/>
    <col min="13576"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3.5703125" style="21" bestFit="1" customWidth="1"/>
    <col min="13830" max="13830" width="10.28515625" style="21" bestFit="1" customWidth="1"/>
    <col min="13831" max="13831" width="18.140625" style="21" bestFit="1" customWidth="1"/>
    <col min="13832"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3.5703125" style="21" bestFit="1" customWidth="1"/>
    <col min="14086" max="14086" width="10.28515625" style="21" bestFit="1" customWidth="1"/>
    <col min="14087" max="14087" width="18.140625" style="21" bestFit="1" customWidth="1"/>
    <col min="14088"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3.5703125" style="21" bestFit="1" customWidth="1"/>
    <col min="14342" max="14342" width="10.28515625" style="21" bestFit="1" customWidth="1"/>
    <col min="14343" max="14343" width="18.140625" style="21" bestFit="1" customWidth="1"/>
    <col min="14344"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3.5703125" style="21" bestFit="1" customWidth="1"/>
    <col min="14598" max="14598" width="10.28515625" style="21" bestFit="1" customWidth="1"/>
    <col min="14599" max="14599" width="18.140625" style="21" bestFit="1" customWidth="1"/>
    <col min="14600"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3.5703125" style="21" bestFit="1" customWidth="1"/>
    <col min="14854" max="14854" width="10.28515625" style="21" bestFit="1" customWidth="1"/>
    <col min="14855" max="14855" width="18.140625" style="21" bestFit="1" customWidth="1"/>
    <col min="14856"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3.5703125" style="21" bestFit="1" customWidth="1"/>
    <col min="15110" max="15110" width="10.28515625" style="21" bestFit="1" customWidth="1"/>
    <col min="15111" max="15111" width="18.140625" style="21" bestFit="1" customWidth="1"/>
    <col min="15112"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3.5703125" style="21" bestFit="1" customWidth="1"/>
    <col min="15366" max="15366" width="10.28515625" style="21" bestFit="1" customWidth="1"/>
    <col min="15367" max="15367" width="18.140625" style="21" bestFit="1" customWidth="1"/>
    <col min="15368"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3.5703125" style="21" bestFit="1" customWidth="1"/>
    <col min="15622" max="15622" width="10.28515625" style="21" bestFit="1" customWidth="1"/>
    <col min="15623" max="15623" width="18.140625" style="21" bestFit="1" customWidth="1"/>
    <col min="15624"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3.5703125" style="21" bestFit="1" customWidth="1"/>
    <col min="15878" max="15878" width="10.28515625" style="21" bestFit="1" customWidth="1"/>
    <col min="15879" max="15879" width="18.140625" style="21" bestFit="1" customWidth="1"/>
    <col min="15880"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3.5703125" style="21" bestFit="1" customWidth="1"/>
    <col min="16134" max="16134" width="10.28515625" style="21" bestFit="1" customWidth="1"/>
    <col min="16135" max="16135" width="18.140625" style="21" bestFit="1" customWidth="1"/>
    <col min="16136" max="16384" width="9.140625" style="21"/>
  </cols>
  <sheetData>
    <row r="1" spans="1:9" s="1" customFormat="1">
      <c r="A1" s="3" t="s">
        <v>0</v>
      </c>
      <c r="B1" s="394" t="s">
        <v>85</v>
      </c>
      <c r="C1" s="394"/>
      <c r="D1" s="394"/>
      <c r="E1" s="394"/>
      <c r="F1" s="4"/>
      <c r="G1" s="4"/>
      <c r="H1" s="4"/>
    </row>
    <row r="2" spans="1:9" s="1" customFormat="1" ht="13.5" thickBot="1">
      <c r="C2" s="5"/>
      <c r="F2" s="4"/>
      <c r="G2" s="4"/>
      <c r="H2" s="4"/>
    </row>
    <row r="3" spans="1:9" s="12" customFormat="1" ht="18" customHeight="1">
      <c r="B3" s="30" t="s">
        <v>3094</v>
      </c>
      <c r="C3" s="395"/>
      <c r="D3" s="398"/>
      <c r="F3" s="18"/>
      <c r="G3" s="18"/>
      <c r="H3" s="18"/>
    </row>
    <row r="4" spans="1:9" s="12" customFormat="1" ht="18" customHeight="1">
      <c r="B4" s="31" t="s">
        <v>3095</v>
      </c>
      <c r="C4" s="396"/>
      <c r="D4" s="399"/>
      <c r="F4" s="18"/>
      <c r="G4" s="18"/>
      <c r="H4" s="18"/>
    </row>
    <row r="5" spans="1:9" s="12" customFormat="1" ht="18" customHeight="1">
      <c r="B5" s="31" t="s">
        <v>1046</v>
      </c>
      <c r="C5" s="396"/>
      <c r="D5" s="399"/>
      <c r="F5" s="18"/>
      <c r="G5" s="18"/>
      <c r="H5" s="18"/>
    </row>
    <row r="6" spans="1:9" s="12" customFormat="1" ht="18" customHeight="1">
      <c r="B6" s="31" t="s">
        <v>3096</v>
      </c>
      <c r="C6" s="396"/>
      <c r="D6" s="399"/>
      <c r="F6" s="18"/>
      <c r="G6" s="18"/>
      <c r="H6" s="18"/>
    </row>
    <row r="7" spans="1:9" s="12" customFormat="1" ht="18" customHeight="1" thickBot="1">
      <c r="B7" s="32" t="s">
        <v>3097</v>
      </c>
      <c r="C7" s="397"/>
      <c r="D7" s="400"/>
      <c r="F7" s="18"/>
      <c r="G7" s="18"/>
      <c r="H7" s="18"/>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2255</v>
      </c>
      <c r="C16" s="139" t="s">
        <v>139</v>
      </c>
      <c r="D16" s="21" t="s">
        <v>140</v>
      </c>
      <c r="E16" s="21" t="s">
        <v>408</v>
      </c>
      <c r="F16" s="22">
        <v>324909</v>
      </c>
      <c r="G16" s="22">
        <v>427.26</v>
      </c>
      <c r="H16" s="22">
        <v>9.8699999999999992</v>
      </c>
    </row>
    <row r="17" spans="2:8">
      <c r="B17" s="21" t="s">
        <v>2422</v>
      </c>
      <c r="C17" s="139" t="s">
        <v>139</v>
      </c>
      <c r="D17" s="21" t="s">
        <v>200</v>
      </c>
      <c r="E17" s="21" t="s">
        <v>409</v>
      </c>
      <c r="F17" s="22">
        <v>34704</v>
      </c>
      <c r="G17" s="22">
        <v>397.73</v>
      </c>
      <c r="H17" s="22">
        <v>9.19</v>
      </c>
    </row>
    <row r="18" spans="2:8">
      <c r="B18" s="21" t="s">
        <v>1050</v>
      </c>
      <c r="C18" s="139" t="s">
        <v>139</v>
      </c>
      <c r="D18" s="21" t="s">
        <v>140</v>
      </c>
      <c r="E18" s="21" t="s">
        <v>141</v>
      </c>
      <c r="F18" s="22">
        <v>37754</v>
      </c>
      <c r="G18" s="22">
        <v>343.07</v>
      </c>
      <c r="H18" s="22">
        <v>7.93</v>
      </c>
    </row>
    <row r="19" spans="2:8">
      <c r="B19" s="21" t="s">
        <v>2012</v>
      </c>
      <c r="C19" s="139" t="s">
        <v>139</v>
      </c>
      <c r="D19" s="21" t="s">
        <v>140</v>
      </c>
      <c r="E19" s="21" t="s">
        <v>301</v>
      </c>
      <c r="F19" s="22">
        <v>26697</v>
      </c>
      <c r="G19" s="22">
        <v>305.05</v>
      </c>
      <c r="H19" s="22">
        <v>7.05</v>
      </c>
    </row>
    <row r="20" spans="2:8">
      <c r="B20" s="21" t="s">
        <v>2099</v>
      </c>
      <c r="C20" s="139" t="s">
        <v>139</v>
      </c>
      <c r="D20" s="21" t="s">
        <v>200</v>
      </c>
      <c r="E20" s="21" t="s">
        <v>292</v>
      </c>
      <c r="F20" s="22">
        <v>19157</v>
      </c>
      <c r="G20" s="22">
        <v>258.35000000000002</v>
      </c>
      <c r="H20" s="22">
        <v>5.97</v>
      </c>
    </row>
    <row r="21" spans="2:8">
      <c r="B21" s="21" t="s">
        <v>2286</v>
      </c>
      <c r="C21" s="139" t="s">
        <v>139</v>
      </c>
      <c r="D21" s="21" t="s">
        <v>157</v>
      </c>
      <c r="E21" s="21" t="s">
        <v>232</v>
      </c>
      <c r="F21" s="22">
        <v>9065</v>
      </c>
      <c r="G21" s="22">
        <v>248.68</v>
      </c>
      <c r="H21" s="22">
        <v>5.75</v>
      </c>
    </row>
    <row r="22" spans="2:8">
      <c r="B22" s="21" t="s">
        <v>2015</v>
      </c>
      <c r="C22" s="139" t="s">
        <v>139</v>
      </c>
      <c r="D22" s="21" t="s">
        <v>334</v>
      </c>
      <c r="E22" s="21" t="s">
        <v>410</v>
      </c>
      <c r="F22" s="22">
        <v>147653</v>
      </c>
      <c r="G22" s="22">
        <v>226.35</v>
      </c>
      <c r="H22" s="22">
        <v>5.23</v>
      </c>
    </row>
    <row r="23" spans="2:8">
      <c r="B23" s="21" t="s">
        <v>411</v>
      </c>
      <c r="C23" s="139" t="s">
        <v>139</v>
      </c>
      <c r="D23" s="21" t="s">
        <v>140</v>
      </c>
      <c r="E23" s="21" t="s">
        <v>412</v>
      </c>
      <c r="F23" s="22">
        <v>141458</v>
      </c>
      <c r="G23" s="22">
        <v>208.93</v>
      </c>
      <c r="H23" s="22">
        <v>4.83</v>
      </c>
    </row>
    <row r="24" spans="2:8">
      <c r="B24" s="21" t="s">
        <v>2070</v>
      </c>
      <c r="C24" s="139" t="s">
        <v>139</v>
      </c>
      <c r="D24" s="21" t="s">
        <v>188</v>
      </c>
      <c r="E24" s="21" t="s">
        <v>413</v>
      </c>
      <c r="F24" s="22">
        <v>12708</v>
      </c>
      <c r="G24" s="22">
        <v>207.36</v>
      </c>
      <c r="H24" s="22">
        <v>4.79</v>
      </c>
    </row>
    <row r="25" spans="2:8">
      <c r="B25" s="21" t="s">
        <v>2072</v>
      </c>
      <c r="C25" s="139" t="s">
        <v>139</v>
      </c>
      <c r="D25" s="21" t="s">
        <v>162</v>
      </c>
      <c r="E25" s="21" t="s">
        <v>414</v>
      </c>
      <c r="F25" s="22">
        <v>15208</v>
      </c>
      <c r="G25" s="22">
        <v>204.99</v>
      </c>
      <c r="H25" s="22">
        <v>4.74</v>
      </c>
    </row>
    <row r="26" spans="2:8">
      <c r="B26" s="21" t="s">
        <v>2079</v>
      </c>
      <c r="C26" s="139" t="s">
        <v>139</v>
      </c>
      <c r="D26" s="21" t="s">
        <v>155</v>
      </c>
      <c r="E26" s="21" t="s">
        <v>415</v>
      </c>
      <c r="F26" s="22">
        <v>41546</v>
      </c>
      <c r="G26" s="22">
        <v>168.39</v>
      </c>
      <c r="H26" s="22">
        <v>3.89</v>
      </c>
    </row>
    <row r="27" spans="2:8">
      <c r="B27" s="21" t="s">
        <v>2081</v>
      </c>
      <c r="C27" s="139" t="s">
        <v>139</v>
      </c>
      <c r="D27" s="21" t="s">
        <v>259</v>
      </c>
      <c r="E27" s="21" t="s">
        <v>416</v>
      </c>
      <c r="F27" s="22">
        <v>67320</v>
      </c>
      <c r="G27" s="22">
        <v>138.38</v>
      </c>
      <c r="H27" s="22">
        <v>3.2</v>
      </c>
    </row>
    <row r="28" spans="2:8">
      <c r="B28" s="21" t="s">
        <v>1051</v>
      </c>
      <c r="C28" s="139" t="s">
        <v>139</v>
      </c>
      <c r="D28" s="21" t="s">
        <v>140</v>
      </c>
      <c r="E28" s="21" t="s">
        <v>144</v>
      </c>
      <c r="F28" s="22">
        <v>8884</v>
      </c>
      <c r="G28" s="22">
        <v>132.97</v>
      </c>
      <c r="H28" s="22">
        <v>3.07</v>
      </c>
    </row>
    <row r="29" spans="2:8">
      <c r="B29" s="21" t="s">
        <v>2025</v>
      </c>
      <c r="C29" s="139" t="s">
        <v>139</v>
      </c>
      <c r="D29" s="21" t="s">
        <v>155</v>
      </c>
      <c r="E29" s="21" t="s">
        <v>156</v>
      </c>
      <c r="F29" s="22">
        <v>5201</v>
      </c>
      <c r="G29" s="22">
        <v>128.44999999999999</v>
      </c>
      <c r="H29" s="22">
        <v>2.97</v>
      </c>
    </row>
    <row r="30" spans="2:8">
      <c r="B30" s="21" t="s">
        <v>1056</v>
      </c>
      <c r="C30" s="139" t="s">
        <v>139</v>
      </c>
      <c r="D30" s="21" t="s">
        <v>140</v>
      </c>
      <c r="E30" s="21" t="s">
        <v>154</v>
      </c>
      <c r="F30" s="22">
        <v>12503</v>
      </c>
      <c r="G30" s="22">
        <v>113.28</v>
      </c>
      <c r="H30" s="22">
        <v>2.62</v>
      </c>
    </row>
    <row r="31" spans="2:8">
      <c r="B31" s="21" t="s">
        <v>2106</v>
      </c>
      <c r="C31" s="139" t="s">
        <v>139</v>
      </c>
      <c r="D31" s="21" t="s">
        <v>174</v>
      </c>
      <c r="E31" s="21" t="s">
        <v>175</v>
      </c>
      <c r="F31" s="22">
        <v>2533</v>
      </c>
      <c r="G31" s="22">
        <v>112.31</v>
      </c>
      <c r="H31" s="22">
        <v>2.59</v>
      </c>
    </row>
    <row r="32" spans="2:8">
      <c r="B32" s="21" t="s">
        <v>2309</v>
      </c>
      <c r="C32" s="139" t="s">
        <v>139</v>
      </c>
      <c r="D32" s="21" t="s">
        <v>245</v>
      </c>
      <c r="E32" s="21" t="s">
        <v>417</v>
      </c>
      <c r="F32" s="22">
        <v>190</v>
      </c>
      <c r="G32" s="22">
        <v>94.56</v>
      </c>
      <c r="H32" s="22">
        <v>2.1800000000000002</v>
      </c>
    </row>
    <row r="33" spans="2:8">
      <c r="B33" s="21" t="s">
        <v>418</v>
      </c>
      <c r="C33" s="139" t="s">
        <v>139</v>
      </c>
      <c r="D33" s="21" t="s">
        <v>140</v>
      </c>
      <c r="E33" s="21" t="s">
        <v>419</v>
      </c>
      <c r="F33" s="22">
        <v>175142</v>
      </c>
      <c r="G33" s="22">
        <v>94.4</v>
      </c>
      <c r="H33" s="22">
        <v>2.1800000000000002</v>
      </c>
    </row>
    <row r="34" spans="2:8">
      <c r="B34" s="21" t="s">
        <v>2048</v>
      </c>
      <c r="C34" s="139" t="s">
        <v>139</v>
      </c>
      <c r="D34" s="21" t="s">
        <v>270</v>
      </c>
      <c r="E34" s="21" t="s">
        <v>420</v>
      </c>
      <c r="F34" s="22">
        <v>17914</v>
      </c>
      <c r="G34" s="22">
        <v>93.66</v>
      </c>
      <c r="H34" s="22">
        <v>2.16</v>
      </c>
    </row>
    <row r="35" spans="2:8">
      <c r="B35" s="21" t="s">
        <v>2369</v>
      </c>
      <c r="C35" s="139" t="s">
        <v>139</v>
      </c>
      <c r="D35" s="21" t="s">
        <v>155</v>
      </c>
      <c r="E35" s="21" t="s">
        <v>421</v>
      </c>
      <c r="F35" s="22">
        <v>10002</v>
      </c>
      <c r="G35" s="22">
        <v>70.95</v>
      </c>
      <c r="H35" s="22">
        <v>1.64</v>
      </c>
    </row>
    <row r="36" spans="2:8">
      <c r="B36" s="21" t="s">
        <v>2027</v>
      </c>
      <c r="C36" s="139" t="s">
        <v>139</v>
      </c>
      <c r="D36" s="21" t="s">
        <v>174</v>
      </c>
      <c r="E36" s="21" t="s">
        <v>422</v>
      </c>
      <c r="F36" s="22">
        <v>22988</v>
      </c>
      <c r="G36" s="22">
        <v>62.03</v>
      </c>
      <c r="H36" s="22">
        <v>1.43</v>
      </c>
    </row>
    <row r="37" spans="2:8">
      <c r="B37" s="21" t="s">
        <v>1061</v>
      </c>
      <c r="C37" s="139" t="s">
        <v>139</v>
      </c>
      <c r="D37" s="21" t="s">
        <v>200</v>
      </c>
      <c r="E37" s="21" t="s">
        <v>201</v>
      </c>
      <c r="F37" s="22">
        <v>1602</v>
      </c>
      <c r="G37" s="22">
        <v>61.68</v>
      </c>
      <c r="H37" s="22">
        <v>1.43</v>
      </c>
    </row>
    <row r="38" spans="2:8">
      <c r="B38" s="21" t="s">
        <v>1077</v>
      </c>
      <c r="C38" s="139" t="s">
        <v>139</v>
      </c>
      <c r="D38" s="21" t="s">
        <v>140</v>
      </c>
      <c r="E38" s="21" t="s">
        <v>150</v>
      </c>
      <c r="F38" s="22">
        <v>2037</v>
      </c>
      <c r="G38" s="22">
        <v>38.74</v>
      </c>
      <c r="H38" s="22">
        <v>0.9</v>
      </c>
    </row>
    <row r="39" spans="2:8">
      <c r="B39" s="21" t="s">
        <v>2423</v>
      </c>
      <c r="C39" s="139" t="s">
        <v>139</v>
      </c>
      <c r="D39" s="21" t="s">
        <v>140</v>
      </c>
      <c r="E39" s="21" t="s">
        <v>423</v>
      </c>
      <c r="F39" s="22">
        <v>234284</v>
      </c>
      <c r="G39" s="22">
        <v>36.43</v>
      </c>
      <c r="H39" s="22">
        <v>0.84</v>
      </c>
    </row>
    <row r="40" spans="2:8">
      <c r="B40" s="21" t="s">
        <v>424</v>
      </c>
      <c r="C40" s="139" t="s">
        <v>139</v>
      </c>
      <c r="D40" s="21" t="s">
        <v>198</v>
      </c>
      <c r="E40" s="21" t="s">
        <v>425</v>
      </c>
      <c r="F40" s="22">
        <v>20613</v>
      </c>
      <c r="G40" s="22">
        <v>25.51</v>
      </c>
      <c r="H40" s="22">
        <v>0.59</v>
      </c>
    </row>
    <row r="41" spans="2:8">
      <c r="B41" s="21" t="s">
        <v>2273</v>
      </c>
      <c r="C41" s="139" t="s">
        <v>139</v>
      </c>
      <c r="D41" s="21" t="s">
        <v>200</v>
      </c>
      <c r="E41" s="21" t="s">
        <v>426</v>
      </c>
      <c r="F41" s="22">
        <v>671</v>
      </c>
      <c r="G41" s="22">
        <v>24.64</v>
      </c>
      <c r="H41" s="22">
        <v>0.56999999999999995</v>
      </c>
    </row>
    <row r="42" spans="2:8">
      <c r="B42" s="21" t="s">
        <v>2023</v>
      </c>
      <c r="C42" s="139" t="s">
        <v>139</v>
      </c>
      <c r="D42" s="21" t="s">
        <v>174</v>
      </c>
      <c r="E42" s="21" t="s">
        <v>427</v>
      </c>
      <c r="F42" s="22">
        <v>3735</v>
      </c>
      <c r="G42" s="22">
        <v>20.100000000000001</v>
      </c>
      <c r="H42" s="22">
        <v>0.46</v>
      </c>
    </row>
    <row r="43" spans="2:8">
      <c r="B43" s="21" t="s">
        <v>2054</v>
      </c>
      <c r="C43" s="139" t="s">
        <v>139</v>
      </c>
      <c r="D43" s="21" t="s">
        <v>155</v>
      </c>
      <c r="E43" s="21" t="s">
        <v>428</v>
      </c>
      <c r="F43" s="22">
        <v>22107</v>
      </c>
      <c r="G43" s="22">
        <v>17.93</v>
      </c>
      <c r="H43" s="22">
        <v>0.41</v>
      </c>
    </row>
    <row r="44" spans="2:8">
      <c r="B44" s="21" t="s">
        <v>2424</v>
      </c>
      <c r="C44" s="139" t="s">
        <v>139</v>
      </c>
      <c r="D44" s="21" t="s">
        <v>251</v>
      </c>
      <c r="E44" s="21" t="s">
        <v>429</v>
      </c>
      <c r="F44" s="22">
        <v>255</v>
      </c>
      <c r="G44" s="22">
        <v>11.93</v>
      </c>
      <c r="H44" s="22">
        <v>0.28000000000000003</v>
      </c>
    </row>
    <row r="45" spans="2:8">
      <c r="B45" s="21" t="s">
        <v>2062</v>
      </c>
      <c r="C45" s="139" t="s">
        <v>139</v>
      </c>
      <c r="D45" s="21" t="s">
        <v>259</v>
      </c>
      <c r="E45" s="21" t="s">
        <v>394</v>
      </c>
      <c r="F45" s="22">
        <v>932</v>
      </c>
      <c r="G45" s="22">
        <v>3.99</v>
      </c>
      <c r="H45" s="22">
        <v>0.09</v>
      </c>
    </row>
    <row r="46" spans="2:8">
      <c r="B46" s="231" t="s">
        <v>218</v>
      </c>
      <c r="C46" s="232"/>
      <c r="D46" s="231"/>
      <c r="E46" s="231"/>
      <c r="F46" s="128"/>
      <c r="G46" s="128">
        <f>SUM(G13:G45)</f>
        <v>4278.1000000000013</v>
      </c>
      <c r="H46" s="128">
        <f>SUM(H13:H45)</f>
        <v>98.850000000000023</v>
      </c>
    </row>
    <row r="47" spans="2:8">
      <c r="B47" s="229" t="s">
        <v>102</v>
      </c>
      <c r="C47" s="230" t="s">
        <v>103</v>
      </c>
      <c r="D47" s="229" t="s">
        <v>104</v>
      </c>
      <c r="E47" s="229" t="s">
        <v>105</v>
      </c>
      <c r="F47" s="131" t="s">
        <v>106</v>
      </c>
      <c r="G47" s="131" t="s">
        <v>107</v>
      </c>
      <c r="H47" s="131" t="s">
        <v>108</v>
      </c>
    </row>
    <row r="48" spans="2:8">
      <c r="B48" s="231" t="s">
        <v>109</v>
      </c>
      <c r="C48" s="139"/>
    </row>
    <row r="49" spans="2:8">
      <c r="B49" s="231" t="s">
        <v>110</v>
      </c>
      <c r="C49" s="139"/>
    </row>
    <row r="50" spans="2:8">
      <c r="B50" s="231" t="s">
        <v>430</v>
      </c>
      <c r="C50" s="139"/>
    </row>
    <row r="51" spans="2:8">
      <c r="B51" s="21" t="s">
        <v>2370</v>
      </c>
      <c r="C51" s="139">
        <v>7.63</v>
      </c>
      <c r="D51" s="21" t="s">
        <v>117</v>
      </c>
      <c r="E51" s="21" t="s">
        <v>431</v>
      </c>
      <c r="F51" s="22">
        <v>8627</v>
      </c>
      <c r="G51" s="22">
        <v>2.42</v>
      </c>
      <c r="H51" s="22">
        <v>0.06</v>
      </c>
    </row>
    <row r="52" spans="2:8">
      <c r="B52" s="231" t="s">
        <v>118</v>
      </c>
      <c r="C52" s="234"/>
      <c r="D52" s="231"/>
      <c r="E52" s="231"/>
      <c r="F52" s="128"/>
      <c r="G52" s="128">
        <f>SUM(G47:G51)</f>
        <v>2.42</v>
      </c>
      <c r="H52" s="128">
        <f>SUM(H47:H51)</f>
        <v>0.06</v>
      </c>
    </row>
    <row r="53" spans="2:8">
      <c r="B53" s="231" t="s">
        <v>277</v>
      </c>
      <c r="C53" s="234"/>
      <c r="D53" s="231"/>
      <c r="E53" s="231"/>
      <c r="F53" s="128"/>
      <c r="G53" s="128">
        <v>57.82</v>
      </c>
      <c r="H53" s="128">
        <v>1.34</v>
      </c>
    </row>
    <row r="54" spans="2:8">
      <c r="B54" s="231" t="s">
        <v>125</v>
      </c>
      <c r="C54" s="234"/>
      <c r="D54" s="231"/>
      <c r="E54" s="231"/>
      <c r="F54" s="128"/>
      <c r="G54" s="128">
        <v>4338.34</v>
      </c>
      <c r="H54" s="128">
        <v>100.24</v>
      </c>
    </row>
    <row r="55" spans="2:8">
      <c r="B55" s="231" t="s">
        <v>126</v>
      </c>
      <c r="C55" s="234"/>
      <c r="D55" s="231"/>
      <c r="E55" s="231"/>
      <c r="F55" s="128"/>
      <c r="G55" s="128">
        <v>-10.147548100000058</v>
      </c>
      <c r="H55" s="128">
        <v>-0.23999999999999488</v>
      </c>
    </row>
    <row r="56" spans="2:8">
      <c r="B56" s="231" t="s">
        <v>127</v>
      </c>
      <c r="C56" s="234"/>
      <c r="D56" s="231"/>
      <c r="E56" s="231"/>
      <c r="F56" s="128"/>
      <c r="G56" s="128">
        <v>4328.1924519000004</v>
      </c>
      <c r="H56" s="128">
        <v>100</v>
      </c>
    </row>
    <row r="57" spans="2:8">
      <c r="B57" s="21" t="s">
        <v>128</v>
      </c>
    </row>
    <row r="58" spans="2:8">
      <c r="B58" s="21" t="s">
        <v>129</v>
      </c>
    </row>
    <row r="59" spans="2:8">
      <c r="B59" s="21" t="s">
        <v>130</v>
      </c>
      <c r="C59" s="235">
        <v>44865</v>
      </c>
    </row>
    <row r="60" spans="2:8" ht="25.5">
      <c r="B60" s="236" t="s">
        <v>131</v>
      </c>
      <c r="C60" s="210" t="s">
        <v>132</v>
      </c>
    </row>
    <row r="61" spans="2:8">
      <c r="B61" s="231"/>
    </row>
    <row r="62" spans="2:8">
      <c r="B62" s="231" t="s">
        <v>2546</v>
      </c>
      <c r="C62" s="21" t="s">
        <v>132</v>
      </c>
    </row>
    <row r="63" spans="2:8">
      <c r="B63" s="231" t="s">
        <v>2547</v>
      </c>
      <c r="C63" s="21" t="s">
        <v>132</v>
      </c>
    </row>
    <row r="64" spans="2:8">
      <c r="B64" s="231" t="s">
        <v>1107</v>
      </c>
      <c r="C64" s="21" t="s">
        <v>132</v>
      </c>
    </row>
    <row r="65" spans="2:3">
      <c r="B65" s="231" t="s">
        <v>432</v>
      </c>
      <c r="C65" s="234"/>
    </row>
    <row r="66" spans="2:3">
      <c r="B66" s="231" t="s">
        <v>433</v>
      </c>
      <c r="C66" s="234"/>
    </row>
    <row r="67" spans="2:3">
      <c r="B67" s="231" t="s">
        <v>434</v>
      </c>
      <c r="C67" s="234"/>
    </row>
    <row r="68" spans="2:3">
      <c r="B68" s="231" t="s">
        <v>435</v>
      </c>
      <c r="C68" s="234"/>
    </row>
    <row r="69" spans="2:3">
      <c r="B69" s="231" t="s">
        <v>436</v>
      </c>
      <c r="C69" s="234"/>
    </row>
    <row r="70" spans="2:3">
      <c r="B70" s="231" t="s">
        <v>437</v>
      </c>
      <c r="C70" s="234"/>
    </row>
    <row r="71" spans="2:3">
      <c r="B71" s="231" t="s">
        <v>438</v>
      </c>
      <c r="C71" s="234"/>
    </row>
    <row r="72" spans="2:3">
      <c r="B72" s="231" t="s">
        <v>439</v>
      </c>
      <c r="C72" s="234"/>
    </row>
    <row r="73" spans="2:3">
      <c r="B73" s="264" t="s">
        <v>2526</v>
      </c>
      <c r="C73" s="234"/>
    </row>
    <row r="74" spans="2:3">
      <c r="B74" s="264" t="s">
        <v>134</v>
      </c>
    </row>
    <row r="75" spans="2:3">
      <c r="B75" s="264" t="s">
        <v>135</v>
      </c>
    </row>
  </sheetData>
  <mergeCells count="3">
    <mergeCell ref="B1:E1"/>
    <mergeCell ref="C3:C7"/>
    <mergeCell ref="D3:D7"/>
  </mergeCells>
  <hyperlinks>
    <hyperlink ref="A1" location="Index!A1" display="Index" xr:uid="{C6062C89-3D82-44DA-B0B7-923B8F1B9445}"/>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DCCD-44AB-4EEF-AE1A-05E2F9C46143}">
  <dimension ref="A1:I162"/>
  <sheetViews>
    <sheetView workbookViewId="0">
      <selection activeCell="B1" sqref="B1:E1"/>
    </sheetView>
  </sheetViews>
  <sheetFormatPr defaultRowHeight="12.75"/>
  <cols>
    <col min="1" max="1" width="5.42578125" style="21" bestFit="1" customWidth="1"/>
    <col min="2" max="2" width="87.42578125" style="21" customWidth="1"/>
    <col min="3" max="3" width="30.7109375" style="210" customWidth="1"/>
    <col min="4" max="4" width="30.7109375" style="21" customWidth="1"/>
    <col min="5" max="5" width="13.7109375" style="21" bestFit="1" customWidth="1"/>
    <col min="6" max="6" width="10.285156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24.7109375" style="21" bestFit="1" customWidth="1"/>
    <col min="261" max="261" width="13.7109375" style="21" bestFit="1" customWidth="1"/>
    <col min="262" max="262" width="10.285156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24.7109375" style="21" bestFit="1" customWidth="1"/>
    <col min="517" max="517" width="13.7109375" style="21" bestFit="1" customWidth="1"/>
    <col min="518" max="518" width="10.285156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24.7109375" style="21" bestFit="1" customWidth="1"/>
    <col min="773" max="773" width="13.7109375" style="21" bestFit="1" customWidth="1"/>
    <col min="774" max="774" width="10.285156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24.7109375" style="21" bestFit="1" customWidth="1"/>
    <col min="1029" max="1029" width="13.7109375" style="21" bestFit="1" customWidth="1"/>
    <col min="1030" max="1030" width="10.285156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24.7109375" style="21" bestFit="1" customWidth="1"/>
    <col min="1285" max="1285" width="13.7109375" style="21" bestFit="1" customWidth="1"/>
    <col min="1286" max="1286" width="10.285156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24.7109375" style="21" bestFit="1" customWidth="1"/>
    <col min="1541" max="1541" width="13.7109375" style="21" bestFit="1" customWidth="1"/>
    <col min="1542" max="1542" width="10.285156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24.7109375" style="21" bestFit="1" customWidth="1"/>
    <col min="1797" max="1797" width="13.7109375" style="21" bestFit="1" customWidth="1"/>
    <col min="1798" max="1798" width="10.285156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24.7109375" style="21" bestFit="1" customWidth="1"/>
    <col min="2053" max="2053" width="13.7109375" style="21" bestFit="1" customWidth="1"/>
    <col min="2054" max="2054" width="10.285156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24.7109375" style="21" bestFit="1" customWidth="1"/>
    <col min="2309" max="2309" width="13.7109375" style="21" bestFit="1" customWidth="1"/>
    <col min="2310" max="2310" width="10.285156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24.7109375" style="21" bestFit="1" customWidth="1"/>
    <col min="2565" max="2565" width="13.7109375" style="21" bestFit="1" customWidth="1"/>
    <col min="2566" max="2566" width="10.285156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24.7109375" style="21" bestFit="1" customWidth="1"/>
    <col min="2821" max="2821" width="13.7109375" style="21" bestFit="1" customWidth="1"/>
    <col min="2822" max="2822" width="10.285156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24.7109375" style="21" bestFit="1" customWidth="1"/>
    <col min="3077" max="3077" width="13.7109375" style="21" bestFit="1" customWidth="1"/>
    <col min="3078" max="3078" width="10.285156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24.7109375" style="21" bestFit="1" customWidth="1"/>
    <col min="3333" max="3333" width="13.7109375" style="21" bestFit="1" customWidth="1"/>
    <col min="3334" max="3334" width="10.285156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24.7109375" style="21" bestFit="1" customWidth="1"/>
    <col min="3589" max="3589" width="13.7109375" style="21" bestFit="1" customWidth="1"/>
    <col min="3590" max="3590" width="10.285156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24.7109375" style="21" bestFit="1" customWidth="1"/>
    <col min="3845" max="3845" width="13.7109375" style="21" bestFit="1" customWidth="1"/>
    <col min="3846" max="3846" width="10.285156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24.7109375" style="21" bestFit="1" customWidth="1"/>
    <col min="4101" max="4101" width="13.7109375" style="21" bestFit="1" customWidth="1"/>
    <col min="4102" max="4102" width="10.285156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24.7109375" style="21" bestFit="1" customWidth="1"/>
    <col min="4357" max="4357" width="13.7109375" style="21" bestFit="1" customWidth="1"/>
    <col min="4358" max="4358" width="10.285156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24.7109375" style="21" bestFit="1" customWidth="1"/>
    <col min="4613" max="4613" width="13.7109375" style="21" bestFit="1" customWidth="1"/>
    <col min="4614" max="4614" width="10.285156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24.7109375" style="21" bestFit="1" customWidth="1"/>
    <col min="4869" max="4869" width="13.7109375" style="21" bestFit="1" customWidth="1"/>
    <col min="4870" max="4870" width="10.285156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24.7109375" style="21" bestFit="1" customWidth="1"/>
    <col min="5125" max="5125" width="13.7109375" style="21" bestFit="1" customWidth="1"/>
    <col min="5126" max="5126" width="10.285156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24.7109375" style="21" bestFit="1" customWidth="1"/>
    <col min="5381" max="5381" width="13.7109375" style="21" bestFit="1" customWidth="1"/>
    <col min="5382" max="5382" width="10.285156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24.7109375" style="21" bestFit="1" customWidth="1"/>
    <col min="5637" max="5637" width="13.7109375" style="21" bestFit="1" customWidth="1"/>
    <col min="5638" max="5638" width="10.285156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24.7109375" style="21" bestFit="1" customWidth="1"/>
    <col min="5893" max="5893" width="13.7109375" style="21" bestFit="1" customWidth="1"/>
    <col min="5894" max="5894" width="10.285156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24.7109375" style="21" bestFit="1" customWidth="1"/>
    <col min="6149" max="6149" width="13.7109375" style="21" bestFit="1" customWidth="1"/>
    <col min="6150" max="6150" width="10.285156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24.7109375" style="21" bestFit="1" customWidth="1"/>
    <col min="6405" max="6405" width="13.7109375" style="21" bestFit="1" customWidth="1"/>
    <col min="6406" max="6406" width="10.285156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24.7109375" style="21" bestFit="1" customWidth="1"/>
    <col min="6661" max="6661" width="13.7109375" style="21" bestFit="1" customWidth="1"/>
    <col min="6662" max="6662" width="10.285156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24.7109375" style="21" bestFit="1" customWidth="1"/>
    <col min="6917" max="6917" width="13.7109375" style="21" bestFit="1" customWidth="1"/>
    <col min="6918" max="6918" width="10.285156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24.7109375" style="21" bestFit="1" customWidth="1"/>
    <col min="7173" max="7173" width="13.7109375" style="21" bestFit="1" customWidth="1"/>
    <col min="7174" max="7174" width="10.285156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24.7109375" style="21" bestFit="1" customWidth="1"/>
    <col min="7429" max="7429" width="13.7109375" style="21" bestFit="1" customWidth="1"/>
    <col min="7430" max="7430" width="10.285156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24.7109375" style="21" bestFit="1" customWidth="1"/>
    <col min="7685" max="7685" width="13.7109375" style="21" bestFit="1" customWidth="1"/>
    <col min="7686" max="7686" width="10.285156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24.7109375" style="21" bestFit="1" customWidth="1"/>
    <col min="7941" max="7941" width="13.7109375" style="21" bestFit="1" customWidth="1"/>
    <col min="7942" max="7942" width="10.285156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24.7109375" style="21" bestFit="1" customWidth="1"/>
    <col min="8197" max="8197" width="13.7109375" style="21" bestFit="1" customWidth="1"/>
    <col min="8198" max="8198" width="10.285156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24.7109375" style="21" bestFit="1" customWidth="1"/>
    <col min="8453" max="8453" width="13.7109375" style="21" bestFit="1" customWidth="1"/>
    <col min="8454" max="8454" width="10.285156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24.7109375" style="21" bestFit="1" customWidth="1"/>
    <col min="8709" max="8709" width="13.7109375" style="21" bestFit="1" customWidth="1"/>
    <col min="8710" max="8710" width="10.285156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24.7109375" style="21" bestFit="1" customWidth="1"/>
    <col min="8965" max="8965" width="13.7109375" style="21" bestFit="1" customWidth="1"/>
    <col min="8966" max="8966" width="10.285156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24.7109375" style="21" bestFit="1" customWidth="1"/>
    <col min="9221" max="9221" width="13.7109375" style="21" bestFit="1" customWidth="1"/>
    <col min="9222" max="9222" width="10.285156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24.7109375" style="21" bestFit="1" customWidth="1"/>
    <col min="9477" max="9477" width="13.7109375" style="21" bestFit="1" customWidth="1"/>
    <col min="9478" max="9478" width="10.285156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24.7109375" style="21" bestFit="1" customWidth="1"/>
    <col min="9733" max="9733" width="13.7109375" style="21" bestFit="1" customWidth="1"/>
    <col min="9734" max="9734" width="10.285156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24.7109375" style="21" bestFit="1" customWidth="1"/>
    <col min="9989" max="9989" width="13.7109375" style="21" bestFit="1" customWidth="1"/>
    <col min="9990" max="9990" width="10.285156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24.7109375" style="21" bestFit="1" customWidth="1"/>
    <col min="10245" max="10245" width="13.7109375" style="21" bestFit="1" customWidth="1"/>
    <col min="10246" max="10246" width="10.285156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24.7109375" style="21" bestFit="1" customWidth="1"/>
    <col min="10501" max="10501" width="13.7109375" style="21" bestFit="1" customWidth="1"/>
    <col min="10502" max="10502" width="10.285156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24.7109375" style="21" bestFit="1" customWidth="1"/>
    <col min="10757" max="10757" width="13.7109375" style="21" bestFit="1" customWidth="1"/>
    <col min="10758" max="10758" width="10.285156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24.7109375" style="21" bestFit="1" customWidth="1"/>
    <col min="11013" max="11013" width="13.7109375" style="21" bestFit="1" customWidth="1"/>
    <col min="11014" max="11014" width="10.285156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24.7109375" style="21" bestFit="1" customWidth="1"/>
    <col min="11269" max="11269" width="13.7109375" style="21" bestFit="1" customWidth="1"/>
    <col min="11270" max="11270" width="10.285156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24.7109375" style="21" bestFit="1" customWidth="1"/>
    <col min="11525" max="11525" width="13.7109375" style="21" bestFit="1" customWidth="1"/>
    <col min="11526" max="11526" width="10.285156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24.7109375" style="21" bestFit="1" customWidth="1"/>
    <col min="11781" max="11781" width="13.7109375" style="21" bestFit="1" customWidth="1"/>
    <col min="11782" max="11782" width="10.285156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24.7109375" style="21" bestFit="1" customWidth="1"/>
    <col min="12037" max="12037" width="13.7109375" style="21" bestFit="1" customWidth="1"/>
    <col min="12038" max="12038" width="10.285156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24.7109375" style="21" bestFit="1" customWidth="1"/>
    <col min="12293" max="12293" width="13.7109375" style="21" bestFit="1" customWidth="1"/>
    <col min="12294" max="12294" width="10.285156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24.7109375" style="21" bestFit="1" customWidth="1"/>
    <col min="12549" max="12549" width="13.7109375" style="21" bestFit="1" customWidth="1"/>
    <col min="12550" max="12550" width="10.285156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24.7109375" style="21" bestFit="1" customWidth="1"/>
    <col min="12805" max="12805" width="13.7109375" style="21" bestFit="1" customWidth="1"/>
    <col min="12806" max="12806" width="10.285156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24.7109375" style="21" bestFit="1" customWidth="1"/>
    <col min="13061" max="13061" width="13.7109375" style="21" bestFit="1" customWidth="1"/>
    <col min="13062" max="13062" width="10.285156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24.7109375" style="21" bestFit="1" customWidth="1"/>
    <col min="13317" max="13317" width="13.7109375" style="21" bestFit="1" customWidth="1"/>
    <col min="13318" max="13318" width="10.285156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24.7109375" style="21" bestFit="1" customWidth="1"/>
    <col min="13573" max="13573" width="13.7109375" style="21" bestFit="1" customWidth="1"/>
    <col min="13574" max="13574" width="10.285156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24.7109375" style="21" bestFit="1" customWidth="1"/>
    <col min="13829" max="13829" width="13.7109375" style="21" bestFit="1" customWidth="1"/>
    <col min="13830" max="13830" width="10.285156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24.7109375" style="21" bestFit="1" customWidth="1"/>
    <col min="14085" max="14085" width="13.7109375" style="21" bestFit="1" customWidth="1"/>
    <col min="14086" max="14086" width="10.285156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24.7109375" style="21" bestFit="1" customWidth="1"/>
    <col min="14341" max="14341" width="13.7109375" style="21" bestFit="1" customWidth="1"/>
    <col min="14342" max="14342" width="10.285156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24.7109375" style="21" bestFit="1" customWidth="1"/>
    <col min="14597" max="14597" width="13.7109375" style="21" bestFit="1" customWidth="1"/>
    <col min="14598" max="14598" width="10.285156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24.7109375" style="21" bestFit="1" customWidth="1"/>
    <col min="14853" max="14853" width="13.7109375" style="21" bestFit="1" customWidth="1"/>
    <col min="14854" max="14854" width="10.285156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24.7109375" style="21" bestFit="1" customWidth="1"/>
    <col min="15109" max="15109" width="13.7109375" style="21" bestFit="1" customWidth="1"/>
    <col min="15110" max="15110" width="10.285156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24.7109375" style="21" bestFit="1" customWidth="1"/>
    <col min="15365" max="15365" width="13.7109375" style="21" bestFit="1" customWidth="1"/>
    <col min="15366" max="15366" width="10.285156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24.7109375" style="21" bestFit="1" customWidth="1"/>
    <col min="15621" max="15621" width="13.7109375" style="21" bestFit="1" customWidth="1"/>
    <col min="15622" max="15622" width="10.285156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24.7109375" style="21" bestFit="1" customWidth="1"/>
    <col min="15877" max="15877" width="13.7109375" style="21" bestFit="1" customWidth="1"/>
    <col min="15878" max="15878" width="10.285156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24.7109375" style="21" bestFit="1" customWidth="1"/>
    <col min="16133" max="16133" width="13.7109375" style="21" bestFit="1" customWidth="1"/>
    <col min="16134" max="16134" width="10.28515625" style="21" bestFit="1" customWidth="1"/>
    <col min="16135" max="16135" width="18.140625" style="21" bestFit="1" customWidth="1"/>
    <col min="16136" max="16136" width="9.140625" style="21" bestFit="1"/>
    <col min="16137" max="16384" width="9.140625" style="21"/>
  </cols>
  <sheetData>
    <row r="1" spans="1:9" s="1" customFormat="1">
      <c r="A1" s="3" t="s">
        <v>0</v>
      </c>
      <c r="B1" s="394" t="s">
        <v>53</v>
      </c>
      <c r="C1" s="394"/>
      <c r="D1" s="394"/>
      <c r="E1" s="394"/>
      <c r="F1" s="4"/>
      <c r="G1" s="4"/>
      <c r="H1" s="4"/>
    </row>
    <row r="2" spans="1:9" s="1" customFormat="1" ht="13.5" thickBot="1">
      <c r="C2" s="5"/>
      <c r="F2" s="4"/>
      <c r="G2" s="4"/>
      <c r="H2" s="4"/>
    </row>
    <row r="3" spans="1:9" s="12" customFormat="1" ht="18" customHeight="1">
      <c r="B3" s="30" t="s">
        <v>3098</v>
      </c>
      <c r="C3" s="395"/>
      <c r="D3" s="398"/>
      <c r="F3" s="18"/>
      <c r="G3" s="18"/>
      <c r="H3" s="18"/>
    </row>
    <row r="4" spans="1:9" s="12" customFormat="1" ht="18" customHeight="1">
      <c r="B4" s="31" t="s">
        <v>3099</v>
      </c>
      <c r="C4" s="396"/>
      <c r="D4" s="399"/>
      <c r="F4" s="18"/>
      <c r="G4" s="18"/>
      <c r="H4" s="18"/>
    </row>
    <row r="5" spans="1:9" s="12" customFormat="1" ht="18" customHeight="1">
      <c r="B5" s="31" t="s">
        <v>1046</v>
      </c>
      <c r="C5" s="396"/>
      <c r="D5" s="399"/>
      <c r="F5" s="18"/>
      <c r="G5" s="18"/>
      <c r="H5" s="18"/>
    </row>
    <row r="6" spans="1:9" s="12" customFormat="1" ht="18" customHeight="1">
      <c r="B6" s="31" t="s">
        <v>3019</v>
      </c>
      <c r="C6" s="396"/>
      <c r="D6" s="399"/>
      <c r="F6" s="18"/>
      <c r="G6" s="18"/>
      <c r="H6" s="18"/>
    </row>
    <row r="7" spans="1:9" s="12" customFormat="1" ht="18" customHeight="1" thickBot="1">
      <c r="B7" s="32" t="s">
        <v>3100</v>
      </c>
      <c r="C7" s="397"/>
      <c r="D7" s="400"/>
      <c r="F7" s="18"/>
      <c r="G7" s="18"/>
      <c r="H7" s="18"/>
    </row>
    <row r="8" spans="1:9" s="12" customFormat="1">
      <c r="C8" s="14" t="s">
        <v>1048</v>
      </c>
      <c r="D8" s="14" t="s">
        <v>1049</v>
      </c>
      <c r="F8" s="18"/>
      <c r="G8" s="18"/>
      <c r="H8" s="18"/>
    </row>
    <row r="11" spans="1:9">
      <c r="B11" s="21" t="s">
        <v>101</v>
      </c>
    </row>
    <row r="13" spans="1:9">
      <c r="B13" s="229" t="s">
        <v>102</v>
      </c>
      <c r="C13" s="230" t="s">
        <v>103</v>
      </c>
      <c r="D13" s="229" t="s">
        <v>136</v>
      </c>
      <c r="E13" s="229" t="s">
        <v>105</v>
      </c>
      <c r="F13" s="131" t="s">
        <v>106</v>
      </c>
      <c r="G13" s="131" t="s">
        <v>107</v>
      </c>
      <c r="H13" s="131" t="s">
        <v>108</v>
      </c>
      <c r="I13" s="231" t="s">
        <v>137</v>
      </c>
    </row>
    <row r="14" spans="1:9">
      <c r="B14" s="231" t="s">
        <v>138</v>
      </c>
      <c r="C14" s="139"/>
    </row>
    <row r="15" spans="1:9">
      <c r="B15" s="231" t="s">
        <v>110</v>
      </c>
      <c r="C15" s="139"/>
    </row>
    <row r="16" spans="1:9">
      <c r="B16" s="21" t="s">
        <v>2025</v>
      </c>
      <c r="C16" s="139" t="s">
        <v>139</v>
      </c>
      <c r="D16" s="21" t="s">
        <v>155</v>
      </c>
      <c r="E16" s="21" t="s">
        <v>156</v>
      </c>
      <c r="F16" s="22">
        <v>136000</v>
      </c>
      <c r="G16" s="22">
        <v>3358.93</v>
      </c>
      <c r="H16" s="22">
        <v>8.94</v>
      </c>
    </row>
    <row r="17" spans="2:8">
      <c r="B17" s="21" t="s">
        <v>2077</v>
      </c>
      <c r="C17" s="139" t="s">
        <v>139</v>
      </c>
      <c r="D17" s="21" t="s">
        <v>181</v>
      </c>
      <c r="E17" s="21" t="s">
        <v>183</v>
      </c>
      <c r="F17" s="22">
        <v>40800</v>
      </c>
      <c r="G17" s="22">
        <v>2739.7</v>
      </c>
      <c r="H17" s="22">
        <v>7.29</v>
      </c>
    </row>
    <row r="18" spans="2:8">
      <c r="B18" s="21" t="s">
        <v>1062</v>
      </c>
      <c r="C18" s="139" t="s">
        <v>139</v>
      </c>
      <c r="D18" s="21" t="s">
        <v>181</v>
      </c>
      <c r="E18" s="21" t="s">
        <v>312</v>
      </c>
      <c r="F18" s="22">
        <v>406600</v>
      </c>
      <c r="G18" s="22">
        <v>2166.9699999999998</v>
      </c>
      <c r="H18" s="22">
        <v>5.77</v>
      </c>
    </row>
    <row r="19" spans="2:8">
      <c r="B19" s="21" t="s">
        <v>1050</v>
      </c>
      <c r="C19" s="139" t="s">
        <v>139</v>
      </c>
      <c r="D19" s="21" t="s">
        <v>140</v>
      </c>
      <c r="E19" s="21" t="s">
        <v>141</v>
      </c>
      <c r="F19" s="22">
        <v>231625</v>
      </c>
      <c r="G19" s="22">
        <v>2104.7800000000002</v>
      </c>
      <c r="H19" s="22">
        <v>5.6</v>
      </c>
    </row>
    <row r="20" spans="2:8">
      <c r="B20" s="21" t="s">
        <v>1092</v>
      </c>
      <c r="C20" s="139" t="s">
        <v>139</v>
      </c>
      <c r="D20" s="21" t="s">
        <v>151</v>
      </c>
      <c r="E20" s="21" t="s">
        <v>333</v>
      </c>
      <c r="F20" s="22">
        <v>233500</v>
      </c>
      <c r="G20" s="22">
        <v>2045.93</v>
      </c>
      <c r="H20" s="22">
        <v>5.44</v>
      </c>
    </row>
    <row r="21" spans="2:8">
      <c r="B21" s="21" t="s">
        <v>1051</v>
      </c>
      <c r="C21" s="139" t="s">
        <v>139</v>
      </c>
      <c r="D21" s="21" t="s">
        <v>140</v>
      </c>
      <c r="E21" s="21" t="s">
        <v>144</v>
      </c>
      <c r="F21" s="22">
        <v>134250</v>
      </c>
      <c r="G21" s="22">
        <v>2009.32</v>
      </c>
      <c r="H21" s="22">
        <v>5.35</v>
      </c>
    </row>
    <row r="22" spans="2:8">
      <c r="B22" s="21" t="s">
        <v>2067</v>
      </c>
      <c r="C22" s="139" t="s">
        <v>139</v>
      </c>
      <c r="D22" s="21" t="s">
        <v>160</v>
      </c>
      <c r="E22" s="21" t="s">
        <v>161</v>
      </c>
      <c r="F22" s="22">
        <v>98600</v>
      </c>
      <c r="G22" s="22">
        <v>1994.78</v>
      </c>
      <c r="H22" s="22">
        <v>5.31</v>
      </c>
    </row>
    <row r="23" spans="2:8">
      <c r="B23" s="21" t="s">
        <v>286</v>
      </c>
      <c r="C23" s="139" t="s">
        <v>139</v>
      </c>
      <c r="D23" s="21" t="s">
        <v>140</v>
      </c>
      <c r="E23" s="21" t="s">
        <v>287</v>
      </c>
      <c r="F23" s="22">
        <v>334000</v>
      </c>
      <c r="G23" s="22">
        <v>1916.49</v>
      </c>
      <c r="H23" s="22">
        <v>5.0999999999999996</v>
      </c>
    </row>
    <row r="24" spans="2:8">
      <c r="B24" s="21" t="s">
        <v>1071</v>
      </c>
      <c r="C24" s="139" t="s">
        <v>139</v>
      </c>
      <c r="D24" s="21" t="s">
        <v>151</v>
      </c>
      <c r="E24" s="21" t="s">
        <v>291</v>
      </c>
      <c r="F24" s="22">
        <v>58800</v>
      </c>
      <c r="G24" s="22">
        <v>1827.33</v>
      </c>
      <c r="H24" s="22">
        <v>4.8600000000000003</v>
      </c>
    </row>
    <row r="25" spans="2:8">
      <c r="B25" s="21" t="s">
        <v>2084</v>
      </c>
      <c r="C25" s="139" t="s">
        <v>139</v>
      </c>
      <c r="D25" s="21" t="s">
        <v>155</v>
      </c>
      <c r="E25" s="21" t="s">
        <v>742</v>
      </c>
      <c r="F25" s="22">
        <v>300000</v>
      </c>
      <c r="G25" s="22">
        <v>1573.05</v>
      </c>
      <c r="H25" s="22">
        <v>4.1900000000000004</v>
      </c>
    </row>
    <row r="26" spans="2:8">
      <c r="B26" s="21" t="s">
        <v>2249</v>
      </c>
      <c r="C26" s="139" t="s">
        <v>139</v>
      </c>
      <c r="D26" s="21" t="s">
        <v>162</v>
      </c>
      <c r="E26" s="21" t="s">
        <v>576</v>
      </c>
      <c r="F26" s="22">
        <v>67500</v>
      </c>
      <c r="G26" s="22">
        <v>1464.95</v>
      </c>
      <c r="H26" s="22">
        <v>3.9</v>
      </c>
    </row>
    <row r="27" spans="2:8">
      <c r="B27" s="21" t="s">
        <v>2016</v>
      </c>
      <c r="C27" s="139" t="s">
        <v>139</v>
      </c>
      <c r="D27" s="21" t="s">
        <v>327</v>
      </c>
      <c r="E27" s="21" t="s">
        <v>541</v>
      </c>
      <c r="F27" s="22">
        <v>305000</v>
      </c>
      <c r="G27" s="22">
        <v>1175.78</v>
      </c>
      <c r="H27" s="22">
        <v>3.13</v>
      </c>
    </row>
    <row r="28" spans="2:8">
      <c r="B28" s="21" t="s">
        <v>1059</v>
      </c>
      <c r="C28" s="139" t="s">
        <v>139</v>
      </c>
      <c r="D28" s="21" t="s">
        <v>162</v>
      </c>
      <c r="E28" s="21" t="s">
        <v>314</v>
      </c>
      <c r="F28" s="22">
        <v>42000</v>
      </c>
      <c r="G28" s="22">
        <v>1166.53</v>
      </c>
      <c r="H28" s="22">
        <v>3.1</v>
      </c>
    </row>
    <row r="29" spans="2:8">
      <c r="B29" s="21" t="s">
        <v>2274</v>
      </c>
      <c r="C29" s="139" t="s">
        <v>139</v>
      </c>
      <c r="D29" s="21" t="s">
        <v>327</v>
      </c>
      <c r="E29" s="21" t="s">
        <v>542</v>
      </c>
      <c r="F29" s="22">
        <v>220000</v>
      </c>
      <c r="G29" s="22">
        <v>1099.01</v>
      </c>
      <c r="H29" s="22">
        <v>2.92</v>
      </c>
    </row>
    <row r="30" spans="2:8">
      <c r="B30" s="21" t="s">
        <v>2010</v>
      </c>
      <c r="C30" s="139" t="s">
        <v>139</v>
      </c>
      <c r="D30" s="21" t="s">
        <v>155</v>
      </c>
      <c r="E30" s="21" t="s">
        <v>290</v>
      </c>
      <c r="F30" s="22">
        <v>15000</v>
      </c>
      <c r="G30" s="22">
        <v>1071.6199999999999</v>
      </c>
      <c r="H30" s="22">
        <v>2.85</v>
      </c>
    </row>
    <row r="31" spans="2:8">
      <c r="B31" s="21" t="s">
        <v>2357</v>
      </c>
      <c r="C31" s="139" t="s">
        <v>139</v>
      </c>
      <c r="D31" s="21" t="s">
        <v>162</v>
      </c>
      <c r="E31" s="21" t="s">
        <v>635</v>
      </c>
      <c r="F31" s="22">
        <v>65000</v>
      </c>
      <c r="G31" s="22">
        <v>1049.8800000000001</v>
      </c>
      <c r="H31" s="22">
        <v>2.79</v>
      </c>
    </row>
    <row r="32" spans="2:8">
      <c r="B32" s="21" t="s">
        <v>1077</v>
      </c>
      <c r="C32" s="139" t="s">
        <v>139</v>
      </c>
      <c r="D32" s="21" t="s">
        <v>140</v>
      </c>
      <c r="E32" s="21" t="s">
        <v>150</v>
      </c>
      <c r="F32" s="22">
        <v>55000</v>
      </c>
      <c r="G32" s="22">
        <v>1046.07</v>
      </c>
      <c r="H32" s="22">
        <v>2.78</v>
      </c>
    </row>
    <row r="33" spans="2:8">
      <c r="B33" s="21" t="s">
        <v>1070</v>
      </c>
      <c r="C33" s="139" t="s">
        <v>139</v>
      </c>
      <c r="D33" s="21" t="s">
        <v>151</v>
      </c>
      <c r="E33" s="21" t="s">
        <v>317</v>
      </c>
      <c r="F33" s="22">
        <v>80000</v>
      </c>
      <c r="G33" s="22">
        <v>973.04</v>
      </c>
      <c r="H33" s="22">
        <v>2.59</v>
      </c>
    </row>
    <row r="34" spans="2:8">
      <c r="B34" s="21" t="s">
        <v>2425</v>
      </c>
      <c r="C34" s="139" t="s">
        <v>139</v>
      </c>
      <c r="D34" s="21" t="s">
        <v>327</v>
      </c>
      <c r="E34" s="21" t="s">
        <v>475</v>
      </c>
      <c r="F34" s="22">
        <v>218000</v>
      </c>
      <c r="G34" s="22">
        <v>963.56</v>
      </c>
      <c r="H34" s="22">
        <v>2.56</v>
      </c>
    </row>
    <row r="35" spans="2:8">
      <c r="B35" s="21" t="s">
        <v>2426</v>
      </c>
      <c r="C35" s="139" t="s">
        <v>139</v>
      </c>
      <c r="D35" s="21" t="s">
        <v>151</v>
      </c>
      <c r="E35" s="21" t="s">
        <v>743</v>
      </c>
      <c r="F35" s="22">
        <v>64700</v>
      </c>
      <c r="G35" s="22">
        <v>799.79</v>
      </c>
      <c r="H35" s="22">
        <v>2.13</v>
      </c>
    </row>
    <row r="36" spans="2:8">
      <c r="B36" s="21" t="s">
        <v>1074</v>
      </c>
      <c r="C36" s="139" t="s">
        <v>139</v>
      </c>
      <c r="D36" s="21" t="s">
        <v>162</v>
      </c>
      <c r="E36" s="21" t="s">
        <v>322</v>
      </c>
      <c r="F36" s="22">
        <v>39000</v>
      </c>
      <c r="G36" s="22">
        <v>792.15</v>
      </c>
      <c r="H36" s="22">
        <v>2.11</v>
      </c>
    </row>
    <row r="37" spans="2:8">
      <c r="B37" s="21" t="s">
        <v>1080</v>
      </c>
      <c r="C37" s="139" t="s">
        <v>139</v>
      </c>
      <c r="D37" s="21" t="s">
        <v>151</v>
      </c>
      <c r="E37" s="21" t="s">
        <v>319</v>
      </c>
      <c r="F37" s="22">
        <v>56500</v>
      </c>
      <c r="G37" s="22">
        <v>610.91</v>
      </c>
      <c r="H37" s="22">
        <v>1.63</v>
      </c>
    </row>
    <row r="38" spans="2:8">
      <c r="B38" s="21" t="s">
        <v>674</v>
      </c>
      <c r="C38" s="139" t="s">
        <v>139</v>
      </c>
      <c r="D38" s="21" t="s">
        <v>176</v>
      </c>
      <c r="E38" s="21" t="s">
        <v>675</v>
      </c>
      <c r="F38" s="22">
        <v>339090</v>
      </c>
      <c r="G38" s="22">
        <v>305.01</v>
      </c>
      <c r="H38" s="22">
        <v>0.81</v>
      </c>
    </row>
    <row r="39" spans="2:8">
      <c r="B39" s="21" t="s">
        <v>2322</v>
      </c>
      <c r="C39" s="139" t="s">
        <v>139</v>
      </c>
      <c r="D39" s="21" t="s">
        <v>151</v>
      </c>
      <c r="E39" s="21" t="s">
        <v>184</v>
      </c>
      <c r="F39" s="22">
        <v>158000</v>
      </c>
      <c r="G39" s="22">
        <v>273.18</v>
      </c>
      <c r="H39" s="22">
        <v>0.73</v>
      </c>
    </row>
    <row r="40" spans="2:8">
      <c r="B40" s="21" t="s">
        <v>1058</v>
      </c>
      <c r="C40" s="139" t="s">
        <v>139</v>
      </c>
      <c r="D40" s="21" t="s">
        <v>151</v>
      </c>
      <c r="E40" s="21" t="s">
        <v>313</v>
      </c>
      <c r="F40" s="22">
        <v>4355</v>
      </c>
      <c r="G40" s="22">
        <v>242.81</v>
      </c>
      <c r="H40" s="22">
        <v>0.65</v>
      </c>
    </row>
    <row r="41" spans="2:8">
      <c r="B41" s="21" t="s">
        <v>1056</v>
      </c>
      <c r="C41" s="139" t="s">
        <v>139</v>
      </c>
      <c r="D41" s="21" t="s">
        <v>140</v>
      </c>
      <c r="E41" s="21" t="s">
        <v>154</v>
      </c>
      <c r="F41" s="22">
        <v>3600</v>
      </c>
      <c r="G41" s="22">
        <v>32.619999999999997</v>
      </c>
      <c r="H41" s="22">
        <v>0.09</v>
      </c>
    </row>
    <row r="42" spans="2:8">
      <c r="B42" s="231" t="s">
        <v>2136</v>
      </c>
      <c r="C42" s="139" t="s">
        <v>139</v>
      </c>
      <c r="D42" s="21" t="s">
        <v>140</v>
      </c>
      <c r="E42" s="21" t="s">
        <v>154</v>
      </c>
      <c r="F42" s="22">
        <v>-3600</v>
      </c>
      <c r="G42" s="22">
        <v>-32.729999999999997</v>
      </c>
      <c r="H42" s="22">
        <v>-0.09</v>
      </c>
    </row>
    <row r="43" spans="2:8">
      <c r="B43" s="21" t="s">
        <v>2220</v>
      </c>
      <c r="C43" s="139" t="s">
        <v>139</v>
      </c>
      <c r="D43" s="21" t="s">
        <v>151</v>
      </c>
      <c r="E43" s="21" t="s">
        <v>291</v>
      </c>
      <c r="F43" s="22">
        <v>-6800</v>
      </c>
      <c r="G43" s="22">
        <v>-212.09</v>
      </c>
      <c r="H43" s="22">
        <v>-0.56000000000000005</v>
      </c>
    </row>
    <row r="44" spans="2:8">
      <c r="B44" s="21" t="s">
        <v>2231</v>
      </c>
      <c r="C44" s="139" t="s">
        <v>139</v>
      </c>
      <c r="D44" s="21" t="s">
        <v>140</v>
      </c>
      <c r="E44" s="21" t="s">
        <v>144</v>
      </c>
      <c r="F44" s="22">
        <v>-19250</v>
      </c>
      <c r="G44" s="22">
        <v>-289.38</v>
      </c>
      <c r="H44" s="22">
        <v>-0.77</v>
      </c>
    </row>
    <row r="45" spans="2:8">
      <c r="B45" s="21" t="s">
        <v>2427</v>
      </c>
      <c r="C45" s="139" t="s">
        <v>139</v>
      </c>
      <c r="D45" s="21" t="s">
        <v>151</v>
      </c>
      <c r="E45" s="21" t="s">
        <v>333</v>
      </c>
      <c r="F45" s="22">
        <v>-33000</v>
      </c>
      <c r="G45" s="22">
        <v>-290.27999999999997</v>
      </c>
      <c r="H45" s="22">
        <v>-0.77</v>
      </c>
    </row>
    <row r="46" spans="2:8">
      <c r="B46" s="21" t="s">
        <v>2159</v>
      </c>
      <c r="C46" s="139" t="s">
        <v>139</v>
      </c>
      <c r="D46" s="21" t="s">
        <v>160</v>
      </c>
      <c r="E46" s="21" t="s">
        <v>161</v>
      </c>
      <c r="F46" s="22">
        <v>-23100</v>
      </c>
      <c r="G46" s="22">
        <v>-469.97</v>
      </c>
      <c r="H46" s="22">
        <v>-1.25</v>
      </c>
    </row>
    <row r="47" spans="2:8">
      <c r="B47" s="21" t="s">
        <v>744</v>
      </c>
      <c r="C47" s="139" t="s">
        <v>139</v>
      </c>
      <c r="D47" s="21" t="s">
        <v>140</v>
      </c>
      <c r="E47" s="21" t="s">
        <v>287</v>
      </c>
      <c r="F47" s="22">
        <v>-144000</v>
      </c>
      <c r="G47" s="22">
        <v>-830.02</v>
      </c>
      <c r="H47" s="22">
        <v>-2.21</v>
      </c>
    </row>
    <row r="48" spans="2:8">
      <c r="B48" s="21" t="s">
        <v>2208</v>
      </c>
      <c r="C48" s="139" t="s">
        <v>139</v>
      </c>
      <c r="D48" s="21" t="s">
        <v>155</v>
      </c>
      <c r="E48" s="21" t="s">
        <v>156</v>
      </c>
      <c r="F48" s="22">
        <v>-36000</v>
      </c>
      <c r="G48" s="22">
        <v>-892.53</v>
      </c>
      <c r="H48" s="22">
        <v>-2.38</v>
      </c>
    </row>
    <row r="49" spans="2:8">
      <c r="B49" s="21" t="s">
        <v>2235</v>
      </c>
      <c r="C49" s="139" t="s">
        <v>139</v>
      </c>
      <c r="D49" s="21" t="s">
        <v>140</v>
      </c>
      <c r="E49" s="21" t="s">
        <v>141</v>
      </c>
      <c r="F49" s="22">
        <v>-114125</v>
      </c>
      <c r="G49" s="22">
        <v>-1042.7</v>
      </c>
      <c r="H49" s="22">
        <v>-2.77</v>
      </c>
    </row>
    <row r="50" spans="2:8">
      <c r="B50" s="21" t="s">
        <v>2237</v>
      </c>
      <c r="C50" s="139" t="s">
        <v>139</v>
      </c>
      <c r="D50" s="21" t="s">
        <v>181</v>
      </c>
      <c r="E50" s="21" t="s">
        <v>312</v>
      </c>
      <c r="F50" s="22">
        <v>-246600</v>
      </c>
      <c r="G50" s="22">
        <v>-1321.65</v>
      </c>
      <c r="H50" s="22">
        <v>-3.52</v>
      </c>
    </row>
    <row r="51" spans="2:8">
      <c r="B51" s="21" t="s">
        <v>2147</v>
      </c>
      <c r="C51" s="139" t="s">
        <v>139</v>
      </c>
      <c r="D51" s="21" t="s">
        <v>181</v>
      </c>
      <c r="E51" s="21" t="s">
        <v>183</v>
      </c>
      <c r="F51" s="22">
        <v>-22300</v>
      </c>
      <c r="G51" s="22">
        <v>-1502.27</v>
      </c>
      <c r="H51" s="22">
        <v>-4</v>
      </c>
    </row>
    <row r="52" spans="2:8">
      <c r="B52" s="231" t="s">
        <v>218</v>
      </c>
      <c r="C52" s="234"/>
      <c r="D52" s="231"/>
      <c r="E52" s="231"/>
      <c r="F52" s="128"/>
      <c r="G52" s="128">
        <f>SUM(G13:G51)</f>
        <v>27920.570000000011</v>
      </c>
      <c r="H52" s="128">
        <f>SUM(H13:H51)</f>
        <v>74.300000000000026</v>
      </c>
    </row>
    <row r="53" spans="2:8">
      <c r="B53" s="231" t="s">
        <v>219</v>
      </c>
      <c r="C53" s="234"/>
      <c r="D53" s="231"/>
      <c r="E53" s="231"/>
      <c r="F53" s="128"/>
      <c r="G53" s="128">
        <v>801.28</v>
      </c>
      <c r="H53" s="128">
        <v>2.13</v>
      </c>
    </row>
    <row r="54" spans="2:8">
      <c r="B54" s="231" t="s">
        <v>125</v>
      </c>
      <c r="C54" s="234"/>
      <c r="D54" s="231"/>
      <c r="E54" s="231"/>
      <c r="F54" s="128"/>
      <c r="G54" s="128">
        <v>35605.47</v>
      </c>
      <c r="H54" s="128">
        <v>94.75</v>
      </c>
    </row>
    <row r="55" spans="2:8">
      <c r="B55" s="231" t="s">
        <v>220</v>
      </c>
      <c r="C55" s="234"/>
      <c r="D55" s="231"/>
      <c r="E55" s="231"/>
      <c r="F55" s="128"/>
      <c r="G55" s="128">
        <v>1972.2079804099983</v>
      </c>
      <c r="H55" s="128">
        <v>5.25</v>
      </c>
    </row>
    <row r="56" spans="2:8">
      <c r="B56" s="231" t="s">
        <v>127</v>
      </c>
      <c r="C56" s="234"/>
      <c r="D56" s="231"/>
      <c r="E56" s="231"/>
      <c r="F56" s="128"/>
      <c r="G56" s="128">
        <v>37577.677980410001</v>
      </c>
      <c r="H56" s="128">
        <v>100</v>
      </c>
    </row>
    <row r="57" spans="2:8">
      <c r="B57" s="21" t="s">
        <v>128</v>
      </c>
    </row>
    <row r="58" spans="2:8">
      <c r="B58" s="21" t="s">
        <v>129</v>
      </c>
    </row>
    <row r="59" spans="2:8">
      <c r="B59" s="21" t="s">
        <v>130</v>
      </c>
      <c r="C59" s="235">
        <v>44865</v>
      </c>
    </row>
    <row r="60" spans="2:8" ht="25.5">
      <c r="B60" s="236" t="s">
        <v>131</v>
      </c>
      <c r="C60" s="210" t="s">
        <v>132</v>
      </c>
    </row>
    <row r="61" spans="2:8">
      <c r="B61" s="231"/>
    </row>
    <row r="62" spans="2:8">
      <c r="B62" s="231" t="s">
        <v>2546</v>
      </c>
      <c r="C62" s="21" t="s">
        <v>132</v>
      </c>
    </row>
    <row r="63" spans="2:8">
      <c r="B63" s="231" t="s">
        <v>2547</v>
      </c>
      <c r="C63" s="21" t="s">
        <v>132</v>
      </c>
    </row>
    <row r="64" spans="2:8">
      <c r="B64" s="231" t="s">
        <v>1107</v>
      </c>
      <c r="C64" s="21" t="s">
        <v>132</v>
      </c>
    </row>
    <row r="65" spans="2:3">
      <c r="B65" s="231" t="s">
        <v>745</v>
      </c>
      <c r="C65" s="234"/>
    </row>
    <row r="66" spans="2:3">
      <c r="B66" s="231" t="s">
        <v>746</v>
      </c>
      <c r="C66" s="234"/>
    </row>
    <row r="67" spans="2:3">
      <c r="B67" s="231" t="s">
        <v>747</v>
      </c>
      <c r="C67" s="234"/>
    </row>
    <row r="68" spans="2:3">
      <c r="B68" s="231" t="s">
        <v>748</v>
      </c>
      <c r="C68" s="234"/>
    </row>
    <row r="69" spans="2:3">
      <c r="B69" s="264" t="s">
        <v>2527</v>
      </c>
      <c r="C69" s="234"/>
    </row>
    <row r="70" spans="2:3">
      <c r="B70" s="264" t="s">
        <v>134</v>
      </c>
    </row>
    <row r="71" spans="2:3">
      <c r="B71" s="264" t="s">
        <v>135</v>
      </c>
    </row>
    <row r="73" spans="2:3" ht="14.25">
      <c r="B73" s="238" t="s">
        <v>2481</v>
      </c>
      <c r="C73" s="239"/>
    </row>
    <row r="74" spans="2:3" ht="25.5">
      <c r="B74" s="216" t="s">
        <v>2472</v>
      </c>
      <c r="C74" s="216" t="s">
        <v>2473</v>
      </c>
    </row>
    <row r="75" spans="2:3">
      <c r="B75" s="240" t="s">
        <v>2474</v>
      </c>
      <c r="C75" s="241">
        <v>2200</v>
      </c>
    </row>
    <row r="76" spans="2:3">
      <c r="B76" s="240" t="s">
        <v>2475</v>
      </c>
      <c r="C76" s="241">
        <v>0</v>
      </c>
    </row>
    <row r="77" spans="2:3">
      <c r="B77" s="240" t="s">
        <v>2476</v>
      </c>
      <c r="C77" s="241">
        <v>0</v>
      </c>
    </row>
    <row r="78" spans="2:3">
      <c r="B78" s="240" t="s">
        <v>2477</v>
      </c>
      <c r="C78" s="241">
        <v>0</v>
      </c>
    </row>
    <row r="79" spans="2:3">
      <c r="B79" s="240" t="s">
        <v>2478</v>
      </c>
      <c r="C79" s="241">
        <v>0</v>
      </c>
    </row>
    <row r="80" spans="2:3">
      <c r="B80" s="240" t="s">
        <v>2479</v>
      </c>
      <c r="C80" s="241">
        <v>0</v>
      </c>
    </row>
    <row r="81" spans="2:6">
      <c r="B81" s="242" t="s">
        <v>2480</v>
      </c>
      <c r="C81" s="243">
        <f>SUM(C75:C80)</f>
        <v>2200</v>
      </c>
    </row>
    <row r="84" spans="2:6" ht="15">
      <c r="B84" s="192" t="s">
        <v>2554</v>
      </c>
      <c r="C84" s="193">
        <v>44865</v>
      </c>
      <c r="D84" s="130"/>
      <c r="E84" s="130"/>
      <c r="F84" s="194"/>
    </row>
    <row r="85" spans="2:6" ht="60">
      <c r="B85" s="195" t="s">
        <v>2555</v>
      </c>
      <c r="C85" s="195" t="s">
        <v>2556</v>
      </c>
      <c r="D85" s="140" t="s">
        <v>2557</v>
      </c>
      <c r="E85" s="195" t="s">
        <v>2558</v>
      </c>
      <c r="F85" s="326" t="s">
        <v>2559</v>
      </c>
    </row>
    <row r="86" spans="2:6" ht="15">
      <c r="B86" s="162" t="s">
        <v>2566</v>
      </c>
      <c r="C86" s="244">
        <v>-246600</v>
      </c>
      <c r="D86" s="164">
        <v>514.30520000000001</v>
      </c>
      <c r="E86" s="335">
        <v>535.95000000000005</v>
      </c>
      <c r="F86" s="336">
        <v>2200</v>
      </c>
    </row>
    <row r="87" spans="2:6" ht="15">
      <c r="B87" s="162" t="s">
        <v>2570</v>
      </c>
      <c r="C87" s="244">
        <v>-6800</v>
      </c>
      <c r="D87" s="164">
        <v>3107.9061999999999</v>
      </c>
      <c r="E87" s="335">
        <v>3119</v>
      </c>
      <c r="F87" s="337"/>
    </row>
    <row r="88" spans="2:6" ht="15">
      <c r="B88" s="162" t="s">
        <v>2574</v>
      </c>
      <c r="C88" s="244">
        <v>-3600</v>
      </c>
      <c r="D88" s="164">
        <v>874.25840000000005</v>
      </c>
      <c r="E88" s="335">
        <v>909.25</v>
      </c>
      <c r="F88" s="337"/>
    </row>
    <row r="89" spans="2:6" ht="15">
      <c r="B89" s="162" t="s">
        <v>2610</v>
      </c>
      <c r="C89" s="244">
        <v>-19250</v>
      </c>
      <c r="D89" s="164">
        <v>1460.3279</v>
      </c>
      <c r="E89" s="335">
        <v>1503.25</v>
      </c>
      <c r="F89" s="337"/>
    </row>
    <row r="90" spans="2:6" ht="15">
      <c r="B90" s="162" t="s">
        <v>2617</v>
      </c>
      <c r="C90" s="244">
        <v>-36000</v>
      </c>
      <c r="D90" s="164">
        <v>2373.7426999999998</v>
      </c>
      <c r="E90" s="335">
        <v>2479.25</v>
      </c>
      <c r="F90" s="337"/>
    </row>
    <row r="91" spans="2:6" ht="15">
      <c r="B91" s="162" t="s">
        <v>2618</v>
      </c>
      <c r="C91" s="244">
        <v>-114125</v>
      </c>
      <c r="D91" s="164">
        <v>902.9393</v>
      </c>
      <c r="E91" s="335">
        <v>913.65</v>
      </c>
      <c r="F91" s="337"/>
    </row>
    <row r="92" spans="2:6" ht="15">
      <c r="B92" s="162" t="s">
        <v>2638</v>
      </c>
      <c r="C92" s="244">
        <v>-23100</v>
      </c>
      <c r="D92" s="164">
        <v>1920.7106000000001</v>
      </c>
      <c r="E92" s="335">
        <v>2034.5</v>
      </c>
      <c r="F92" s="337"/>
    </row>
    <row r="93" spans="2:6" ht="15">
      <c r="B93" s="162" t="s">
        <v>2670</v>
      </c>
      <c r="C93" s="244">
        <v>-144000</v>
      </c>
      <c r="D93" s="164">
        <v>566.3587</v>
      </c>
      <c r="E93" s="335">
        <v>576.4</v>
      </c>
      <c r="F93" s="337"/>
    </row>
    <row r="94" spans="2:6" ht="15">
      <c r="B94" s="162" t="s">
        <v>2685</v>
      </c>
      <c r="C94" s="244">
        <v>-22300</v>
      </c>
      <c r="D94" s="164">
        <v>6410.7138999999997</v>
      </c>
      <c r="E94" s="335">
        <v>6736.65</v>
      </c>
      <c r="F94" s="337"/>
    </row>
    <row r="95" spans="2:6" ht="15">
      <c r="B95" s="162" t="s">
        <v>3003</v>
      </c>
      <c r="C95" s="244">
        <v>-33000</v>
      </c>
      <c r="D95" s="164">
        <v>872.39139999999998</v>
      </c>
      <c r="E95" s="335">
        <v>879.65</v>
      </c>
      <c r="F95" s="338"/>
    </row>
    <row r="97" spans="1:8">
      <c r="B97" s="265" t="s">
        <v>2936</v>
      </c>
      <c r="C97" s="266">
        <v>0.1832</v>
      </c>
    </row>
    <row r="100" spans="1:8" s="130" customFormat="1" ht="15">
      <c r="A100" s="130" t="s">
        <v>3001</v>
      </c>
      <c r="B100" s="192" t="s">
        <v>2554</v>
      </c>
      <c r="C100" s="193">
        <v>44865</v>
      </c>
      <c r="F100" s="194"/>
      <c r="G100" s="194"/>
      <c r="H100" s="194"/>
    </row>
    <row r="101" spans="1:8" s="130" customFormat="1" ht="60">
      <c r="B101" s="195" t="s">
        <v>2555</v>
      </c>
      <c r="C101" s="195" t="s">
        <v>2556</v>
      </c>
      <c r="D101" s="140" t="s">
        <v>2557</v>
      </c>
      <c r="E101" s="195" t="s">
        <v>2558</v>
      </c>
      <c r="F101" s="326" t="s">
        <v>2559</v>
      </c>
      <c r="G101" s="194"/>
      <c r="H101" s="194"/>
    </row>
    <row r="102" spans="1:8" s="220" customFormat="1">
      <c r="B102" s="327" t="s">
        <v>132</v>
      </c>
      <c r="C102" s="327" t="s">
        <v>132</v>
      </c>
      <c r="D102" s="327" t="s">
        <v>132</v>
      </c>
      <c r="E102" s="327" t="s">
        <v>132</v>
      </c>
      <c r="F102" s="328"/>
      <c r="G102" s="219"/>
      <c r="H102" s="219"/>
    </row>
    <row r="103" spans="1:8" s="130" customFormat="1">
      <c r="C103" s="219"/>
      <c r="F103" s="194"/>
      <c r="G103" s="194"/>
      <c r="H103" s="194"/>
    </row>
    <row r="104" spans="1:8" s="329" customFormat="1">
      <c r="B104" s="330" t="s">
        <v>3002</v>
      </c>
      <c r="C104" s="266" t="s">
        <v>132</v>
      </c>
      <c r="F104" s="331"/>
      <c r="G104" s="331"/>
      <c r="H104" s="331"/>
    </row>
    <row r="105" spans="1:8" s="329" customFormat="1">
      <c r="B105" s="330"/>
      <c r="C105" s="266"/>
      <c r="F105" s="331"/>
      <c r="G105" s="331"/>
      <c r="H105" s="331"/>
    </row>
    <row r="106" spans="1:8" s="329" customFormat="1" ht="15">
      <c r="B106" s="203" t="s">
        <v>2695</v>
      </c>
      <c r="C106" s="267"/>
      <c r="F106" s="331"/>
      <c r="G106" s="331"/>
      <c r="H106" s="331"/>
    </row>
    <row r="107" spans="1:8" s="329" customFormat="1" ht="15.75">
      <c r="B107" s="249" t="s">
        <v>2693</v>
      </c>
      <c r="C107" s="149" t="s">
        <v>2929</v>
      </c>
      <c r="F107" s="331"/>
      <c r="G107" s="331"/>
      <c r="H107" s="331"/>
    </row>
    <row r="108" spans="1:8" s="329" customFormat="1" ht="15">
      <c r="B108" s="258" t="s">
        <v>2697</v>
      </c>
      <c r="C108" s="168">
        <v>87</v>
      </c>
      <c r="F108" s="331"/>
      <c r="G108" s="331"/>
      <c r="H108" s="331"/>
    </row>
    <row r="109" spans="1:8" s="329" customFormat="1" ht="15">
      <c r="B109" s="258" t="s">
        <v>2714</v>
      </c>
      <c r="C109" s="168">
        <v>25</v>
      </c>
      <c r="F109" s="331"/>
      <c r="G109" s="331"/>
      <c r="H109" s="331"/>
    </row>
    <row r="110" spans="1:8" s="329" customFormat="1" ht="15">
      <c r="B110" s="258" t="s">
        <v>2725</v>
      </c>
      <c r="C110" s="168">
        <v>112</v>
      </c>
      <c r="F110" s="331"/>
      <c r="G110" s="331"/>
      <c r="H110" s="331"/>
    </row>
    <row r="111" spans="1:8" s="329" customFormat="1" ht="15">
      <c r="B111" s="258" t="s">
        <v>2747</v>
      </c>
      <c r="C111" s="168">
        <v>40</v>
      </c>
      <c r="F111" s="331"/>
      <c r="G111" s="331"/>
      <c r="H111" s="331"/>
    </row>
    <row r="112" spans="1:8" s="329" customFormat="1" ht="15">
      <c r="B112" s="258" t="s">
        <v>2757</v>
      </c>
      <c r="C112" s="168">
        <v>33</v>
      </c>
      <c r="F112" s="331"/>
      <c r="G112" s="331"/>
      <c r="H112" s="331"/>
    </row>
    <row r="113" spans="2:8" s="329" customFormat="1" ht="15">
      <c r="B113" s="258" t="s">
        <v>2765</v>
      </c>
      <c r="C113" s="168">
        <v>40</v>
      </c>
      <c r="F113" s="331"/>
      <c r="G113" s="331"/>
      <c r="H113" s="331"/>
    </row>
    <row r="114" spans="2:8" s="329" customFormat="1" ht="15">
      <c r="B114" s="258" t="s">
        <v>2776</v>
      </c>
      <c r="C114" s="168">
        <v>120</v>
      </c>
      <c r="F114" s="331"/>
      <c r="G114" s="331"/>
      <c r="H114" s="331"/>
    </row>
    <row r="115" spans="2:8" s="329" customFormat="1" ht="15">
      <c r="B115" s="258" t="s">
        <v>2777</v>
      </c>
      <c r="C115" s="168">
        <v>23</v>
      </c>
      <c r="F115" s="331"/>
      <c r="G115" s="331"/>
      <c r="H115" s="331"/>
    </row>
    <row r="116" spans="2:8" s="329" customFormat="1" ht="15">
      <c r="B116" s="258" t="s">
        <v>2806</v>
      </c>
      <c r="C116" s="168">
        <v>67</v>
      </c>
      <c r="F116" s="331"/>
      <c r="G116" s="331"/>
      <c r="H116" s="331"/>
    </row>
    <row r="117" spans="2:8" s="329" customFormat="1" ht="15">
      <c r="B117" s="258" t="s">
        <v>2818</v>
      </c>
      <c r="C117" s="168">
        <v>82</v>
      </c>
      <c r="F117" s="331"/>
      <c r="G117" s="331"/>
      <c r="H117" s="331"/>
    </row>
    <row r="118" spans="2:8" s="130" customFormat="1">
      <c r="C118" s="332"/>
      <c r="F118" s="194"/>
      <c r="G118" s="194"/>
      <c r="H118" s="194"/>
    </row>
    <row r="119" spans="2:8" s="130" customFormat="1">
      <c r="C119" s="332"/>
      <c r="F119" s="194"/>
      <c r="G119" s="194"/>
      <c r="H119" s="194"/>
    </row>
    <row r="120" spans="2:8" s="329" customFormat="1" ht="15.75">
      <c r="B120" s="249" t="s">
        <v>2945</v>
      </c>
      <c r="C120" s="149" t="s">
        <v>2929</v>
      </c>
      <c r="F120" s="331"/>
      <c r="G120" s="331"/>
      <c r="H120" s="331"/>
    </row>
    <row r="121" spans="2:8" s="329" customFormat="1" ht="15">
      <c r="B121" s="258" t="s">
        <v>2697</v>
      </c>
      <c r="C121" s="168">
        <v>87</v>
      </c>
      <c r="F121" s="331"/>
      <c r="G121" s="331"/>
      <c r="H121" s="331"/>
    </row>
    <row r="122" spans="2:8" s="329" customFormat="1" ht="15">
      <c r="B122" s="258" t="s">
        <v>2714</v>
      </c>
      <c r="C122" s="168">
        <v>25</v>
      </c>
      <c r="F122" s="331"/>
      <c r="G122" s="331"/>
      <c r="H122" s="331"/>
    </row>
    <row r="123" spans="2:8" s="329" customFormat="1" ht="15">
      <c r="B123" s="258" t="s">
        <v>2725</v>
      </c>
      <c r="C123" s="168">
        <v>112</v>
      </c>
      <c r="F123" s="331"/>
      <c r="G123" s="331"/>
      <c r="H123" s="331"/>
    </row>
    <row r="124" spans="2:8" s="329" customFormat="1" ht="15">
      <c r="B124" s="258" t="s">
        <v>2747</v>
      </c>
      <c r="C124" s="168">
        <v>40</v>
      </c>
      <c r="F124" s="331"/>
      <c r="G124" s="331"/>
      <c r="H124" s="331"/>
    </row>
    <row r="125" spans="2:8" s="329" customFormat="1" ht="15">
      <c r="B125" s="258" t="s">
        <v>2757</v>
      </c>
      <c r="C125" s="168">
        <v>33</v>
      </c>
      <c r="F125" s="331"/>
      <c r="G125" s="331"/>
      <c r="H125" s="331"/>
    </row>
    <row r="126" spans="2:8" s="329" customFormat="1" ht="15">
      <c r="B126" s="258" t="s">
        <v>2765</v>
      </c>
      <c r="C126" s="168">
        <v>40</v>
      </c>
      <c r="F126" s="331"/>
      <c r="G126" s="331"/>
      <c r="H126" s="331"/>
    </row>
    <row r="127" spans="2:8" s="329" customFormat="1" ht="15">
      <c r="B127" s="258" t="s">
        <v>2776</v>
      </c>
      <c r="C127" s="168">
        <v>120</v>
      </c>
      <c r="F127" s="331"/>
      <c r="G127" s="331"/>
      <c r="H127" s="331"/>
    </row>
    <row r="128" spans="2:8" s="329" customFormat="1" ht="15">
      <c r="B128" s="258" t="s">
        <v>2777</v>
      </c>
      <c r="C128" s="168">
        <v>23</v>
      </c>
      <c r="F128" s="331"/>
      <c r="G128" s="331"/>
      <c r="H128" s="331"/>
    </row>
    <row r="129" spans="2:8" s="329" customFormat="1" ht="15">
      <c r="B129" s="258" t="s">
        <v>2806</v>
      </c>
      <c r="C129" s="168">
        <v>67</v>
      </c>
      <c r="F129" s="331"/>
      <c r="G129" s="331"/>
      <c r="H129" s="331"/>
    </row>
    <row r="130" spans="2:8" s="329" customFormat="1" ht="15">
      <c r="B130" s="258" t="s">
        <v>2818</v>
      </c>
      <c r="C130" s="168">
        <v>82</v>
      </c>
      <c r="F130" s="331"/>
      <c r="G130" s="331"/>
      <c r="H130" s="331"/>
    </row>
    <row r="131" spans="2:8" s="130" customFormat="1">
      <c r="C131" s="332"/>
      <c r="F131" s="194"/>
      <c r="G131" s="194"/>
      <c r="H131" s="194"/>
    </row>
    <row r="132" spans="2:8" s="130" customFormat="1">
      <c r="C132" s="332"/>
      <c r="F132" s="194"/>
      <c r="G132" s="194"/>
      <c r="H132" s="194"/>
    </row>
    <row r="133" spans="2:8" s="329" customFormat="1" ht="15.75">
      <c r="B133" s="205" t="s">
        <v>2920</v>
      </c>
      <c r="C133" s="149" t="s">
        <v>2931</v>
      </c>
      <c r="F133" s="331"/>
      <c r="G133" s="331"/>
      <c r="H133" s="331"/>
    </row>
    <row r="134" spans="2:8" s="329" customFormat="1" ht="15">
      <c r="B134" s="258" t="s">
        <v>2697</v>
      </c>
      <c r="C134" s="169">
        <v>107540266.20999999</v>
      </c>
      <c r="F134" s="331"/>
      <c r="G134" s="331"/>
      <c r="H134" s="331"/>
    </row>
    <row r="135" spans="2:8" s="329" customFormat="1" ht="15">
      <c r="B135" s="258" t="s">
        <v>2714</v>
      </c>
      <c r="C135" s="169">
        <v>23201879.16</v>
      </c>
      <c r="F135" s="331"/>
      <c r="G135" s="331"/>
      <c r="H135" s="331"/>
    </row>
    <row r="136" spans="2:8" s="329" customFormat="1" ht="15">
      <c r="B136" s="258" t="s">
        <v>2725</v>
      </c>
      <c r="C136" s="169">
        <v>142454850.77000001</v>
      </c>
      <c r="F136" s="331"/>
      <c r="G136" s="331"/>
      <c r="H136" s="331"/>
    </row>
    <row r="137" spans="2:8" s="329" customFormat="1" ht="15">
      <c r="B137" s="258" t="s">
        <v>2747</v>
      </c>
      <c r="C137" s="169">
        <v>44221230.899999999</v>
      </c>
      <c r="F137" s="331"/>
      <c r="G137" s="331"/>
      <c r="H137" s="331"/>
    </row>
    <row r="138" spans="2:8" s="329" customFormat="1" ht="15">
      <c r="B138" s="258" t="s">
        <v>2757</v>
      </c>
      <c r="C138" s="169">
        <v>28700373.899999999</v>
      </c>
      <c r="F138" s="331"/>
      <c r="G138" s="331"/>
      <c r="H138" s="331"/>
    </row>
    <row r="139" spans="2:8" s="329" customFormat="1" ht="15">
      <c r="B139" s="258" t="s">
        <v>2765</v>
      </c>
      <c r="C139" s="169">
        <v>32004033.329999998</v>
      </c>
      <c r="F139" s="331"/>
      <c r="G139" s="331"/>
      <c r="H139" s="331"/>
    </row>
    <row r="140" spans="2:8" s="329" customFormat="1" ht="15">
      <c r="B140" s="258" t="s">
        <v>2776</v>
      </c>
      <c r="C140" s="169">
        <v>85139128.799999997</v>
      </c>
      <c r="F140" s="331"/>
      <c r="G140" s="331"/>
      <c r="H140" s="331"/>
    </row>
    <row r="141" spans="2:8" s="329" customFormat="1" ht="15">
      <c r="B141" s="258" t="s">
        <v>2777</v>
      </c>
      <c r="C141" s="169">
        <v>21094460.199999999</v>
      </c>
      <c r="F141" s="331"/>
      <c r="G141" s="331"/>
      <c r="H141" s="331"/>
    </row>
    <row r="142" spans="2:8" s="329" customFormat="1" ht="15">
      <c r="B142" s="258" t="s">
        <v>2806</v>
      </c>
      <c r="C142" s="169">
        <v>112159050</v>
      </c>
      <c r="F142" s="331"/>
      <c r="G142" s="331"/>
      <c r="H142" s="331"/>
    </row>
    <row r="143" spans="2:8" s="329" customFormat="1" ht="15">
      <c r="B143" s="258" t="s">
        <v>2818</v>
      </c>
      <c r="C143" s="169">
        <v>126399515.40000001</v>
      </c>
      <c r="F143" s="331"/>
      <c r="G143" s="331"/>
      <c r="H143" s="331"/>
    </row>
    <row r="144" spans="2:8" ht="15.75">
      <c r="C144" s="208">
        <f>SUM(C134:C143)</f>
        <v>722914788.66999996</v>
      </c>
    </row>
    <row r="145" spans="2:8" s="130" customFormat="1">
      <c r="C145" s="332"/>
      <c r="F145" s="194"/>
      <c r="G145" s="194"/>
      <c r="H145" s="194"/>
    </row>
    <row r="146" spans="2:8" s="130" customFormat="1">
      <c r="C146" s="332"/>
      <c r="F146" s="194"/>
      <c r="G146" s="194"/>
      <c r="H146" s="194"/>
    </row>
    <row r="147" spans="2:8" s="329" customFormat="1" ht="15.75">
      <c r="B147" s="205" t="s">
        <v>2922</v>
      </c>
      <c r="C147" s="149" t="s">
        <v>2931</v>
      </c>
      <c r="F147" s="331"/>
      <c r="G147" s="331"/>
      <c r="H147" s="331"/>
    </row>
    <row r="148" spans="2:8" s="329" customFormat="1" ht="15">
      <c r="B148" s="258" t="s">
        <v>2697</v>
      </c>
      <c r="C148" s="169">
        <v>101140902.11</v>
      </c>
      <c r="F148" s="331"/>
      <c r="G148" s="331"/>
      <c r="H148" s="331"/>
    </row>
    <row r="149" spans="2:8" s="329" customFormat="1" ht="15">
      <c r="B149" s="258" t="s">
        <v>2714</v>
      </c>
      <c r="C149" s="169">
        <v>21980043.84</v>
      </c>
      <c r="F149" s="331"/>
      <c r="G149" s="331"/>
      <c r="H149" s="331"/>
    </row>
    <row r="150" spans="2:8" s="329" customFormat="1" ht="15">
      <c r="B150" s="258" t="s">
        <v>2725</v>
      </c>
      <c r="C150" s="169">
        <v>141062128</v>
      </c>
      <c r="F150" s="331"/>
      <c r="G150" s="331"/>
      <c r="H150" s="331"/>
    </row>
    <row r="151" spans="2:8" s="329" customFormat="1" ht="15">
      <c r="B151" s="258" t="s">
        <v>2747</v>
      </c>
      <c r="C151" s="169">
        <v>42547932.119999997</v>
      </c>
      <c r="F151" s="331"/>
      <c r="G151" s="331"/>
      <c r="H151" s="331"/>
    </row>
    <row r="152" spans="2:8" s="329" customFormat="1" ht="15">
      <c r="B152" s="258" t="s">
        <v>2757</v>
      </c>
      <c r="C152" s="169">
        <v>29449737.829999998</v>
      </c>
      <c r="F152" s="331"/>
      <c r="G152" s="331"/>
      <c r="H152" s="331"/>
    </row>
    <row r="153" spans="2:8" s="329" customFormat="1" ht="15">
      <c r="B153" s="258" t="s">
        <v>2765</v>
      </c>
      <c r="C153" s="169">
        <v>30286555.969999999</v>
      </c>
      <c r="F153" s="331"/>
      <c r="G153" s="331"/>
      <c r="H153" s="331"/>
    </row>
    <row r="154" spans="2:8" s="329" customFormat="1" ht="15">
      <c r="B154" s="258" t="s">
        <v>2776</v>
      </c>
      <c r="C154" s="169">
        <v>80845072.50999999</v>
      </c>
      <c r="F154" s="331"/>
      <c r="G154" s="331"/>
      <c r="H154" s="331"/>
    </row>
    <row r="155" spans="2:8" s="329" customFormat="1" ht="15">
      <c r="B155" s="258" t="s">
        <v>2777</v>
      </c>
      <c r="C155" s="169">
        <v>22932102.719999999</v>
      </c>
      <c r="F155" s="331"/>
      <c r="G155" s="331"/>
      <c r="H155" s="331"/>
    </row>
    <row r="156" spans="2:8" s="329" customFormat="1" ht="15">
      <c r="B156" s="258" t="s">
        <v>2806</v>
      </c>
      <c r="C156" s="169">
        <v>106048331.77</v>
      </c>
      <c r="F156" s="331"/>
      <c r="G156" s="331"/>
      <c r="H156" s="331"/>
    </row>
    <row r="157" spans="2:8" s="329" customFormat="1" ht="15">
      <c r="B157" s="258" t="s">
        <v>2818</v>
      </c>
      <c r="C157" s="169">
        <v>126521316.54000001</v>
      </c>
      <c r="F157" s="331"/>
      <c r="G157" s="331"/>
      <c r="H157" s="331"/>
    </row>
    <row r="158" spans="2:8" ht="15.75">
      <c r="C158" s="208">
        <f>SUM(C148:C157)</f>
        <v>702814123.40999997</v>
      </c>
    </row>
    <row r="159" spans="2:8" s="130" customFormat="1">
      <c r="C159" s="332"/>
      <c r="F159" s="194"/>
      <c r="G159" s="194"/>
      <c r="H159" s="194"/>
    </row>
    <row r="160" spans="2:8" s="329" customFormat="1" ht="15.75">
      <c r="B160" s="334" t="s">
        <v>2946</v>
      </c>
      <c r="C160" s="208">
        <f>+C158-C144</f>
        <v>-20100665.25999999</v>
      </c>
      <c r="F160" s="331"/>
      <c r="G160" s="331"/>
      <c r="H160" s="331"/>
    </row>
    <row r="161" spans="3:8" s="130" customFormat="1">
      <c r="C161" s="332"/>
      <c r="F161" s="194"/>
      <c r="G161" s="194"/>
      <c r="H161" s="194"/>
    </row>
    <row r="162" spans="3:8" s="130" customFormat="1">
      <c r="C162" s="332"/>
      <c r="F162" s="194"/>
      <c r="G162" s="194"/>
      <c r="H162" s="194"/>
    </row>
  </sheetData>
  <mergeCells count="3">
    <mergeCell ref="B1:E1"/>
    <mergeCell ref="C3:C7"/>
    <mergeCell ref="D3:D7"/>
  </mergeCells>
  <hyperlinks>
    <hyperlink ref="A1" location="Index!A1" display="Index" xr:uid="{41702836-F971-4883-A1AD-D8C8A2FF63BE}"/>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515C-09B1-4E64-9DF1-77F5E938A510}">
  <dimension ref="A1:I86"/>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3.5703125" style="21" bestFit="1" customWidth="1"/>
    <col min="6" max="6" width="10.28515625" style="22" bestFit="1" customWidth="1"/>
    <col min="7" max="7" width="18.140625" style="22" bestFit="1" customWidth="1"/>
    <col min="8" max="8" width="9.140625" style="22"/>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3.5703125" style="21" bestFit="1" customWidth="1"/>
    <col min="262" max="262" width="10.28515625" style="21" bestFit="1" customWidth="1"/>
    <col min="263" max="263" width="18.140625" style="21" bestFit="1" customWidth="1"/>
    <col min="264"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3.5703125" style="21" bestFit="1" customWidth="1"/>
    <col min="518" max="518" width="10.28515625" style="21" bestFit="1" customWidth="1"/>
    <col min="519" max="519" width="18.140625" style="21" bestFit="1" customWidth="1"/>
    <col min="520"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3.5703125" style="21" bestFit="1" customWidth="1"/>
    <col min="774" max="774" width="10.28515625" style="21" bestFit="1" customWidth="1"/>
    <col min="775" max="775" width="18.140625" style="21" bestFit="1" customWidth="1"/>
    <col min="776"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3.5703125" style="21" bestFit="1" customWidth="1"/>
    <col min="1030" max="1030" width="10.28515625" style="21" bestFit="1" customWidth="1"/>
    <col min="1031" max="1031" width="18.140625" style="21" bestFit="1" customWidth="1"/>
    <col min="1032"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3.5703125" style="21" bestFit="1" customWidth="1"/>
    <col min="1286" max="1286" width="10.28515625" style="21" bestFit="1" customWidth="1"/>
    <col min="1287" max="1287" width="18.140625" style="21" bestFit="1" customWidth="1"/>
    <col min="1288"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3.5703125" style="21" bestFit="1" customWidth="1"/>
    <col min="1542" max="1542" width="10.28515625" style="21" bestFit="1" customWidth="1"/>
    <col min="1543" max="1543" width="18.140625" style="21" bestFit="1" customWidth="1"/>
    <col min="1544"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3.5703125" style="21" bestFit="1" customWidth="1"/>
    <col min="1798" max="1798" width="10.28515625" style="21" bestFit="1" customWidth="1"/>
    <col min="1799" max="1799" width="18.140625" style="21" bestFit="1" customWidth="1"/>
    <col min="1800"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3.5703125" style="21" bestFit="1" customWidth="1"/>
    <col min="2054" max="2054" width="10.28515625" style="21" bestFit="1" customWidth="1"/>
    <col min="2055" max="2055" width="18.140625" style="21" bestFit="1" customWidth="1"/>
    <col min="2056"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3.5703125" style="21" bestFit="1" customWidth="1"/>
    <col min="2310" max="2310" width="10.28515625" style="21" bestFit="1" customWidth="1"/>
    <col min="2311" max="2311" width="18.140625" style="21" bestFit="1" customWidth="1"/>
    <col min="2312"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3.5703125" style="21" bestFit="1" customWidth="1"/>
    <col min="2566" max="2566" width="10.28515625" style="21" bestFit="1" customWidth="1"/>
    <col min="2567" max="2567" width="18.140625" style="21" bestFit="1" customWidth="1"/>
    <col min="2568"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3.5703125" style="21" bestFit="1" customWidth="1"/>
    <col min="2822" max="2822" width="10.28515625" style="21" bestFit="1" customWidth="1"/>
    <col min="2823" max="2823" width="18.140625" style="21" bestFit="1" customWidth="1"/>
    <col min="2824"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3.5703125" style="21" bestFit="1" customWidth="1"/>
    <col min="3078" max="3078" width="10.28515625" style="21" bestFit="1" customWidth="1"/>
    <col min="3079" max="3079" width="18.140625" style="21" bestFit="1" customWidth="1"/>
    <col min="3080"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3.5703125" style="21" bestFit="1" customWidth="1"/>
    <col min="3334" max="3334" width="10.28515625" style="21" bestFit="1" customWidth="1"/>
    <col min="3335" max="3335" width="18.140625" style="21" bestFit="1" customWidth="1"/>
    <col min="3336"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3.5703125" style="21" bestFit="1" customWidth="1"/>
    <col min="3590" max="3590" width="10.28515625" style="21" bestFit="1" customWidth="1"/>
    <col min="3591" max="3591" width="18.140625" style="21" bestFit="1" customWidth="1"/>
    <col min="3592"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3.5703125" style="21" bestFit="1" customWidth="1"/>
    <col min="3846" max="3846" width="10.28515625" style="21" bestFit="1" customWidth="1"/>
    <col min="3847" max="3847" width="18.140625" style="21" bestFit="1" customWidth="1"/>
    <col min="3848"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3.5703125" style="21" bestFit="1" customWidth="1"/>
    <col min="4102" max="4102" width="10.28515625" style="21" bestFit="1" customWidth="1"/>
    <col min="4103" max="4103" width="18.140625" style="21" bestFit="1" customWidth="1"/>
    <col min="4104"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3.5703125" style="21" bestFit="1" customWidth="1"/>
    <col min="4358" max="4358" width="10.28515625" style="21" bestFit="1" customWidth="1"/>
    <col min="4359" max="4359" width="18.140625" style="21" bestFit="1" customWidth="1"/>
    <col min="4360"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3.5703125" style="21" bestFit="1" customWidth="1"/>
    <col min="4614" max="4614" width="10.28515625" style="21" bestFit="1" customWidth="1"/>
    <col min="4615" max="4615" width="18.140625" style="21" bestFit="1" customWidth="1"/>
    <col min="4616"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3.5703125" style="21" bestFit="1" customWidth="1"/>
    <col min="4870" max="4870" width="10.28515625" style="21" bestFit="1" customWidth="1"/>
    <col min="4871" max="4871" width="18.140625" style="21" bestFit="1" customWidth="1"/>
    <col min="4872"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3.5703125" style="21" bestFit="1" customWidth="1"/>
    <col min="5126" max="5126" width="10.28515625" style="21" bestFit="1" customWidth="1"/>
    <col min="5127" max="5127" width="18.140625" style="21" bestFit="1" customWidth="1"/>
    <col min="5128"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3.5703125" style="21" bestFit="1" customWidth="1"/>
    <col min="5382" max="5382" width="10.28515625" style="21" bestFit="1" customWidth="1"/>
    <col min="5383" max="5383" width="18.140625" style="21" bestFit="1" customWidth="1"/>
    <col min="5384"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3.5703125" style="21" bestFit="1" customWidth="1"/>
    <col min="5638" max="5638" width="10.28515625" style="21" bestFit="1" customWidth="1"/>
    <col min="5639" max="5639" width="18.140625" style="21" bestFit="1" customWidth="1"/>
    <col min="5640"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3.5703125" style="21" bestFit="1" customWidth="1"/>
    <col min="5894" max="5894" width="10.28515625" style="21" bestFit="1" customWidth="1"/>
    <col min="5895" max="5895" width="18.140625" style="21" bestFit="1" customWidth="1"/>
    <col min="5896"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3.5703125" style="21" bestFit="1" customWidth="1"/>
    <col min="6150" max="6150" width="10.28515625" style="21" bestFit="1" customWidth="1"/>
    <col min="6151" max="6151" width="18.140625" style="21" bestFit="1" customWidth="1"/>
    <col min="6152"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3.5703125" style="21" bestFit="1" customWidth="1"/>
    <col min="6406" max="6406" width="10.28515625" style="21" bestFit="1" customWidth="1"/>
    <col min="6407" max="6407" width="18.140625" style="21" bestFit="1" customWidth="1"/>
    <col min="6408"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3.5703125" style="21" bestFit="1" customWidth="1"/>
    <col min="6662" max="6662" width="10.28515625" style="21" bestFit="1" customWidth="1"/>
    <col min="6663" max="6663" width="18.140625" style="21" bestFit="1" customWidth="1"/>
    <col min="6664"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3.5703125" style="21" bestFit="1" customWidth="1"/>
    <col min="6918" max="6918" width="10.28515625" style="21" bestFit="1" customWidth="1"/>
    <col min="6919" max="6919" width="18.140625" style="21" bestFit="1" customWidth="1"/>
    <col min="6920"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3.5703125" style="21" bestFit="1" customWidth="1"/>
    <col min="7174" max="7174" width="10.28515625" style="21" bestFit="1" customWidth="1"/>
    <col min="7175" max="7175" width="18.140625" style="21" bestFit="1" customWidth="1"/>
    <col min="7176"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3.5703125" style="21" bestFit="1" customWidth="1"/>
    <col min="7430" max="7430" width="10.28515625" style="21" bestFit="1" customWidth="1"/>
    <col min="7431" max="7431" width="18.140625" style="21" bestFit="1" customWidth="1"/>
    <col min="7432"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3.5703125" style="21" bestFit="1" customWidth="1"/>
    <col min="7686" max="7686" width="10.28515625" style="21" bestFit="1" customWidth="1"/>
    <col min="7687" max="7687" width="18.140625" style="21" bestFit="1" customWidth="1"/>
    <col min="7688"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3.5703125" style="21" bestFit="1" customWidth="1"/>
    <col min="7942" max="7942" width="10.28515625" style="21" bestFit="1" customWidth="1"/>
    <col min="7943" max="7943" width="18.140625" style="21" bestFit="1" customWidth="1"/>
    <col min="7944"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3.5703125" style="21" bestFit="1" customWidth="1"/>
    <col min="8198" max="8198" width="10.28515625" style="21" bestFit="1" customWidth="1"/>
    <col min="8199" max="8199" width="18.140625" style="21" bestFit="1" customWidth="1"/>
    <col min="8200"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3.5703125" style="21" bestFit="1" customWidth="1"/>
    <col min="8454" max="8454" width="10.28515625" style="21" bestFit="1" customWidth="1"/>
    <col min="8455" max="8455" width="18.140625" style="21" bestFit="1" customWidth="1"/>
    <col min="8456"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3.5703125" style="21" bestFit="1" customWidth="1"/>
    <col min="8710" max="8710" width="10.28515625" style="21" bestFit="1" customWidth="1"/>
    <col min="8711" max="8711" width="18.140625" style="21" bestFit="1" customWidth="1"/>
    <col min="8712"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3.5703125" style="21" bestFit="1" customWidth="1"/>
    <col min="8966" max="8966" width="10.28515625" style="21" bestFit="1" customWidth="1"/>
    <col min="8967" max="8967" width="18.140625" style="21" bestFit="1" customWidth="1"/>
    <col min="8968"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3.5703125" style="21" bestFit="1" customWidth="1"/>
    <col min="9222" max="9222" width="10.28515625" style="21" bestFit="1" customWidth="1"/>
    <col min="9223" max="9223" width="18.140625" style="21" bestFit="1" customWidth="1"/>
    <col min="9224"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3.5703125" style="21" bestFit="1" customWidth="1"/>
    <col min="9478" max="9478" width="10.28515625" style="21" bestFit="1" customWidth="1"/>
    <col min="9479" max="9479" width="18.140625" style="21" bestFit="1" customWidth="1"/>
    <col min="9480"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3.5703125" style="21" bestFit="1" customWidth="1"/>
    <col min="9734" max="9734" width="10.28515625" style="21" bestFit="1" customWidth="1"/>
    <col min="9735" max="9735" width="18.140625" style="21" bestFit="1" customWidth="1"/>
    <col min="9736"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3.5703125" style="21" bestFit="1" customWidth="1"/>
    <col min="9990" max="9990" width="10.28515625" style="21" bestFit="1" customWidth="1"/>
    <col min="9991" max="9991" width="18.140625" style="21" bestFit="1" customWidth="1"/>
    <col min="9992"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3.5703125" style="21" bestFit="1" customWidth="1"/>
    <col min="10246" max="10246" width="10.28515625" style="21" bestFit="1" customWidth="1"/>
    <col min="10247" max="10247" width="18.140625" style="21" bestFit="1" customWidth="1"/>
    <col min="10248"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3.5703125" style="21" bestFit="1" customWidth="1"/>
    <col min="10502" max="10502" width="10.28515625" style="21" bestFit="1" customWidth="1"/>
    <col min="10503" max="10503" width="18.140625" style="21" bestFit="1" customWidth="1"/>
    <col min="10504"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3.5703125" style="21" bestFit="1" customWidth="1"/>
    <col min="10758" max="10758" width="10.28515625" style="21" bestFit="1" customWidth="1"/>
    <col min="10759" max="10759" width="18.140625" style="21" bestFit="1" customWidth="1"/>
    <col min="10760"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3.5703125" style="21" bestFit="1" customWidth="1"/>
    <col min="11014" max="11014" width="10.28515625" style="21" bestFit="1" customWidth="1"/>
    <col min="11015" max="11015" width="18.140625" style="21" bestFit="1" customWidth="1"/>
    <col min="11016"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3.5703125" style="21" bestFit="1" customWidth="1"/>
    <col min="11270" max="11270" width="10.28515625" style="21" bestFit="1" customWidth="1"/>
    <col min="11271" max="11271" width="18.140625" style="21" bestFit="1" customWidth="1"/>
    <col min="11272"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3.5703125" style="21" bestFit="1" customWidth="1"/>
    <col min="11526" max="11526" width="10.28515625" style="21" bestFit="1" customWidth="1"/>
    <col min="11527" max="11527" width="18.140625" style="21" bestFit="1" customWidth="1"/>
    <col min="11528"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3.5703125" style="21" bestFit="1" customWidth="1"/>
    <col min="11782" max="11782" width="10.28515625" style="21" bestFit="1" customWidth="1"/>
    <col min="11783" max="11783" width="18.140625" style="21" bestFit="1" customWidth="1"/>
    <col min="11784"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3.5703125" style="21" bestFit="1" customWidth="1"/>
    <col min="12038" max="12038" width="10.28515625" style="21" bestFit="1" customWidth="1"/>
    <col min="12039" max="12039" width="18.140625" style="21" bestFit="1" customWidth="1"/>
    <col min="12040"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3.5703125" style="21" bestFit="1" customWidth="1"/>
    <col min="12294" max="12294" width="10.28515625" style="21" bestFit="1" customWidth="1"/>
    <col min="12295" max="12295" width="18.140625" style="21" bestFit="1" customWidth="1"/>
    <col min="12296"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3.5703125" style="21" bestFit="1" customWidth="1"/>
    <col min="12550" max="12550" width="10.28515625" style="21" bestFit="1" customWidth="1"/>
    <col min="12551" max="12551" width="18.140625" style="21" bestFit="1" customWidth="1"/>
    <col min="12552"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3.5703125" style="21" bestFit="1" customWidth="1"/>
    <col min="12806" max="12806" width="10.28515625" style="21" bestFit="1" customWidth="1"/>
    <col min="12807" max="12807" width="18.140625" style="21" bestFit="1" customWidth="1"/>
    <col min="12808"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3.5703125" style="21" bestFit="1" customWidth="1"/>
    <col min="13062" max="13062" width="10.28515625" style="21" bestFit="1" customWidth="1"/>
    <col min="13063" max="13063" width="18.140625" style="21" bestFit="1" customWidth="1"/>
    <col min="13064"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3.5703125" style="21" bestFit="1" customWidth="1"/>
    <col min="13318" max="13318" width="10.28515625" style="21" bestFit="1" customWidth="1"/>
    <col min="13319" max="13319" width="18.140625" style="21" bestFit="1" customWidth="1"/>
    <col min="13320"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3.5703125" style="21" bestFit="1" customWidth="1"/>
    <col min="13574" max="13574" width="10.28515625" style="21" bestFit="1" customWidth="1"/>
    <col min="13575" max="13575" width="18.140625" style="21" bestFit="1" customWidth="1"/>
    <col min="13576"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3.5703125" style="21" bestFit="1" customWidth="1"/>
    <col min="13830" max="13830" width="10.28515625" style="21" bestFit="1" customWidth="1"/>
    <col min="13831" max="13831" width="18.140625" style="21" bestFit="1" customWidth="1"/>
    <col min="13832"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3.5703125" style="21" bestFit="1" customWidth="1"/>
    <col min="14086" max="14086" width="10.28515625" style="21" bestFit="1" customWidth="1"/>
    <col min="14087" max="14087" width="18.140625" style="21" bestFit="1" customWidth="1"/>
    <col min="14088"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3.5703125" style="21" bestFit="1" customWidth="1"/>
    <col min="14342" max="14342" width="10.28515625" style="21" bestFit="1" customWidth="1"/>
    <col min="14343" max="14343" width="18.140625" style="21" bestFit="1" customWidth="1"/>
    <col min="14344"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3.5703125" style="21" bestFit="1" customWidth="1"/>
    <col min="14598" max="14598" width="10.28515625" style="21" bestFit="1" customWidth="1"/>
    <col min="14599" max="14599" width="18.140625" style="21" bestFit="1" customWidth="1"/>
    <col min="14600"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3.5703125" style="21" bestFit="1" customWidth="1"/>
    <col min="14854" max="14854" width="10.28515625" style="21" bestFit="1" customWidth="1"/>
    <col min="14855" max="14855" width="18.140625" style="21" bestFit="1" customWidth="1"/>
    <col min="14856"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3.5703125" style="21" bestFit="1" customWidth="1"/>
    <col min="15110" max="15110" width="10.28515625" style="21" bestFit="1" customWidth="1"/>
    <col min="15111" max="15111" width="18.140625" style="21" bestFit="1" customWidth="1"/>
    <col min="15112"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3.5703125" style="21" bestFit="1" customWidth="1"/>
    <col min="15366" max="15366" width="10.28515625" style="21" bestFit="1" customWidth="1"/>
    <col min="15367" max="15367" width="18.140625" style="21" bestFit="1" customWidth="1"/>
    <col min="15368"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3.5703125" style="21" bestFit="1" customWidth="1"/>
    <col min="15622" max="15622" width="10.28515625" style="21" bestFit="1" customWidth="1"/>
    <col min="15623" max="15623" width="18.140625" style="21" bestFit="1" customWidth="1"/>
    <col min="15624"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3.5703125" style="21" bestFit="1" customWidth="1"/>
    <col min="15878" max="15878" width="10.28515625" style="21" bestFit="1" customWidth="1"/>
    <col min="15879" max="15879" width="18.140625" style="21" bestFit="1" customWidth="1"/>
    <col min="15880"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3.5703125" style="21" bestFit="1" customWidth="1"/>
    <col min="16134" max="16134" width="10.28515625" style="21" bestFit="1" customWidth="1"/>
    <col min="16135" max="16135" width="18.140625" style="21" bestFit="1" customWidth="1"/>
    <col min="16136" max="16384" width="9.140625" style="21"/>
  </cols>
  <sheetData>
    <row r="1" spans="1:9" s="1" customFormat="1">
      <c r="A1" s="3" t="s">
        <v>0</v>
      </c>
      <c r="B1" s="394" t="s">
        <v>81</v>
      </c>
      <c r="C1" s="394"/>
      <c r="D1" s="394"/>
      <c r="E1" s="394"/>
      <c r="F1" s="4"/>
      <c r="G1" s="4"/>
      <c r="H1" s="4"/>
    </row>
    <row r="2" spans="1:9" s="1" customFormat="1" ht="13.5" thickBot="1">
      <c r="C2" s="5"/>
      <c r="F2" s="4"/>
      <c r="G2" s="4"/>
      <c r="H2" s="4"/>
    </row>
    <row r="3" spans="1:9" s="12" customFormat="1" ht="15">
      <c r="B3" s="30" t="s">
        <v>81</v>
      </c>
      <c r="C3" s="395"/>
      <c r="D3" s="398"/>
      <c r="F3" s="18"/>
      <c r="G3" s="18"/>
      <c r="H3" s="18"/>
    </row>
    <row r="4" spans="1:9" s="12" customFormat="1" ht="15">
      <c r="B4" s="90" t="s">
        <v>2549</v>
      </c>
      <c r="C4" s="396"/>
      <c r="D4" s="399"/>
      <c r="F4" s="18"/>
      <c r="G4" s="18"/>
      <c r="H4" s="18"/>
    </row>
    <row r="5" spans="1:9" s="12" customFormat="1" ht="15">
      <c r="B5" s="90" t="s">
        <v>1046</v>
      </c>
      <c r="C5" s="396"/>
      <c r="D5" s="399"/>
      <c r="F5" s="18"/>
      <c r="G5" s="18"/>
      <c r="H5" s="18"/>
    </row>
    <row r="6" spans="1:9" s="12" customFormat="1" ht="15">
      <c r="B6" s="90" t="s">
        <v>2548</v>
      </c>
      <c r="C6" s="396"/>
      <c r="D6" s="399"/>
      <c r="F6" s="18"/>
      <c r="G6" s="18"/>
      <c r="H6" s="18"/>
    </row>
    <row r="7" spans="1:9" s="12" customFormat="1" ht="30.75" thickBot="1">
      <c r="B7" s="32" t="s">
        <v>2550</v>
      </c>
      <c r="C7" s="397"/>
      <c r="D7" s="400"/>
      <c r="F7" s="18"/>
      <c r="G7" s="18"/>
      <c r="H7" s="18"/>
    </row>
    <row r="8" spans="1:9" s="12" customFormat="1">
      <c r="C8" s="14" t="s">
        <v>1048</v>
      </c>
      <c r="D8" s="14" t="s">
        <v>1049</v>
      </c>
      <c r="F8" s="18"/>
      <c r="G8" s="18"/>
      <c r="H8" s="18"/>
    </row>
    <row r="9" spans="1:9" s="1" customFormat="1">
      <c r="C9" s="5"/>
      <c r="F9" s="4"/>
      <c r="G9" s="4"/>
      <c r="H9" s="4"/>
    </row>
    <row r="12" spans="1:9">
      <c r="B12" s="21" t="s">
        <v>101</v>
      </c>
    </row>
    <row r="14" spans="1:9">
      <c r="B14" s="229" t="s">
        <v>102</v>
      </c>
      <c r="C14" s="230" t="s">
        <v>103</v>
      </c>
      <c r="D14" s="229" t="s">
        <v>136</v>
      </c>
      <c r="E14" s="229" t="s">
        <v>105</v>
      </c>
      <c r="F14" s="131" t="s">
        <v>106</v>
      </c>
      <c r="G14" s="131" t="s">
        <v>107</v>
      </c>
      <c r="H14" s="131" t="s">
        <v>108</v>
      </c>
      <c r="I14" s="231" t="s">
        <v>137</v>
      </c>
    </row>
    <row r="15" spans="1:9">
      <c r="B15" s="231" t="s">
        <v>138</v>
      </c>
      <c r="C15" s="139"/>
    </row>
    <row r="16" spans="1:9">
      <c r="B16" s="231" t="s">
        <v>110</v>
      </c>
      <c r="C16" s="139"/>
    </row>
    <row r="17" spans="2:8">
      <c r="B17" s="21" t="s">
        <v>1060</v>
      </c>
      <c r="C17" s="139" t="s">
        <v>139</v>
      </c>
      <c r="D17" s="21" t="s">
        <v>179</v>
      </c>
      <c r="E17" s="21" t="s">
        <v>311</v>
      </c>
      <c r="F17" s="22">
        <v>54012</v>
      </c>
      <c r="G17" s="22">
        <v>57.71</v>
      </c>
      <c r="H17" s="22">
        <v>5.56</v>
      </c>
    </row>
    <row r="18" spans="2:8">
      <c r="B18" s="21" t="s">
        <v>2018</v>
      </c>
      <c r="C18" s="139" t="s">
        <v>139</v>
      </c>
      <c r="D18" s="21" t="s">
        <v>215</v>
      </c>
      <c r="E18" s="21" t="s">
        <v>447</v>
      </c>
      <c r="F18" s="22">
        <v>16550</v>
      </c>
      <c r="G18" s="22">
        <v>55.24</v>
      </c>
      <c r="H18" s="22">
        <v>5.32</v>
      </c>
    </row>
    <row r="19" spans="2:8">
      <c r="B19" s="21" t="s">
        <v>2043</v>
      </c>
      <c r="C19" s="139" t="s">
        <v>139</v>
      </c>
      <c r="D19" s="21" t="s">
        <v>179</v>
      </c>
      <c r="E19" s="21" t="s">
        <v>448</v>
      </c>
      <c r="F19" s="22">
        <v>2073</v>
      </c>
      <c r="G19" s="22">
        <v>52.45</v>
      </c>
      <c r="H19" s="22">
        <v>5.05</v>
      </c>
    </row>
    <row r="20" spans="2:8">
      <c r="B20" s="21" t="s">
        <v>2309</v>
      </c>
      <c r="C20" s="139" t="s">
        <v>139</v>
      </c>
      <c r="D20" s="21" t="s">
        <v>245</v>
      </c>
      <c r="E20" s="21" t="s">
        <v>417</v>
      </c>
      <c r="F20" s="22">
        <v>103</v>
      </c>
      <c r="G20" s="22">
        <v>51.26</v>
      </c>
      <c r="H20" s="22">
        <v>4.9400000000000004</v>
      </c>
    </row>
    <row r="21" spans="2:8">
      <c r="B21" s="21" t="s">
        <v>2428</v>
      </c>
      <c r="C21" s="139" t="s">
        <v>139</v>
      </c>
      <c r="D21" s="21" t="s">
        <v>172</v>
      </c>
      <c r="E21" s="21" t="s">
        <v>449</v>
      </c>
      <c r="F21" s="22">
        <v>1294</v>
      </c>
      <c r="G21" s="22">
        <v>49.05</v>
      </c>
      <c r="H21" s="22">
        <v>4.7300000000000004</v>
      </c>
    </row>
    <row r="22" spans="2:8">
      <c r="B22" s="21" t="s">
        <v>2009</v>
      </c>
      <c r="C22" s="139" t="s">
        <v>139</v>
      </c>
      <c r="D22" s="21" t="s">
        <v>274</v>
      </c>
      <c r="E22" s="21" t="s">
        <v>383</v>
      </c>
      <c r="F22" s="22">
        <v>20506</v>
      </c>
      <c r="G22" s="22">
        <v>46.34</v>
      </c>
      <c r="H22" s="22">
        <v>4.46</v>
      </c>
    </row>
    <row r="23" spans="2:8">
      <c r="B23" s="21" t="s">
        <v>2032</v>
      </c>
      <c r="C23" s="139" t="s">
        <v>139</v>
      </c>
      <c r="D23" s="21" t="s">
        <v>176</v>
      </c>
      <c r="E23" s="21" t="s">
        <v>450</v>
      </c>
      <c r="F23" s="22">
        <v>2881</v>
      </c>
      <c r="G23" s="22">
        <v>44.02</v>
      </c>
      <c r="H23" s="22">
        <v>4.24</v>
      </c>
    </row>
    <row r="24" spans="2:8">
      <c r="B24" s="21" t="s">
        <v>2408</v>
      </c>
      <c r="C24" s="139" t="s">
        <v>139</v>
      </c>
      <c r="D24" s="21" t="s">
        <v>145</v>
      </c>
      <c r="E24" s="21" t="s">
        <v>451</v>
      </c>
      <c r="F24" s="22">
        <v>518</v>
      </c>
      <c r="G24" s="22">
        <v>36.24</v>
      </c>
      <c r="H24" s="22">
        <v>3.49</v>
      </c>
    </row>
    <row r="25" spans="2:8">
      <c r="B25" s="21" t="s">
        <v>2429</v>
      </c>
      <c r="C25" s="139" t="s">
        <v>139</v>
      </c>
      <c r="D25" s="21" t="s">
        <v>236</v>
      </c>
      <c r="E25" s="21" t="s">
        <v>452</v>
      </c>
      <c r="F25" s="22">
        <v>7921</v>
      </c>
      <c r="G25" s="22">
        <v>36.14</v>
      </c>
      <c r="H25" s="22">
        <v>3.48</v>
      </c>
    </row>
    <row r="26" spans="2:8">
      <c r="B26" s="21" t="s">
        <v>2286</v>
      </c>
      <c r="C26" s="139" t="s">
        <v>139</v>
      </c>
      <c r="D26" s="21" t="s">
        <v>157</v>
      </c>
      <c r="E26" s="21" t="s">
        <v>232</v>
      </c>
      <c r="F26" s="22">
        <v>1276</v>
      </c>
      <c r="G26" s="22">
        <v>35</v>
      </c>
      <c r="H26" s="22">
        <v>3.37</v>
      </c>
    </row>
    <row r="27" spans="2:8">
      <c r="B27" s="21" t="s">
        <v>2405</v>
      </c>
      <c r="C27" s="139" t="s">
        <v>139</v>
      </c>
      <c r="D27" s="21" t="s">
        <v>215</v>
      </c>
      <c r="E27" s="21" t="s">
        <v>453</v>
      </c>
      <c r="F27" s="22">
        <v>4419</v>
      </c>
      <c r="G27" s="22">
        <v>32.75</v>
      </c>
      <c r="H27" s="22">
        <v>3.16</v>
      </c>
    </row>
    <row r="28" spans="2:8">
      <c r="B28" s="21" t="s">
        <v>2430</v>
      </c>
      <c r="C28" s="139" t="s">
        <v>139</v>
      </c>
      <c r="D28" s="21" t="s">
        <v>274</v>
      </c>
      <c r="E28" s="21" t="s">
        <v>454</v>
      </c>
      <c r="F28" s="22">
        <v>8456</v>
      </c>
      <c r="G28" s="22">
        <v>28.55</v>
      </c>
      <c r="H28" s="22">
        <v>2.75</v>
      </c>
    </row>
    <row r="29" spans="2:8">
      <c r="B29" s="21" t="s">
        <v>2308</v>
      </c>
      <c r="C29" s="139" t="s">
        <v>139</v>
      </c>
      <c r="D29" s="21" t="s">
        <v>145</v>
      </c>
      <c r="E29" s="21" t="s">
        <v>196</v>
      </c>
      <c r="F29" s="22">
        <v>655</v>
      </c>
      <c r="G29" s="22">
        <v>24.19</v>
      </c>
      <c r="H29" s="22">
        <v>2.33</v>
      </c>
    </row>
    <row r="30" spans="2:8">
      <c r="B30" s="21" t="s">
        <v>2250</v>
      </c>
      <c r="C30" s="139" t="s">
        <v>139</v>
      </c>
      <c r="D30" s="21" t="s">
        <v>166</v>
      </c>
      <c r="E30" s="21" t="s">
        <v>455</v>
      </c>
      <c r="F30" s="22">
        <v>773</v>
      </c>
      <c r="G30" s="22">
        <v>23.57</v>
      </c>
      <c r="H30" s="22">
        <v>2.27</v>
      </c>
    </row>
    <row r="31" spans="2:8">
      <c r="B31" s="21" t="s">
        <v>456</v>
      </c>
      <c r="C31" s="139" t="s">
        <v>139</v>
      </c>
      <c r="D31" s="21" t="s">
        <v>140</v>
      </c>
      <c r="E31" s="21" t="s">
        <v>457</v>
      </c>
      <c r="F31" s="22">
        <v>7742</v>
      </c>
      <c r="G31" s="22">
        <v>22.48</v>
      </c>
      <c r="H31" s="22">
        <v>2.17</v>
      </c>
    </row>
    <row r="32" spans="2:8">
      <c r="B32" s="21" t="s">
        <v>2019</v>
      </c>
      <c r="C32" s="139" t="s">
        <v>139</v>
      </c>
      <c r="D32" s="21" t="s">
        <v>172</v>
      </c>
      <c r="E32" s="21" t="s">
        <v>458</v>
      </c>
      <c r="F32" s="22">
        <v>1917</v>
      </c>
      <c r="G32" s="22">
        <v>21.72</v>
      </c>
      <c r="H32" s="22">
        <v>2.09</v>
      </c>
    </row>
    <row r="33" spans="2:8">
      <c r="B33" s="21" t="s">
        <v>2347</v>
      </c>
      <c r="C33" s="139" t="s">
        <v>139</v>
      </c>
      <c r="D33" s="21" t="s">
        <v>334</v>
      </c>
      <c r="E33" s="21" t="s">
        <v>335</v>
      </c>
      <c r="F33" s="22">
        <v>1026</v>
      </c>
      <c r="G33" s="22">
        <v>20.91</v>
      </c>
      <c r="H33" s="22">
        <v>2.0099999999999998</v>
      </c>
    </row>
    <row r="34" spans="2:8">
      <c r="B34" s="21" t="s">
        <v>2072</v>
      </c>
      <c r="C34" s="139" t="s">
        <v>139</v>
      </c>
      <c r="D34" s="21" t="s">
        <v>162</v>
      </c>
      <c r="E34" s="21" t="s">
        <v>414</v>
      </c>
      <c r="F34" s="22">
        <v>1505</v>
      </c>
      <c r="G34" s="22">
        <v>20.29</v>
      </c>
      <c r="H34" s="22">
        <v>1.95</v>
      </c>
    </row>
    <row r="35" spans="2:8">
      <c r="B35" s="21" t="s">
        <v>2306</v>
      </c>
      <c r="C35" s="139" t="s">
        <v>139</v>
      </c>
      <c r="D35" s="21" t="s">
        <v>327</v>
      </c>
      <c r="E35" s="21" t="s">
        <v>459</v>
      </c>
      <c r="F35" s="22">
        <v>1341</v>
      </c>
      <c r="G35" s="22">
        <v>19.149999999999999</v>
      </c>
      <c r="H35" s="22">
        <v>1.84</v>
      </c>
    </row>
    <row r="36" spans="2:8">
      <c r="B36" s="21" t="s">
        <v>2090</v>
      </c>
      <c r="C36" s="139" t="s">
        <v>139</v>
      </c>
      <c r="D36" s="21" t="s">
        <v>145</v>
      </c>
      <c r="E36" s="21" t="s">
        <v>460</v>
      </c>
      <c r="F36" s="22">
        <v>907</v>
      </c>
      <c r="G36" s="22">
        <v>17.940000000000001</v>
      </c>
      <c r="H36" s="22">
        <v>1.73</v>
      </c>
    </row>
    <row r="37" spans="2:8">
      <c r="B37" s="21" t="s">
        <v>2351</v>
      </c>
      <c r="C37" s="139" t="s">
        <v>139</v>
      </c>
      <c r="D37" s="21" t="s">
        <v>172</v>
      </c>
      <c r="E37" s="21" t="s">
        <v>323</v>
      </c>
      <c r="F37" s="22">
        <v>428</v>
      </c>
      <c r="G37" s="22">
        <v>16.7</v>
      </c>
      <c r="H37" s="22">
        <v>1.61</v>
      </c>
    </row>
    <row r="38" spans="2:8">
      <c r="B38" s="21" t="s">
        <v>1068</v>
      </c>
      <c r="C38" s="139" t="s">
        <v>139</v>
      </c>
      <c r="D38" s="21" t="s">
        <v>162</v>
      </c>
      <c r="E38" s="21" t="s">
        <v>316</v>
      </c>
      <c r="F38" s="22">
        <v>1502</v>
      </c>
      <c r="G38" s="22">
        <v>16.21</v>
      </c>
      <c r="H38" s="22">
        <v>1.56</v>
      </c>
    </row>
    <row r="39" spans="2:8">
      <c r="B39" s="21" t="s">
        <v>2022</v>
      </c>
      <c r="C39" s="139" t="s">
        <v>139</v>
      </c>
      <c r="D39" s="21" t="s">
        <v>192</v>
      </c>
      <c r="E39" s="21" t="s">
        <v>461</v>
      </c>
      <c r="F39" s="22">
        <v>11524</v>
      </c>
      <c r="G39" s="22">
        <v>16.12</v>
      </c>
      <c r="H39" s="22">
        <v>1.55</v>
      </c>
    </row>
    <row r="40" spans="2:8">
      <c r="B40" s="21" t="s">
        <v>1059</v>
      </c>
      <c r="C40" s="139" t="s">
        <v>139</v>
      </c>
      <c r="D40" s="21" t="s">
        <v>162</v>
      </c>
      <c r="E40" s="21" t="s">
        <v>314</v>
      </c>
      <c r="F40" s="22">
        <v>558</v>
      </c>
      <c r="G40" s="22">
        <v>15.5</v>
      </c>
      <c r="H40" s="22">
        <v>1.49</v>
      </c>
    </row>
    <row r="41" spans="2:8">
      <c r="B41" s="21" t="s">
        <v>2312</v>
      </c>
      <c r="C41" s="139" t="s">
        <v>139</v>
      </c>
      <c r="D41" s="21" t="s">
        <v>162</v>
      </c>
      <c r="E41" s="21" t="s">
        <v>462</v>
      </c>
      <c r="F41" s="22">
        <v>352</v>
      </c>
      <c r="G41" s="22">
        <v>15.48</v>
      </c>
      <c r="H41" s="22">
        <v>1.49</v>
      </c>
    </row>
    <row r="42" spans="2:8">
      <c r="B42" s="21" t="s">
        <v>2094</v>
      </c>
      <c r="C42" s="139" t="s">
        <v>139</v>
      </c>
      <c r="D42" s="21" t="s">
        <v>176</v>
      </c>
      <c r="E42" s="21" t="s">
        <v>463</v>
      </c>
      <c r="F42" s="22">
        <v>3847</v>
      </c>
      <c r="G42" s="22">
        <v>13.61</v>
      </c>
      <c r="H42" s="22">
        <v>1.31</v>
      </c>
    </row>
    <row r="43" spans="2:8">
      <c r="B43" s="21" t="s">
        <v>2431</v>
      </c>
      <c r="C43" s="139" t="s">
        <v>139</v>
      </c>
      <c r="D43" s="21" t="s">
        <v>274</v>
      </c>
      <c r="E43" s="21" t="s">
        <v>464</v>
      </c>
      <c r="F43" s="22">
        <v>31928</v>
      </c>
      <c r="G43" s="22">
        <v>13.6</v>
      </c>
      <c r="H43" s="22">
        <v>1.31</v>
      </c>
    </row>
    <row r="44" spans="2:8">
      <c r="B44" s="21" t="s">
        <v>2310</v>
      </c>
      <c r="C44" s="139" t="s">
        <v>139</v>
      </c>
      <c r="D44" s="21" t="s">
        <v>157</v>
      </c>
      <c r="E44" s="21" t="s">
        <v>465</v>
      </c>
      <c r="F44" s="22">
        <v>2529</v>
      </c>
      <c r="G44" s="22">
        <v>13.57</v>
      </c>
      <c r="H44" s="22">
        <v>1.31</v>
      </c>
    </row>
    <row r="45" spans="2:8">
      <c r="B45" s="21" t="s">
        <v>2354</v>
      </c>
      <c r="C45" s="139" t="s">
        <v>139</v>
      </c>
      <c r="D45" s="21" t="s">
        <v>162</v>
      </c>
      <c r="E45" s="21" t="s">
        <v>163</v>
      </c>
      <c r="F45" s="22">
        <v>639</v>
      </c>
      <c r="G45" s="22">
        <v>13.44</v>
      </c>
      <c r="H45" s="22">
        <v>1.29</v>
      </c>
    </row>
    <row r="46" spans="2:8">
      <c r="B46" s="21" t="s">
        <v>2251</v>
      </c>
      <c r="C46" s="139" t="s">
        <v>139</v>
      </c>
      <c r="D46" s="21" t="s">
        <v>172</v>
      </c>
      <c r="E46" s="21" t="s">
        <v>208</v>
      </c>
      <c r="F46" s="22">
        <v>417</v>
      </c>
      <c r="G46" s="22">
        <v>12.81</v>
      </c>
      <c r="H46" s="22">
        <v>1.23</v>
      </c>
    </row>
    <row r="47" spans="2:8">
      <c r="B47" s="21" t="s">
        <v>2392</v>
      </c>
      <c r="C47" s="139" t="s">
        <v>139</v>
      </c>
      <c r="D47" s="21" t="s">
        <v>172</v>
      </c>
      <c r="E47" s="21" t="s">
        <v>173</v>
      </c>
      <c r="F47" s="22">
        <v>553</v>
      </c>
      <c r="G47" s="22">
        <v>12.8</v>
      </c>
      <c r="H47" s="22">
        <v>1.23</v>
      </c>
    </row>
    <row r="48" spans="2:8">
      <c r="B48" s="21" t="s">
        <v>1092</v>
      </c>
      <c r="C48" s="139" t="s">
        <v>139</v>
      </c>
      <c r="D48" s="21" t="s">
        <v>151</v>
      </c>
      <c r="E48" s="21" t="s">
        <v>333</v>
      </c>
      <c r="F48" s="22">
        <v>1340</v>
      </c>
      <c r="G48" s="22">
        <v>11.74</v>
      </c>
      <c r="H48" s="22">
        <v>1.1299999999999999</v>
      </c>
    </row>
    <row r="49" spans="2:8">
      <c r="B49" s="21" t="s">
        <v>2432</v>
      </c>
      <c r="C49" s="139" t="s">
        <v>139</v>
      </c>
      <c r="D49" s="21" t="s">
        <v>466</v>
      </c>
      <c r="E49" s="21" t="s">
        <v>467</v>
      </c>
      <c r="F49" s="22">
        <v>5894</v>
      </c>
      <c r="G49" s="22">
        <v>11.38</v>
      </c>
      <c r="H49" s="22">
        <v>1.1000000000000001</v>
      </c>
    </row>
    <row r="50" spans="2:8">
      <c r="B50" s="21" t="s">
        <v>1091</v>
      </c>
      <c r="C50" s="139" t="s">
        <v>139</v>
      </c>
      <c r="D50" s="21" t="s">
        <v>327</v>
      </c>
      <c r="E50" s="21" t="s">
        <v>328</v>
      </c>
      <c r="F50" s="22">
        <v>1200</v>
      </c>
      <c r="G50" s="22">
        <v>11.1</v>
      </c>
      <c r="H50" s="22">
        <v>1.07</v>
      </c>
    </row>
    <row r="51" spans="2:8">
      <c r="B51" s="21" t="s">
        <v>2433</v>
      </c>
      <c r="C51" s="139" t="s">
        <v>139</v>
      </c>
      <c r="D51" s="21" t="s">
        <v>170</v>
      </c>
      <c r="E51" s="21" t="s">
        <v>468</v>
      </c>
      <c r="F51" s="22">
        <v>644</v>
      </c>
      <c r="G51" s="22">
        <v>10.64</v>
      </c>
      <c r="H51" s="22">
        <v>1.03</v>
      </c>
    </row>
    <row r="52" spans="2:8">
      <c r="B52" s="21" t="s">
        <v>2275</v>
      </c>
      <c r="C52" s="139" t="s">
        <v>139</v>
      </c>
      <c r="D52" s="21" t="s">
        <v>166</v>
      </c>
      <c r="E52" s="21" t="s">
        <v>167</v>
      </c>
      <c r="F52" s="22">
        <v>490</v>
      </c>
      <c r="G52" s="22">
        <v>10.64</v>
      </c>
      <c r="H52" s="22">
        <v>1.03</v>
      </c>
    </row>
    <row r="53" spans="2:8">
      <c r="B53" s="21" t="s">
        <v>469</v>
      </c>
      <c r="C53" s="139" t="s">
        <v>139</v>
      </c>
      <c r="D53" s="21" t="s">
        <v>155</v>
      </c>
      <c r="E53" s="21" t="s">
        <v>470</v>
      </c>
      <c r="F53" s="22">
        <v>348</v>
      </c>
      <c r="G53" s="22">
        <v>10.43</v>
      </c>
      <c r="H53" s="22">
        <v>1.01</v>
      </c>
    </row>
    <row r="54" spans="2:8">
      <c r="B54" s="21" t="s">
        <v>2420</v>
      </c>
      <c r="C54" s="139" t="s">
        <v>139</v>
      </c>
      <c r="D54" s="21" t="s">
        <v>327</v>
      </c>
      <c r="E54" s="21" t="s">
        <v>471</v>
      </c>
      <c r="F54" s="22">
        <v>1019</v>
      </c>
      <c r="G54" s="22">
        <v>10.09</v>
      </c>
      <c r="H54" s="22">
        <v>0.97</v>
      </c>
    </row>
    <row r="55" spans="2:8">
      <c r="B55" s="21" t="s">
        <v>2411</v>
      </c>
      <c r="C55" s="139" t="s">
        <v>139</v>
      </c>
      <c r="D55" s="21" t="s">
        <v>472</v>
      </c>
      <c r="E55" s="21" t="s">
        <v>473</v>
      </c>
      <c r="F55" s="22">
        <v>271</v>
      </c>
      <c r="G55" s="22">
        <v>9.59</v>
      </c>
      <c r="H55" s="22">
        <v>0.92</v>
      </c>
    </row>
    <row r="56" spans="2:8">
      <c r="B56" s="21" t="s">
        <v>2026</v>
      </c>
      <c r="C56" s="139" t="s">
        <v>139</v>
      </c>
      <c r="D56" s="21" t="s">
        <v>327</v>
      </c>
      <c r="E56" s="21" t="s">
        <v>474</v>
      </c>
      <c r="F56" s="22">
        <v>686</v>
      </c>
      <c r="G56" s="22">
        <v>8.66</v>
      </c>
      <c r="H56" s="22">
        <v>0.83</v>
      </c>
    </row>
    <row r="57" spans="2:8">
      <c r="B57" s="21" t="s">
        <v>2425</v>
      </c>
      <c r="C57" s="139" t="s">
        <v>139</v>
      </c>
      <c r="D57" s="21" t="s">
        <v>327</v>
      </c>
      <c r="E57" s="21" t="s">
        <v>475</v>
      </c>
      <c r="F57" s="22">
        <v>1956</v>
      </c>
      <c r="G57" s="22">
        <v>8.65</v>
      </c>
      <c r="H57" s="22">
        <v>0.83</v>
      </c>
    </row>
    <row r="58" spans="2:8">
      <c r="B58" s="21" t="s">
        <v>2302</v>
      </c>
      <c r="C58" s="139" t="s">
        <v>139</v>
      </c>
      <c r="D58" s="21" t="s">
        <v>236</v>
      </c>
      <c r="E58" s="21" t="s">
        <v>476</v>
      </c>
      <c r="F58" s="22">
        <v>3065</v>
      </c>
      <c r="G58" s="22">
        <v>8.5</v>
      </c>
      <c r="H58" s="22">
        <v>0.82</v>
      </c>
    </row>
    <row r="59" spans="2:8">
      <c r="B59" s="21" t="s">
        <v>2376</v>
      </c>
      <c r="C59" s="139" t="s">
        <v>139</v>
      </c>
      <c r="D59" s="21" t="s">
        <v>145</v>
      </c>
      <c r="E59" s="21" t="s">
        <v>477</v>
      </c>
      <c r="F59" s="22">
        <v>219</v>
      </c>
      <c r="G59" s="22">
        <v>8.34</v>
      </c>
      <c r="H59" s="22">
        <v>0.8</v>
      </c>
    </row>
    <row r="60" spans="2:8">
      <c r="B60" s="21" t="s">
        <v>2434</v>
      </c>
      <c r="C60" s="139" t="s">
        <v>139</v>
      </c>
      <c r="D60" s="21" t="s">
        <v>251</v>
      </c>
      <c r="E60" s="21" t="s">
        <v>478</v>
      </c>
      <c r="F60" s="22">
        <v>1498</v>
      </c>
      <c r="G60" s="22">
        <v>7.38</v>
      </c>
      <c r="H60" s="22">
        <v>0.71</v>
      </c>
    </row>
    <row r="61" spans="2:8">
      <c r="B61" s="21" t="s">
        <v>1080</v>
      </c>
      <c r="C61" s="139" t="s">
        <v>139</v>
      </c>
      <c r="D61" s="21" t="s">
        <v>151</v>
      </c>
      <c r="E61" s="21" t="s">
        <v>319</v>
      </c>
      <c r="F61" s="22">
        <v>573</v>
      </c>
      <c r="G61" s="22">
        <v>6.2</v>
      </c>
      <c r="H61" s="22">
        <v>0.6</v>
      </c>
    </row>
    <row r="62" spans="2:8">
      <c r="B62" s="21" t="s">
        <v>2435</v>
      </c>
      <c r="C62" s="139" t="s">
        <v>139</v>
      </c>
      <c r="D62" s="21" t="s">
        <v>225</v>
      </c>
      <c r="E62" s="21" t="s">
        <v>479</v>
      </c>
      <c r="F62" s="22">
        <v>73</v>
      </c>
      <c r="G62" s="22">
        <v>5.54</v>
      </c>
      <c r="H62" s="22">
        <v>0.53</v>
      </c>
    </row>
    <row r="63" spans="2:8">
      <c r="B63" s="21" t="s">
        <v>2436</v>
      </c>
      <c r="C63" s="139" t="s">
        <v>139</v>
      </c>
      <c r="D63" s="21" t="s">
        <v>151</v>
      </c>
      <c r="E63" s="21" t="s">
        <v>480</v>
      </c>
      <c r="F63" s="22">
        <v>778</v>
      </c>
      <c r="G63" s="22">
        <v>5.38</v>
      </c>
      <c r="H63" s="22">
        <v>0.52</v>
      </c>
    </row>
    <row r="64" spans="2:8">
      <c r="B64" s="21" t="s">
        <v>2284</v>
      </c>
      <c r="C64" s="139" t="s">
        <v>139</v>
      </c>
      <c r="D64" s="21" t="s">
        <v>157</v>
      </c>
      <c r="E64" s="21" t="s">
        <v>481</v>
      </c>
      <c r="F64" s="22">
        <v>562</v>
      </c>
      <c r="G64" s="22">
        <v>5.26</v>
      </c>
      <c r="H64" s="22">
        <v>0.51</v>
      </c>
    </row>
    <row r="65" spans="2:8">
      <c r="B65" s="21" t="s">
        <v>2065</v>
      </c>
      <c r="C65" s="139" t="s">
        <v>139</v>
      </c>
      <c r="D65" s="21" t="s">
        <v>274</v>
      </c>
      <c r="E65" s="21" t="s">
        <v>391</v>
      </c>
      <c r="F65" s="22">
        <v>1025</v>
      </c>
      <c r="G65" s="22">
        <v>5.17</v>
      </c>
      <c r="H65" s="22">
        <v>0.5</v>
      </c>
    </row>
    <row r="66" spans="2:8">
      <c r="B66" s="21" t="s">
        <v>2437</v>
      </c>
      <c r="C66" s="139" t="s">
        <v>139</v>
      </c>
      <c r="D66" s="21" t="s">
        <v>302</v>
      </c>
      <c r="E66" s="21" t="s">
        <v>482</v>
      </c>
      <c r="F66" s="22">
        <v>364</v>
      </c>
      <c r="G66" s="22">
        <v>3.49</v>
      </c>
      <c r="H66" s="22">
        <v>0.34</v>
      </c>
    </row>
    <row r="67" spans="2:8">
      <c r="B67" s="231" t="s">
        <v>218</v>
      </c>
      <c r="C67" s="234"/>
      <c r="D67" s="231"/>
      <c r="E67" s="231"/>
      <c r="F67" s="128"/>
      <c r="G67" s="128">
        <f>SUM(G14:G66)</f>
        <v>1013.0200000000001</v>
      </c>
      <c r="H67" s="128">
        <f>SUM(H14:H66)</f>
        <v>97.569999999999979</v>
      </c>
    </row>
    <row r="68" spans="2:8">
      <c r="B68" s="231" t="s">
        <v>219</v>
      </c>
      <c r="C68" s="234"/>
      <c r="D68" s="231"/>
      <c r="E68" s="231"/>
      <c r="F68" s="128"/>
      <c r="G68" s="128">
        <v>22.72</v>
      </c>
      <c r="H68" s="128">
        <v>2.19</v>
      </c>
    </row>
    <row r="69" spans="2:8">
      <c r="B69" s="231" t="s">
        <v>125</v>
      </c>
      <c r="C69" s="234"/>
      <c r="D69" s="231"/>
      <c r="E69" s="231"/>
      <c r="F69" s="128"/>
      <c r="G69" s="128">
        <v>1035.74</v>
      </c>
      <c r="H69" s="128">
        <v>99.79</v>
      </c>
    </row>
    <row r="70" spans="2:8">
      <c r="B70" s="231" t="s">
        <v>220</v>
      </c>
      <c r="C70" s="234"/>
      <c r="D70" s="231"/>
      <c r="E70" s="231"/>
      <c r="F70" s="128"/>
      <c r="G70" s="128">
        <v>2.2344340800000566</v>
      </c>
      <c r="H70" s="128">
        <v>0.20999999999999375</v>
      </c>
    </row>
    <row r="71" spans="2:8">
      <c r="B71" s="231" t="s">
        <v>127</v>
      </c>
      <c r="C71" s="234"/>
      <c r="D71" s="231"/>
      <c r="E71" s="231"/>
      <c r="F71" s="128"/>
      <c r="G71" s="128">
        <v>1037.97443408</v>
      </c>
      <c r="H71" s="128">
        <v>100</v>
      </c>
    </row>
    <row r="72" spans="2:8">
      <c r="B72" s="21" t="s">
        <v>128</v>
      </c>
    </row>
    <row r="73" spans="2:8">
      <c r="B73" s="21" t="s">
        <v>129</v>
      </c>
    </row>
    <row r="74" spans="2:8">
      <c r="B74" s="21" t="s">
        <v>130</v>
      </c>
      <c r="C74" s="235">
        <v>44865</v>
      </c>
    </row>
    <row r="75" spans="2:8" ht="25.5">
      <c r="B75" s="236" t="s">
        <v>131</v>
      </c>
      <c r="C75" s="210" t="s">
        <v>132</v>
      </c>
    </row>
    <row r="76" spans="2:8">
      <c r="B76" s="231"/>
    </row>
    <row r="77" spans="2:8">
      <c r="B77" s="231" t="s">
        <v>2546</v>
      </c>
      <c r="C77" s="21" t="s">
        <v>132</v>
      </c>
    </row>
    <row r="78" spans="2:8">
      <c r="B78" s="231" t="s">
        <v>2547</v>
      </c>
      <c r="C78" s="21" t="s">
        <v>132</v>
      </c>
    </row>
    <row r="79" spans="2:8">
      <c r="B79" s="231" t="s">
        <v>1107</v>
      </c>
      <c r="C79" s="21" t="s">
        <v>132</v>
      </c>
    </row>
    <row r="80" spans="2:8">
      <c r="B80" s="231" t="s">
        <v>483</v>
      </c>
      <c r="C80" s="234"/>
    </row>
    <row r="81" spans="2:3">
      <c r="B81" s="231" t="s">
        <v>484</v>
      </c>
      <c r="C81" s="234"/>
    </row>
    <row r="82" spans="2:3">
      <c r="B82" s="231" t="s">
        <v>485</v>
      </c>
      <c r="C82" s="234"/>
    </row>
    <row r="83" spans="2:3">
      <c r="B83" s="231" t="s">
        <v>486</v>
      </c>
      <c r="C83" s="234"/>
    </row>
    <row r="84" spans="2:3">
      <c r="B84" s="264" t="s">
        <v>2524</v>
      </c>
      <c r="C84" s="234"/>
    </row>
    <row r="85" spans="2:3">
      <c r="B85" s="264" t="s">
        <v>134</v>
      </c>
    </row>
    <row r="86" spans="2:3">
      <c r="B86" s="264" t="s">
        <v>135</v>
      </c>
    </row>
  </sheetData>
  <mergeCells count="3">
    <mergeCell ref="B1:E1"/>
    <mergeCell ref="C3:C7"/>
    <mergeCell ref="D3:D7"/>
  </mergeCells>
  <hyperlinks>
    <hyperlink ref="A1" location="Index!A1" display="Index" xr:uid="{037A4C1F-DFCD-49D1-9947-DD7A7246F14E}"/>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69E2-3131-44A8-BD74-9BF7A5A2281C}">
  <dimension ref="A1:I85"/>
  <sheetViews>
    <sheetView workbookViewId="0">
      <selection activeCell="B1" sqref="B1:E1"/>
    </sheetView>
  </sheetViews>
  <sheetFormatPr defaultRowHeight="12.75"/>
  <cols>
    <col min="1" max="1" width="5.42578125" style="21" bestFit="1" customWidth="1"/>
    <col min="2" max="2" width="82" style="21" bestFit="1" customWidth="1"/>
    <col min="3" max="3" width="30.7109375" style="210" customWidth="1"/>
    <col min="4" max="4" width="30.7109375" style="21" customWidth="1"/>
    <col min="5" max="5" width="14"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2" style="21" bestFit="1" customWidth="1"/>
    <col min="259" max="259" width="13.140625" style="21" bestFit="1" customWidth="1"/>
    <col min="260" max="260" width="43" style="21" bestFit="1" customWidth="1"/>
    <col min="261" max="261" width="14" style="21" bestFit="1" customWidth="1"/>
    <col min="262" max="262" width="10.5703125" style="21" bestFit="1" customWidth="1"/>
    <col min="263" max="263" width="18.140625" style="21" bestFit="1" customWidth="1"/>
    <col min="264" max="264" width="9.140625" style="21" bestFit="1"/>
    <col min="265" max="512" width="9.140625" style="21"/>
    <col min="513" max="513" width="5.42578125" style="21" bestFit="1" customWidth="1"/>
    <col min="514" max="514" width="82" style="21" bestFit="1" customWidth="1"/>
    <col min="515" max="515" width="13.140625" style="21" bestFit="1" customWidth="1"/>
    <col min="516" max="516" width="43" style="21" bestFit="1" customWidth="1"/>
    <col min="517" max="517" width="14" style="21" bestFit="1" customWidth="1"/>
    <col min="518" max="518" width="10.5703125" style="21" bestFit="1" customWidth="1"/>
    <col min="519" max="519" width="18.140625" style="21" bestFit="1" customWidth="1"/>
    <col min="520" max="520" width="9.140625" style="21" bestFit="1"/>
    <col min="521" max="768" width="9.140625" style="21"/>
    <col min="769" max="769" width="5.42578125" style="21" bestFit="1" customWidth="1"/>
    <col min="770" max="770" width="82" style="21" bestFit="1" customWidth="1"/>
    <col min="771" max="771" width="13.140625" style="21" bestFit="1" customWidth="1"/>
    <col min="772" max="772" width="43" style="21" bestFit="1" customWidth="1"/>
    <col min="773" max="773" width="14" style="21" bestFit="1" customWidth="1"/>
    <col min="774" max="774" width="10.5703125" style="21" bestFit="1" customWidth="1"/>
    <col min="775" max="775" width="18.140625" style="21" bestFit="1" customWidth="1"/>
    <col min="776" max="776" width="9.140625" style="21" bestFit="1"/>
    <col min="777" max="1024" width="9.140625" style="21"/>
    <col min="1025" max="1025" width="5.42578125" style="21" bestFit="1" customWidth="1"/>
    <col min="1026" max="1026" width="82" style="21" bestFit="1" customWidth="1"/>
    <col min="1027" max="1027" width="13.140625" style="21" bestFit="1" customWidth="1"/>
    <col min="1028" max="1028" width="43" style="21" bestFit="1" customWidth="1"/>
    <col min="1029" max="1029" width="14" style="21" bestFit="1" customWidth="1"/>
    <col min="1030" max="1030" width="10.5703125" style="21" bestFit="1" customWidth="1"/>
    <col min="1031" max="1031" width="18.140625" style="21" bestFit="1" customWidth="1"/>
    <col min="1032" max="1032" width="9.140625" style="21" bestFit="1"/>
    <col min="1033" max="1280" width="9.140625" style="21"/>
    <col min="1281" max="1281" width="5.42578125" style="21" bestFit="1" customWidth="1"/>
    <col min="1282" max="1282" width="82" style="21" bestFit="1" customWidth="1"/>
    <col min="1283" max="1283" width="13.140625" style="21" bestFit="1" customWidth="1"/>
    <col min="1284" max="1284" width="43" style="21" bestFit="1" customWidth="1"/>
    <col min="1285" max="1285" width="14" style="21" bestFit="1" customWidth="1"/>
    <col min="1286" max="1286" width="10.5703125" style="21" bestFit="1" customWidth="1"/>
    <col min="1287" max="1287" width="18.140625" style="21" bestFit="1" customWidth="1"/>
    <col min="1288" max="1288" width="9.140625" style="21" bestFit="1"/>
    <col min="1289" max="1536" width="9.140625" style="21"/>
    <col min="1537" max="1537" width="5.42578125" style="21" bestFit="1" customWidth="1"/>
    <col min="1538" max="1538" width="82" style="21" bestFit="1" customWidth="1"/>
    <col min="1539" max="1539" width="13.140625" style="21" bestFit="1" customWidth="1"/>
    <col min="1540" max="1540" width="43" style="21" bestFit="1" customWidth="1"/>
    <col min="1541" max="1541" width="14" style="21" bestFit="1" customWidth="1"/>
    <col min="1542" max="1542" width="10.5703125" style="21" bestFit="1" customWidth="1"/>
    <col min="1543" max="1543" width="18.140625" style="21" bestFit="1" customWidth="1"/>
    <col min="1544" max="1544" width="9.140625" style="21" bestFit="1"/>
    <col min="1545" max="1792" width="9.140625" style="21"/>
    <col min="1793" max="1793" width="5.42578125" style="21" bestFit="1" customWidth="1"/>
    <col min="1794" max="1794" width="82" style="21" bestFit="1" customWidth="1"/>
    <col min="1795" max="1795" width="13.140625" style="21" bestFit="1" customWidth="1"/>
    <col min="1796" max="1796" width="43" style="21" bestFit="1" customWidth="1"/>
    <col min="1797" max="1797" width="14" style="21" bestFit="1" customWidth="1"/>
    <col min="1798" max="1798" width="10.5703125" style="21" bestFit="1" customWidth="1"/>
    <col min="1799" max="1799" width="18.140625" style="21" bestFit="1" customWidth="1"/>
    <col min="1800" max="1800" width="9.140625" style="21" bestFit="1"/>
    <col min="1801" max="2048" width="9.140625" style="21"/>
    <col min="2049" max="2049" width="5.42578125" style="21" bestFit="1" customWidth="1"/>
    <col min="2050" max="2050" width="82" style="21" bestFit="1" customWidth="1"/>
    <col min="2051" max="2051" width="13.140625" style="21" bestFit="1" customWidth="1"/>
    <col min="2052" max="2052" width="43" style="21" bestFit="1" customWidth="1"/>
    <col min="2053" max="2053" width="14" style="21" bestFit="1" customWidth="1"/>
    <col min="2054" max="2054" width="10.5703125" style="21" bestFit="1" customWidth="1"/>
    <col min="2055" max="2055" width="18.140625" style="21" bestFit="1" customWidth="1"/>
    <col min="2056" max="2056" width="9.140625" style="21" bestFit="1"/>
    <col min="2057" max="2304" width="9.140625" style="21"/>
    <col min="2305" max="2305" width="5.42578125" style="21" bestFit="1" customWidth="1"/>
    <col min="2306" max="2306" width="82" style="21" bestFit="1" customWidth="1"/>
    <col min="2307" max="2307" width="13.140625" style="21" bestFit="1" customWidth="1"/>
    <col min="2308" max="2308" width="43" style="21" bestFit="1" customWidth="1"/>
    <col min="2309" max="2309" width="14" style="21" bestFit="1" customWidth="1"/>
    <col min="2310" max="2310" width="10.5703125" style="21" bestFit="1" customWidth="1"/>
    <col min="2311" max="2311" width="18.140625" style="21" bestFit="1" customWidth="1"/>
    <col min="2312" max="2312" width="9.140625" style="21" bestFit="1"/>
    <col min="2313" max="2560" width="9.140625" style="21"/>
    <col min="2561" max="2561" width="5.42578125" style="21" bestFit="1" customWidth="1"/>
    <col min="2562" max="2562" width="82" style="21" bestFit="1" customWidth="1"/>
    <col min="2563" max="2563" width="13.140625" style="21" bestFit="1" customWidth="1"/>
    <col min="2564" max="2564" width="43" style="21" bestFit="1" customWidth="1"/>
    <col min="2565" max="2565" width="14" style="21" bestFit="1" customWidth="1"/>
    <col min="2566" max="2566" width="10.5703125" style="21" bestFit="1" customWidth="1"/>
    <col min="2567" max="2567" width="18.140625" style="21" bestFit="1" customWidth="1"/>
    <col min="2568" max="2568" width="9.140625" style="21" bestFit="1"/>
    <col min="2569" max="2816" width="9.140625" style="21"/>
    <col min="2817" max="2817" width="5.42578125" style="21" bestFit="1" customWidth="1"/>
    <col min="2818" max="2818" width="82" style="21" bestFit="1" customWidth="1"/>
    <col min="2819" max="2819" width="13.140625" style="21" bestFit="1" customWidth="1"/>
    <col min="2820" max="2820" width="43" style="21" bestFit="1" customWidth="1"/>
    <col min="2821" max="2821" width="14" style="21" bestFit="1" customWidth="1"/>
    <col min="2822" max="2822" width="10.5703125" style="21" bestFit="1" customWidth="1"/>
    <col min="2823" max="2823" width="18.140625" style="21" bestFit="1" customWidth="1"/>
    <col min="2824" max="2824" width="9.140625" style="21" bestFit="1"/>
    <col min="2825" max="3072" width="9.140625" style="21"/>
    <col min="3073" max="3073" width="5.42578125" style="21" bestFit="1" customWidth="1"/>
    <col min="3074" max="3074" width="82" style="21" bestFit="1" customWidth="1"/>
    <col min="3075" max="3075" width="13.140625" style="21" bestFit="1" customWidth="1"/>
    <col min="3076" max="3076" width="43" style="21" bestFit="1" customWidth="1"/>
    <col min="3077" max="3077" width="14" style="21" bestFit="1" customWidth="1"/>
    <col min="3078" max="3078" width="10.5703125" style="21" bestFit="1" customWidth="1"/>
    <col min="3079" max="3079" width="18.140625" style="21" bestFit="1" customWidth="1"/>
    <col min="3080" max="3080" width="9.140625" style="21" bestFit="1"/>
    <col min="3081" max="3328" width="9.140625" style="21"/>
    <col min="3329" max="3329" width="5.42578125" style="21" bestFit="1" customWidth="1"/>
    <col min="3330" max="3330" width="82" style="21" bestFit="1" customWidth="1"/>
    <col min="3331" max="3331" width="13.140625" style="21" bestFit="1" customWidth="1"/>
    <col min="3332" max="3332" width="43" style="21" bestFit="1" customWidth="1"/>
    <col min="3333" max="3333" width="14" style="21" bestFit="1" customWidth="1"/>
    <col min="3334" max="3334" width="10.5703125" style="21" bestFit="1" customWidth="1"/>
    <col min="3335" max="3335" width="18.140625" style="21" bestFit="1" customWidth="1"/>
    <col min="3336" max="3336" width="9.140625" style="21" bestFit="1"/>
    <col min="3337" max="3584" width="9.140625" style="21"/>
    <col min="3585" max="3585" width="5.42578125" style="21" bestFit="1" customWidth="1"/>
    <col min="3586" max="3586" width="82" style="21" bestFit="1" customWidth="1"/>
    <col min="3587" max="3587" width="13.140625" style="21" bestFit="1" customWidth="1"/>
    <col min="3588" max="3588" width="43" style="21" bestFit="1" customWidth="1"/>
    <col min="3589" max="3589" width="14" style="21" bestFit="1" customWidth="1"/>
    <col min="3590" max="3590" width="10.5703125" style="21" bestFit="1" customWidth="1"/>
    <col min="3591" max="3591" width="18.140625" style="21" bestFit="1" customWidth="1"/>
    <col min="3592" max="3592" width="9.140625" style="21" bestFit="1"/>
    <col min="3593" max="3840" width="9.140625" style="21"/>
    <col min="3841" max="3841" width="5.42578125" style="21" bestFit="1" customWidth="1"/>
    <col min="3842" max="3842" width="82" style="21" bestFit="1" customWidth="1"/>
    <col min="3843" max="3843" width="13.140625" style="21" bestFit="1" customWidth="1"/>
    <col min="3844" max="3844" width="43" style="21" bestFit="1" customWidth="1"/>
    <col min="3845" max="3845" width="14" style="21" bestFit="1" customWidth="1"/>
    <col min="3846" max="3846" width="10.5703125" style="21" bestFit="1" customWidth="1"/>
    <col min="3847" max="3847" width="18.140625" style="21" bestFit="1" customWidth="1"/>
    <col min="3848" max="3848" width="9.140625" style="21" bestFit="1"/>
    <col min="3849" max="4096" width="9.140625" style="21"/>
    <col min="4097" max="4097" width="5.42578125" style="21" bestFit="1" customWidth="1"/>
    <col min="4098" max="4098" width="82" style="21" bestFit="1" customWidth="1"/>
    <col min="4099" max="4099" width="13.140625" style="21" bestFit="1" customWidth="1"/>
    <col min="4100" max="4100" width="43" style="21" bestFit="1" customWidth="1"/>
    <col min="4101" max="4101" width="14" style="21" bestFit="1" customWidth="1"/>
    <col min="4102" max="4102" width="10.5703125" style="21" bestFit="1" customWidth="1"/>
    <col min="4103" max="4103" width="18.140625" style="21" bestFit="1" customWidth="1"/>
    <col min="4104" max="4104" width="9.140625" style="21" bestFit="1"/>
    <col min="4105" max="4352" width="9.140625" style="21"/>
    <col min="4353" max="4353" width="5.42578125" style="21" bestFit="1" customWidth="1"/>
    <col min="4354" max="4354" width="82" style="21" bestFit="1" customWidth="1"/>
    <col min="4355" max="4355" width="13.140625" style="21" bestFit="1" customWidth="1"/>
    <col min="4356" max="4356" width="43" style="21" bestFit="1" customWidth="1"/>
    <col min="4357" max="4357" width="14" style="21" bestFit="1" customWidth="1"/>
    <col min="4358" max="4358" width="10.5703125" style="21" bestFit="1" customWidth="1"/>
    <col min="4359" max="4359" width="18.140625" style="21" bestFit="1" customWidth="1"/>
    <col min="4360" max="4360" width="9.140625" style="21" bestFit="1"/>
    <col min="4361" max="4608" width="9.140625" style="21"/>
    <col min="4609" max="4609" width="5.42578125" style="21" bestFit="1" customWidth="1"/>
    <col min="4610" max="4610" width="82" style="21" bestFit="1" customWidth="1"/>
    <col min="4611" max="4611" width="13.140625" style="21" bestFit="1" customWidth="1"/>
    <col min="4612" max="4612" width="43" style="21" bestFit="1" customWidth="1"/>
    <col min="4613" max="4613" width="14" style="21" bestFit="1" customWidth="1"/>
    <col min="4614" max="4614" width="10.5703125" style="21" bestFit="1" customWidth="1"/>
    <col min="4615" max="4615" width="18.140625" style="21" bestFit="1" customWidth="1"/>
    <col min="4616" max="4616" width="9.140625" style="21" bestFit="1"/>
    <col min="4617" max="4864" width="9.140625" style="21"/>
    <col min="4865" max="4865" width="5.42578125" style="21" bestFit="1" customWidth="1"/>
    <col min="4866" max="4866" width="82" style="21" bestFit="1" customWidth="1"/>
    <col min="4867" max="4867" width="13.140625" style="21" bestFit="1" customWidth="1"/>
    <col min="4868" max="4868" width="43" style="21" bestFit="1" customWidth="1"/>
    <col min="4869" max="4869" width="14" style="21" bestFit="1" customWidth="1"/>
    <col min="4870" max="4870" width="10.5703125" style="21" bestFit="1" customWidth="1"/>
    <col min="4871" max="4871" width="18.140625" style="21" bestFit="1" customWidth="1"/>
    <col min="4872" max="4872" width="9.140625" style="21" bestFit="1"/>
    <col min="4873" max="5120" width="9.140625" style="21"/>
    <col min="5121" max="5121" width="5.42578125" style="21" bestFit="1" customWidth="1"/>
    <col min="5122" max="5122" width="82" style="21" bestFit="1" customWidth="1"/>
    <col min="5123" max="5123" width="13.140625" style="21" bestFit="1" customWidth="1"/>
    <col min="5124" max="5124" width="43" style="21" bestFit="1" customWidth="1"/>
    <col min="5125" max="5125" width="14" style="21" bestFit="1" customWidth="1"/>
    <col min="5126" max="5126" width="10.5703125" style="21" bestFit="1" customWidth="1"/>
    <col min="5127" max="5127" width="18.140625" style="21" bestFit="1" customWidth="1"/>
    <col min="5128" max="5128" width="9.140625" style="21" bestFit="1"/>
    <col min="5129" max="5376" width="9.140625" style="21"/>
    <col min="5377" max="5377" width="5.42578125" style="21" bestFit="1" customWidth="1"/>
    <col min="5378" max="5378" width="82" style="21" bestFit="1" customWidth="1"/>
    <col min="5379" max="5379" width="13.140625" style="21" bestFit="1" customWidth="1"/>
    <col min="5380" max="5380" width="43" style="21" bestFit="1" customWidth="1"/>
    <col min="5381" max="5381" width="14" style="21" bestFit="1" customWidth="1"/>
    <col min="5382" max="5382" width="10.5703125" style="21" bestFit="1" customWidth="1"/>
    <col min="5383" max="5383" width="18.140625" style="21" bestFit="1" customWidth="1"/>
    <col min="5384" max="5384" width="9.140625" style="21" bestFit="1"/>
    <col min="5385" max="5632" width="9.140625" style="21"/>
    <col min="5633" max="5633" width="5.42578125" style="21" bestFit="1" customWidth="1"/>
    <col min="5634" max="5634" width="82" style="21" bestFit="1" customWidth="1"/>
    <col min="5635" max="5635" width="13.140625" style="21" bestFit="1" customWidth="1"/>
    <col min="5636" max="5636" width="43" style="21" bestFit="1" customWidth="1"/>
    <col min="5637" max="5637" width="14" style="21" bestFit="1" customWidth="1"/>
    <col min="5638" max="5638" width="10.5703125" style="21" bestFit="1" customWidth="1"/>
    <col min="5639" max="5639" width="18.140625" style="21" bestFit="1" customWidth="1"/>
    <col min="5640" max="5640" width="9.140625" style="21" bestFit="1"/>
    <col min="5641" max="5888" width="9.140625" style="21"/>
    <col min="5889" max="5889" width="5.42578125" style="21" bestFit="1" customWidth="1"/>
    <col min="5890" max="5890" width="82" style="21" bestFit="1" customWidth="1"/>
    <col min="5891" max="5891" width="13.140625" style="21" bestFit="1" customWidth="1"/>
    <col min="5892" max="5892" width="43" style="21" bestFit="1" customWidth="1"/>
    <col min="5893" max="5893" width="14" style="21" bestFit="1" customWidth="1"/>
    <col min="5894" max="5894" width="10.5703125" style="21" bestFit="1" customWidth="1"/>
    <col min="5895" max="5895" width="18.140625" style="21" bestFit="1" customWidth="1"/>
    <col min="5896" max="5896" width="9.140625" style="21" bestFit="1"/>
    <col min="5897" max="6144" width="9.140625" style="21"/>
    <col min="6145" max="6145" width="5.42578125" style="21" bestFit="1" customWidth="1"/>
    <col min="6146" max="6146" width="82" style="21" bestFit="1" customWidth="1"/>
    <col min="6147" max="6147" width="13.140625" style="21" bestFit="1" customWidth="1"/>
    <col min="6148" max="6148" width="43" style="21" bestFit="1" customWidth="1"/>
    <col min="6149" max="6149" width="14" style="21" bestFit="1" customWidth="1"/>
    <col min="6150" max="6150" width="10.5703125" style="21" bestFit="1" customWidth="1"/>
    <col min="6151" max="6151" width="18.140625" style="21" bestFit="1" customWidth="1"/>
    <col min="6152" max="6152" width="9.140625" style="21" bestFit="1"/>
    <col min="6153" max="6400" width="9.140625" style="21"/>
    <col min="6401" max="6401" width="5.42578125" style="21" bestFit="1" customWidth="1"/>
    <col min="6402" max="6402" width="82" style="21" bestFit="1" customWidth="1"/>
    <col min="6403" max="6403" width="13.140625" style="21" bestFit="1" customWidth="1"/>
    <col min="6404" max="6404" width="43" style="21" bestFit="1" customWidth="1"/>
    <col min="6405" max="6405" width="14" style="21" bestFit="1" customWidth="1"/>
    <col min="6406" max="6406" width="10.5703125" style="21" bestFit="1" customWidth="1"/>
    <col min="6407" max="6407" width="18.140625" style="21" bestFit="1" customWidth="1"/>
    <col min="6408" max="6408" width="9.140625" style="21" bestFit="1"/>
    <col min="6409" max="6656" width="9.140625" style="21"/>
    <col min="6657" max="6657" width="5.42578125" style="21" bestFit="1" customWidth="1"/>
    <col min="6658" max="6658" width="82" style="21" bestFit="1" customWidth="1"/>
    <col min="6659" max="6659" width="13.140625" style="21" bestFit="1" customWidth="1"/>
    <col min="6660" max="6660" width="43" style="21" bestFit="1" customWidth="1"/>
    <col min="6661" max="6661" width="14" style="21" bestFit="1" customWidth="1"/>
    <col min="6662" max="6662" width="10.5703125" style="21" bestFit="1" customWidth="1"/>
    <col min="6663" max="6663" width="18.140625" style="21" bestFit="1" customWidth="1"/>
    <col min="6664" max="6664" width="9.140625" style="21" bestFit="1"/>
    <col min="6665" max="6912" width="9.140625" style="21"/>
    <col min="6913" max="6913" width="5.42578125" style="21" bestFit="1" customWidth="1"/>
    <col min="6914" max="6914" width="82" style="21" bestFit="1" customWidth="1"/>
    <col min="6915" max="6915" width="13.140625" style="21" bestFit="1" customWidth="1"/>
    <col min="6916" max="6916" width="43" style="21" bestFit="1" customWidth="1"/>
    <col min="6917" max="6917" width="14" style="21" bestFit="1" customWidth="1"/>
    <col min="6918" max="6918" width="10.5703125" style="21" bestFit="1" customWidth="1"/>
    <col min="6919" max="6919" width="18.140625" style="21" bestFit="1" customWidth="1"/>
    <col min="6920" max="6920" width="9.140625" style="21" bestFit="1"/>
    <col min="6921" max="7168" width="9.140625" style="21"/>
    <col min="7169" max="7169" width="5.42578125" style="21" bestFit="1" customWidth="1"/>
    <col min="7170" max="7170" width="82" style="21" bestFit="1" customWidth="1"/>
    <col min="7171" max="7171" width="13.140625" style="21" bestFit="1" customWidth="1"/>
    <col min="7172" max="7172" width="43" style="21" bestFit="1" customWidth="1"/>
    <col min="7173" max="7173" width="14" style="21" bestFit="1" customWidth="1"/>
    <col min="7174" max="7174" width="10.5703125" style="21" bestFit="1" customWidth="1"/>
    <col min="7175" max="7175" width="18.140625" style="21" bestFit="1" customWidth="1"/>
    <col min="7176" max="7176" width="9.140625" style="21" bestFit="1"/>
    <col min="7177" max="7424" width="9.140625" style="21"/>
    <col min="7425" max="7425" width="5.42578125" style="21" bestFit="1" customWidth="1"/>
    <col min="7426" max="7426" width="82" style="21" bestFit="1" customWidth="1"/>
    <col min="7427" max="7427" width="13.140625" style="21" bestFit="1" customWidth="1"/>
    <col min="7428" max="7428" width="43" style="21" bestFit="1" customWidth="1"/>
    <col min="7429" max="7429" width="14" style="21" bestFit="1" customWidth="1"/>
    <col min="7430" max="7430" width="10.5703125" style="21" bestFit="1" customWidth="1"/>
    <col min="7431" max="7431" width="18.140625" style="21" bestFit="1" customWidth="1"/>
    <col min="7432" max="7432" width="9.140625" style="21" bestFit="1"/>
    <col min="7433" max="7680" width="9.140625" style="21"/>
    <col min="7681" max="7681" width="5.42578125" style="21" bestFit="1" customWidth="1"/>
    <col min="7682" max="7682" width="82" style="21" bestFit="1" customWidth="1"/>
    <col min="7683" max="7683" width="13.140625" style="21" bestFit="1" customWidth="1"/>
    <col min="7684" max="7684" width="43" style="21" bestFit="1" customWidth="1"/>
    <col min="7685" max="7685" width="14" style="21" bestFit="1" customWidth="1"/>
    <col min="7686" max="7686" width="10.5703125" style="21" bestFit="1" customWidth="1"/>
    <col min="7687" max="7687" width="18.140625" style="21" bestFit="1" customWidth="1"/>
    <col min="7688" max="7688" width="9.140625" style="21" bestFit="1"/>
    <col min="7689" max="7936" width="9.140625" style="21"/>
    <col min="7937" max="7937" width="5.42578125" style="21" bestFit="1" customWidth="1"/>
    <col min="7938" max="7938" width="82" style="21" bestFit="1" customWidth="1"/>
    <col min="7939" max="7939" width="13.140625" style="21" bestFit="1" customWidth="1"/>
    <col min="7940" max="7940" width="43" style="21" bestFit="1" customWidth="1"/>
    <col min="7941" max="7941" width="14" style="21" bestFit="1" customWidth="1"/>
    <col min="7942" max="7942" width="10.5703125" style="21" bestFit="1" customWidth="1"/>
    <col min="7943" max="7943" width="18.140625" style="21" bestFit="1" customWidth="1"/>
    <col min="7944" max="7944" width="9.140625" style="21" bestFit="1"/>
    <col min="7945" max="8192" width="9.140625" style="21"/>
    <col min="8193" max="8193" width="5.42578125" style="21" bestFit="1" customWidth="1"/>
    <col min="8194" max="8194" width="82" style="21" bestFit="1" customWidth="1"/>
    <col min="8195" max="8195" width="13.140625" style="21" bestFit="1" customWidth="1"/>
    <col min="8196" max="8196" width="43" style="21" bestFit="1" customWidth="1"/>
    <col min="8197" max="8197" width="14" style="21" bestFit="1" customWidth="1"/>
    <col min="8198" max="8198" width="10.5703125" style="21" bestFit="1" customWidth="1"/>
    <col min="8199" max="8199" width="18.140625" style="21" bestFit="1" customWidth="1"/>
    <col min="8200" max="8200" width="9.140625" style="21" bestFit="1"/>
    <col min="8201" max="8448" width="9.140625" style="21"/>
    <col min="8449" max="8449" width="5.42578125" style="21" bestFit="1" customWidth="1"/>
    <col min="8450" max="8450" width="82" style="21" bestFit="1" customWidth="1"/>
    <col min="8451" max="8451" width="13.140625" style="21" bestFit="1" customWidth="1"/>
    <col min="8452" max="8452" width="43" style="21" bestFit="1" customWidth="1"/>
    <col min="8453" max="8453" width="14" style="21" bestFit="1" customWidth="1"/>
    <col min="8454" max="8454" width="10.5703125" style="21" bestFit="1" customWidth="1"/>
    <col min="8455" max="8455" width="18.140625" style="21" bestFit="1" customWidth="1"/>
    <col min="8456" max="8456" width="9.140625" style="21" bestFit="1"/>
    <col min="8457" max="8704" width="9.140625" style="21"/>
    <col min="8705" max="8705" width="5.42578125" style="21" bestFit="1" customWidth="1"/>
    <col min="8706" max="8706" width="82" style="21" bestFit="1" customWidth="1"/>
    <col min="8707" max="8707" width="13.140625" style="21" bestFit="1" customWidth="1"/>
    <col min="8708" max="8708" width="43" style="21" bestFit="1" customWidth="1"/>
    <col min="8709" max="8709" width="14" style="21" bestFit="1" customWidth="1"/>
    <col min="8710" max="8710" width="10.5703125" style="21" bestFit="1" customWidth="1"/>
    <col min="8711" max="8711" width="18.140625" style="21" bestFit="1" customWidth="1"/>
    <col min="8712" max="8712" width="9.140625" style="21" bestFit="1"/>
    <col min="8713" max="8960" width="9.140625" style="21"/>
    <col min="8961" max="8961" width="5.42578125" style="21" bestFit="1" customWidth="1"/>
    <col min="8962" max="8962" width="82" style="21" bestFit="1" customWidth="1"/>
    <col min="8963" max="8963" width="13.140625" style="21" bestFit="1" customWidth="1"/>
    <col min="8964" max="8964" width="43" style="21" bestFit="1" customWidth="1"/>
    <col min="8965" max="8965" width="14" style="21" bestFit="1" customWidth="1"/>
    <col min="8966" max="8966" width="10.5703125" style="21" bestFit="1" customWidth="1"/>
    <col min="8967" max="8967" width="18.140625" style="21" bestFit="1" customWidth="1"/>
    <col min="8968" max="8968" width="9.140625" style="21" bestFit="1"/>
    <col min="8969" max="9216" width="9.140625" style="21"/>
    <col min="9217" max="9217" width="5.42578125" style="21" bestFit="1" customWidth="1"/>
    <col min="9218" max="9218" width="82" style="21" bestFit="1" customWidth="1"/>
    <col min="9219" max="9219" width="13.140625" style="21" bestFit="1" customWidth="1"/>
    <col min="9220" max="9220" width="43" style="21" bestFit="1" customWidth="1"/>
    <col min="9221" max="9221" width="14" style="21" bestFit="1" customWidth="1"/>
    <col min="9222" max="9222" width="10.5703125" style="21" bestFit="1" customWidth="1"/>
    <col min="9223" max="9223" width="18.140625" style="21" bestFit="1" customWidth="1"/>
    <col min="9224" max="9224" width="9.140625" style="21" bestFit="1"/>
    <col min="9225" max="9472" width="9.140625" style="21"/>
    <col min="9473" max="9473" width="5.42578125" style="21" bestFit="1" customWidth="1"/>
    <col min="9474" max="9474" width="82" style="21" bestFit="1" customWidth="1"/>
    <col min="9475" max="9475" width="13.140625" style="21" bestFit="1" customWidth="1"/>
    <col min="9476" max="9476" width="43" style="21" bestFit="1" customWidth="1"/>
    <col min="9477" max="9477" width="14" style="21" bestFit="1" customWidth="1"/>
    <col min="9478" max="9478" width="10.5703125" style="21" bestFit="1" customWidth="1"/>
    <col min="9479" max="9479" width="18.140625" style="21" bestFit="1" customWidth="1"/>
    <col min="9480" max="9480" width="9.140625" style="21" bestFit="1"/>
    <col min="9481" max="9728" width="9.140625" style="21"/>
    <col min="9729" max="9729" width="5.42578125" style="21" bestFit="1" customWidth="1"/>
    <col min="9730" max="9730" width="82" style="21" bestFit="1" customWidth="1"/>
    <col min="9731" max="9731" width="13.140625" style="21" bestFit="1" customWidth="1"/>
    <col min="9732" max="9732" width="43" style="21" bestFit="1" customWidth="1"/>
    <col min="9733" max="9733" width="14" style="21" bestFit="1" customWidth="1"/>
    <col min="9734" max="9734" width="10.5703125" style="21" bestFit="1" customWidth="1"/>
    <col min="9735" max="9735" width="18.140625" style="21" bestFit="1" customWidth="1"/>
    <col min="9736" max="9736" width="9.140625" style="21" bestFit="1"/>
    <col min="9737" max="9984" width="9.140625" style="21"/>
    <col min="9985" max="9985" width="5.42578125" style="21" bestFit="1" customWidth="1"/>
    <col min="9986" max="9986" width="82" style="21" bestFit="1" customWidth="1"/>
    <col min="9987" max="9987" width="13.140625" style="21" bestFit="1" customWidth="1"/>
    <col min="9988" max="9988" width="43" style="21" bestFit="1" customWidth="1"/>
    <col min="9989" max="9989" width="14" style="21" bestFit="1" customWidth="1"/>
    <col min="9990" max="9990" width="10.5703125" style="21" bestFit="1" customWidth="1"/>
    <col min="9991" max="9991" width="18.140625" style="21" bestFit="1" customWidth="1"/>
    <col min="9992" max="9992" width="9.140625" style="21" bestFit="1"/>
    <col min="9993" max="10240" width="9.140625" style="21"/>
    <col min="10241" max="10241" width="5.42578125" style="21" bestFit="1" customWidth="1"/>
    <col min="10242" max="10242" width="82" style="21" bestFit="1" customWidth="1"/>
    <col min="10243" max="10243" width="13.140625" style="21" bestFit="1" customWidth="1"/>
    <col min="10244" max="10244" width="43" style="21" bestFit="1" customWidth="1"/>
    <col min="10245" max="10245" width="14" style="21" bestFit="1" customWidth="1"/>
    <col min="10246" max="10246" width="10.5703125" style="21" bestFit="1" customWidth="1"/>
    <col min="10247" max="10247" width="18.140625" style="21" bestFit="1" customWidth="1"/>
    <col min="10248" max="10248" width="9.140625" style="21" bestFit="1"/>
    <col min="10249" max="10496" width="9.140625" style="21"/>
    <col min="10497" max="10497" width="5.42578125" style="21" bestFit="1" customWidth="1"/>
    <col min="10498" max="10498" width="82" style="21" bestFit="1" customWidth="1"/>
    <col min="10499" max="10499" width="13.140625" style="21" bestFit="1" customWidth="1"/>
    <col min="10500" max="10500" width="43" style="21" bestFit="1" customWidth="1"/>
    <col min="10501" max="10501" width="14" style="21" bestFit="1" customWidth="1"/>
    <col min="10502" max="10502" width="10.5703125" style="21" bestFit="1" customWidth="1"/>
    <col min="10503" max="10503" width="18.140625" style="21" bestFit="1" customWidth="1"/>
    <col min="10504" max="10504" width="9.140625" style="21" bestFit="1"/>
    <col min="10505" max="10752" width="9.140625" style="21"/>
    <col min="10753" max="10753" width="5.42578125" style="21" bestFit="1" customWidth="1"/>
    <col min="10754" max="10754" width="82" style="21" bestFit="1" customWidth="1"/>
    <col min="10755" max="10755" width="13.140625" style="21" bestFit="1" customWidth="1"/>
    <col min="10756" max="10756" width="43" style="21" bestFit="1" customWidth="1"/>
    <col min="10757" max="10757" width="14" style="21" bestFit="1" customWidth="1"/>
    <col min="10758" max="10758" width="10.5703125" style="21" bestFit="1" customWidth="1"/>
    <col min="10759" max="10759" width="18.140625" style="21" bestFit="1" customWidth="1"/>
    <col min="10760" max="10760" width="9.140625" style="21" bestFit="1"/>
    <col min="10761" max="11008" width="9.140625" style="21"/>
    <col min="11009" max="11009" width="5.42578125" style="21" bestFit="1" customWidth="1"/>
    <col min="11010" max="11010" width="82" style="21" bestFit="1" customWidth="1"/>
    <col min="11011" max="11011" width="13.140625" style="21" bestFit="1" customWidth="1"/>
    <col min="11012" max="11012" width="43" style="21" bestFit="1" customWidth="1"/>
    <col min="11013" max="11013" width="14" style="21" bestFit="1" customWidth="1"/>
    <col min="11014" max="11014" width="10.5703125" style="21" bestFit="1" customWidth="1"/>
    <col min="11015" max="11015" width="18.140625" style="21" bestFit="1" customWidth="1"/>
    <col min="11016" max="11016" width="9.140625" style="21" bestFit="1"/>
    <col min="11017" max="11264" width="9.140625" style="21"/>
    <col min="11265" max="11265" width="5.42578125" style="21" bestFit="1" customWidth="1"/>
    <col min="11266" max="11266" width="82" style="21" bestFit="1" customWidth="1"/>
    <col min="11267" max="11267" width="13.140625" style="21" bestFit="1" customWidth="1"/>
    <col min="11268" max="11268" width="43" style="21" bestFit="1" customWidth="1"/>
    <col min="11269" max="11269" width="14" style="21" bestFit="1" customWidth="1"/>
    <col min="11270" max="11270" width="10.5703125" style="21" bestFit="1" customWidth="1"/>
    <col min="11271" max="11271" width="18.140625" style="21" bestFit="1" customWidth="1"/>
    <col min="11272" max="11272" width="9.140625" style="21" bestFit="1"/>
    <col min="11273" max="11520" width="9.140625" style="21"/>
    <col min="11521" max="11521" width="5.42578125" style="21" bestFit="1" customWidth="1"/>
    <col min="11522" max="11522" width="82" style="21" bestFit="1" customWidth="1"/>
    <col min="11523" max="11523" width="13.140625" style="21" bestFit="1" customWidth="1"/>
    <col min="11524" max="11524" width="43" style="21" bestFit="1" customWidth="1"/>
    <col min="11525" max="11525" width="14" style="21" bestFit="1" customWidth="1"/>
    <col min="11526" max="11526" width="10.5703125" style="21" bestFit="1" customWidth="1"/>
    <col min="11527" max="11527" width="18.140625" style="21" bestFit="1" customWidth="1"/>
    <col min="11528" max="11528" width="9.140625" style="21" bestFit="1"/>
    <col min="11529" max="11776" width="9.140625" style="21"/>
    <col min="11777" max="11777" width="5.42578125" style="21" bestFit="1" customWidth="1"/>
    <col min="11778" max="11778" width="82" style="21" bestFit="1" customWidth="1"/>
    <col min="11779" max="11779" width="13.140625" style="21" bestFit="1" customWidth="1"/>
    <col min="11780" max="11780" width="43" style="21" bestFit="1" customWidth="1"/>
    <col min="11781" max="11781" width="14" style="21" bestFit="1" customWidth="1"/>
    <col min="11782" max="11782" width="10.5703125" style="21" bestFit="1" customWidth="1"/>
    <col min="11783" max="11783" width="18.140625" style="21" bestFit="1" customWidth="1"/>
    <col min="11784" max="11784" width="9.140625" style="21" bestFit="1"/>
    <col min="11785" max="12032" width="9.140625" style="21"/>
    <col min="12033" max="12033" width="5.42578125" style="21" bestFit="1" customWidth="1"/>
    <col min="12034" max="12034" width="82" style="21" bestFit="1" customWidth="1"/>
    <col min="12035" max="12035" width="13.140625" style="21" bestFit="1" customWidth="1"/>
    <col min="12036" max="12036" width="43" style="21" bestFit="1" customWidth="1"/>
    <col min="12037" max="12037" width="14" style="21" bestFit="1" customWidth="1"/>
    <col min="12038" max="12038" width="10.5703125" style="21" bestFit="1" customWidth="1"/>
    <col min="12039" max="12039" width="18.140625" style="21" bestFit="1" customWidth="1"/>
    <col min="12040" max="12040" width="9.140625" style="21" bestFit="1"/>
    <col min="12041" max="12288" width="9.140625" style="21"/>
    <col min="12289" max="12289" width="5.42578125" style="21" bestFit="1" customWidth="1"/>
    <col min="12290" max="12290" width="82" style="21" bestFit="1" customWidth="1"/>
    <col min="12291" max="12291" width="13.140625" style="21" bestFit="1" customWidth="1"/>
    <col min="12292" max="12292" width="43" style="21" bestFit="1" customWidth="1"/>
    <col min="12293" max="12293" width="14" style="21" bestFit="1" customWidth="1"/>
    <col min="12294" max="12294" width="10.5703125" style="21" bestFit="1" customWidth="1"/>
    <col min="12295" max="12295" width="18.140625" style="21" bestFit="1" customWidth="1"/>
    <col min="12296" max="12296" width="9.140625" style="21" bestFit="1"/>
    <col min="12297" max="12544" width="9.140625" style="21"/>
    <col min="12545" max="12545" width="5.42578125" style="21" bestFit="1" customWidth="1"/>
    <col min="12546" max="12546" width="82" style="21" bestFit="1" customWidth="1"/>
    <col min="12547" max="12547" width="13.140625" style="21" bestFit="1" customWidth="1"/>
    <col min="12548" max="12548" width="43" style="21" bestFit="1" customWidth="1"/>
    <col min="12549" max="12549" width="14" style="21" bestFit="1" customWidth="1"/>
    <col min="12550" max="12550" width="10.5703125" style="21" bestFit="1" customWidth="1"/>
    <col min="12551" max="12551" width="18.140625" style="21" bestFit="1" customWidth="1"/>
    <col min="12552" max="12552" width="9.140625" style="21" bestFit="1"/>
    <col min="12553" max="12800" width="9.140625" style="21"/>
    <col min="12801" max="12801" width="5.42578125" style="21" bestFit="1" customWidth="1"/>
    <col min="12802" max="12802" width="82" style="21" bestFit="1" customWidth="1"/>
    <col min="12803" max="12803" width="13.140625" style="21" bestFit="1" customWidth="1"/>
    <col min="12804" max="12804" width="43" style="21" bestFit="1" customWidth="1"/>
    <col min="12805" max="12805" width="14" style="21" bestFit="1" customWidth="1"/>
    <col min="12806" max="12806" width="10.5703125" style="21" bestFit="1" customWidth="1"/>
    <col min="12807" max="12807" width="18.140625" style="21" bestFit="1" customWidth="1"/>
    <col min="12808" max="12808" width="9.140625" style="21" bestFit="1"/>
    <col min="12809" max="13056" width="9.140625" style="21"/>
    <col min="13057" max="13057" width="5.42578125" style="21" bestFit="1" customWidth="1"/>
    <col min="13058" max="13058" width="82" style="21" bestFit="1" customWidth="1"/>
    <col min="13059" max="13059" width="13.140625" style="21" bestFit="1" customWidth="1"/>
    <col min="13060" max="13060" width="43" style="21" bestFit="1" customWidth="1"/>
    <col min="13061" max="13061" width="14" style="21" bestFit="1" customWidth="1"/>
    <col min="13062" max="13062" width="10.5703125" style="21" bestFit="1" customWidth="1"/>
    <col min="13063" max="13063" width="18.140625" style="21" bestFit="1" customWidth="1"/>
    <col min="13064" max="13064" width="9.140625" style="21" bestFit="1"/>
    <col min="13065" max="13312" width="9.140625" style="21"/>
    <col min="13313" max="13313" width="5.42578125" style="21" bestFit="1" customWidth="1"/>
    <col min="13314" max="13314" width="82" style="21" bestFit="1" customWidth="1"/>
    <col min="13315" max="13315" width="13.140625" style="21" bestFit="1" customWidth="1"/>
    <col min="13316" max="13316" width="43" style="21" bestFit="1" customWidth="1"/>
    <col min="13317" max="13317" width="14" style="21" bestFit="1" customWidth="1"/>
    <col min="13318" max="13318" width="10.5703125" style="21" bestFit="1" customWidth="1"/>
    <col min="13319" max="13319" width="18.140625" style="21" bestFit="1" customWidth="1"/>
    <col min="13320" max="13320" width="9.140625" style="21" bestFit="1"/>
    <col min="13321" max="13568" width="9.140625" style="21"/>
    <col min="13569" max="13569" width="5.42578125" style="21" bestFit="1" customWidth="1"/>
    <col min="13570" max="13570" width="82" style="21" bestFit="1" customWidth="1"/>
    <col min="13571" max="13571" width="13.140625" style="21" bestFit="1" customWidth="1"/>
    <col min="13572" max="13572" width="43" style="21" bestFit="1" customWidth="1"/>
    <col min="13573" max="13573" width="14" style="21" bestFit="1" customWidth="1"/>
    <col min="13574" max="13574" width="10.5703125" style="21" bestFit="1" customWidth="1"/>
    <col min="13575" max="13575" width="18.140625" style="21" bestFit="1" customWidth="1"/>
    <col min="13576" max="13576" width="9.140625" style="21" bestFit="1"/>
    <col min="13577" max="13824" width="9.140625" style="21"/>
    <col min="13825" max="13825" width="5.42578125" style="21" bestFit="1" customWidth="1"/>
    <col min="13826" max="13826" width="82" style="21" bestFit="1" customWidth="1"/>
    <col min="13827" max="13827" width="13.140625" style="21" bestFit="1" customWidth="1"/>
    <col min="13828" max="13828" width="43" style="21" bestFit="1" customWidth="1"/>
    <col min="13829" max="13829" width="14" style="21" bestFit="1" customWidth="1"/>
    <col min="13830" max="13830" width="10.5703125" style="21" bestFit="1" customWidth="1"/>
    <col min="13831" max="13831" width="18.140625" style="21" bestFit="1" customWidth="1"/>
    <col min="13832" max="13832" width="9.140625" style="21" bestFit="1"/>
    <col min="13833" max="14080" width="9.140625" style="21"/>
    <col min="14081" max="14081" width="5.42578125" style="21" bestFit="1" customWidth="1"/>
    <col min="14082" max="14082" width="82" style="21" bestFit="1" customWidth="1"/>
    <col min="14083" max="14083" width="13.140625" style="21" bestFit="1" customWidth="1"/>
    <col min="14084" max="14084" width="43" style="21" bestFit="1" customWidth="1"/>
    <col min="14085" max="14085" width="14" style="21" bestFit="1" customWidth="1"/>
    <col min="14086" max="14086" width="10.5703125" style="21" bestFit="1" customWidth="1"/>
    <col min="14087" max="14087" width="18.140625" style="21" bestFit="1" customWidth="1"/>
    <col min="14088" max="14088" width="9.140625" style="21" bestFit="1"/>
    <col min="14089" max="14336" width="9.140625" style="21"/>
    <col min="14337" max="14337" width="5.42578125" style="21" bestFit="1" customWidth="1"/>
    <col min="14338" max="14338" width="82" style="21" bestFit="1" customWidth="1"/>
    <col min="14339" max="14339" width="13.140625" style="21" bestFit="1" customWidth="1"/>
    <col min="14340" max="14340" width="43" style="21" bestFit="1" customWidth="1"/>
    <col min="14341" max="14341" width="14" style="21" bestFit="1" customWidth="1"/>
    <col min="14342" max="14342" width="10.5703125" style="21" bestFit="1" customWidth="1"/>
    <col min="14343" max="14343" width="18.140625" style="21" bestFit="1" customWidth="1"/>
    <col min="14344" max="14344" width="9.140625" style="21" bestFit="1"/>
    <col min="14345" max="14592" width="9.140625" style="21"/>
    <col min="14593" max="14593" width="5.42578125" style="21" bestFit="1" customWidth="1"/>
    <col min="14594" max="14594" width="82" style="21" bestFit="1" customWidth="1"/>
    <col min="14595" max="14595" width="13.140625" style="21" bestFit="1" customWidth="1"/>
    <col min="14596" max="14596" width="43" style="21" bestFit="1" customWidth="1"/>
    <col min="14597" max="14597" width="14" style="21" bestFit="1" customWidth="1"/>
    <col min="14598" max="14598" width="10.5703125" style="21" bestFit="1" customWidth="1"/>
    <col min="14599" max="14599" width="18.140625" style="21" bestFit="1" customWidth="1"/>
    <col min="14600" max="14600" width="9.140625" style="21" bestFit="1"/>
    <col min="14601" max="14848" width="9.140625" style="21"/>
    <col min="14849" max="14849" width="5.42578125" style="21" bestFit="1" customWidth="1"/>
    <col min="14850" max="14850" width="82" style="21" bestFit="1" customWidth="1"/>
    <col min="14851" max="14851" width="13.140625" style="21" bestFit="1" customWidth="1"/>
    <col min="14852" max="14852" width="43" style="21" bestFit="1" customWidth="1"/>
    <col min="14853" max="14853" width="14" style="21" bestFit="1" customWidth="1"/>
    <col min="14854" max="14854" width="10.5703125" style="21" bestFit="1" customWidth="1"/>
    <col min="14855" max="14855" width="18.140625" style="21" bestFit="1" customWidth="1"/>
    <col min="14856" max="14856" width="9.140625" style="21" bestFit="1"/>
    <col min="14857" max="15104" width="9.140625" style="21"/>
    <col min="15105" max="15105" width="5.42578125" style="21" bestFit="1" customWidth="1"/>
    <col min="15106" max="15106" width="82" style="21" bestFit="1" customWidth="1"/>
    <col min="15107" max="15107" width="13.140625" style="21" bestFit="1" customWidth="1"/>
    <col min="15108" max="15108" width="43" style="21" bestFit="1" customWidth="1"/>
    <col min="15109" max="15109" width="14" style="21" bestFit="1" customWidth="1"/>
    <col min="15110" max="15110" width="10.5703125" style="21" bestFit="1" customWidth="1"/>
    <col min="15111" max="15111" width="18.140625" style="21" bestFit="1" customWidth="1"/>
    <col min="15112" max="15112" width="9.140625" style="21" bestFit="1"/>
    <col min="15113" max="15360" width="9.140625" style="21"/>
    <col min="15361" max="15361" width="5.42578125" style="21" bestFit="1" customWidth="1"/>
    <col min="15362" max="15362" width="82" style="21" bestFit="1" customWidth="1"/>
    <col min="15363" max="15363" width="13.140625" style="21" bestFit="1" customWidth="1"/>
    <col min="15364" max="15364" width="43" style="21" bestFit="1" customWidth="1"/>
    <col min="15365" max="15365" width="14" style="21" bestFit="1" customWidth="1"/>
    <col min="15366" max="15366" width="10.5703125" style="21" bestFit="1" customWidth="1"/>
    <col min="15367" max="15367" width="18.140625" style="21" bestFit="1" customWidth="1"/>
    <col min="15368" max="15368" width="9.140625" style="21" bestFit="1"/>
    <col min="15369" max="15616" width="9.140625" style="21"/>
    <col min="15617" max="15617" width="5.42578125" style="21" bestFit="1" customWidth="1"/>
    <col min="15618" max="15618" width="82" style="21" bestFit="1" customWidth="1"/>
    <col min="15619" max="15619" width="13.140625" style="21" bestFit="1" customWidth="1"/>
    <col min="15620" max="15620" width="43" style="21" bestFit="1" customWidth="1"/>
    <col min="15621" max="15621" width="14" style="21" bestFit="1" customWidth="1"/>
    <col min="15622" max="15622" width="10.5703125" style="21" bestFit="1" customWidth="1"/>
    <col min="15623" max="15623" width="18.140625" style="21" bestFit="1" customWidth="1"/>
    <col min="15624" max="15624" width="9.140625" style="21" bestFit="1"/>
    <col min="15625" max="15872" width="9.140625" style="21"/>
    <col min="15873" max="15873" width="5.42578125" style="21" bestFit="1" customWidth="1"/>
    <col min="15874" max="15874" width="82" style="21" bestFit="1" customWidth="1"/>
    <col min="15875" max="15875" width="13.140625" style="21" bestFit="1" customWidth="1"/>
    <col min="15876" max="15876" width="43" style="21" bestFit="1" customWidth="1"/>
    <col min="15877" max="15877" width="14" style="21" bestFit="1" customWidth="1"/>
    <col min="15878" max="15878" width="10.5703125" style="21" bestFit="1" customWidth="1"/>
    <col min="15879" max="15879" width="18.140625" style="21" bestFit="1" customWidth="1"/>
    <col min="15880" max="15880" width="9.140625" style="21" bestFit="1"/>
    <col min="15881" max="16128" width="9.140625" style="21"/>
    <col min="16129" max="16129" width="5.42578125" style="21" bestFit="1" customWidth="1"/>
    <col min="16130" max="16130" width="82" style="21" bestFit="1" customWidth="1"/>
    <col min="16131" max="16131" width="13.140625" style="21" bestFit="1" customWidth="1"/>
    <col min="16132" max="16132" width="43" style="21" bestFit="1" customWidth="1"/>
    <col min="16133" max="16133" width="14" style="21" bestFit="1" customWidth="1"/>
    <col min="16134" max="16134" width="10.5703125" style="21" bestFit="1" customWidth="1"/>
    <col min="16135" max="16135" width="18.140625" style="21" bestFit="1" customWidth="1"/>
    <col min="16136" max="16136" width="9.140625" style="21" bestFit="1"/>
    <col min="16137" max="16384" width="9.140625" style="21"/>
  </cols>
  <sheetData>
    <row r="1" spans="1:9" s="1" customFormat="1">
      <c r="A1" s="3" t="s">
        <v>0</v>
      </c>
      <c r="B1" s="394" t="s">
        <v>91</v>
      </c>
      <c r="C1" s="394"/>
      <c r="D1" s="394"/>
      <c r="E1" s="394"/>
      <c r="F1" s="4"/>
      <c r="G1" s="4"/>
      <c r="H1" s="4"/>
    </row>
    <row r="2" spans="1:9" s="1" customFormat="1" ht="13.5" thickBot="1">
      <c r="C2" s="5"/>
      <c r="F2" s="4"/>
      <c r="G2" s="4"/>
      <c r="H2" s="4"/>
    </row>
    <row r="3" spans="1:9" s="12" customFormat="1" ht="15">
      <c r="B3" s="30" t="s">
        <v>3199</v>
      </c>
      <c r="C3" s="430"/>
      <c r="D3" s="398"/>
      <c r="F3" s="18"/>
      <c r="G3" s="18"/>
      <c r="H3" s="18"/>
    </row>
    <row r="4" spans="1:9" s="12" customFormat="1" ht="30">
      <c r="B4" s="31" t="s">
        <v>1045</v>
      </c>
      <c r="C4" s="431"/>
      <c r="D4" s="399"/>
      <c r="F4" s="18"/>
      <c r="G4" s="18"/>
      <c r="H4" s="18"/>
    </row>
    <row r="5" spans="1:9" s="12" customFormat="1" ht="15">
      <c r="B5" s="31" t="s">
        <v>1046</v>
      </c>
      <c r="C5" s="431"/>
      <c r="D5" s="399"/>
      <c r="F5" s="18"/>
      <c r="G5" s="18"/>
      <c r="H5" s="18"/>
    </row>
    <row r="6" spans="1:9" s="12" customFormat="1" ht="45.75" thickBot="1">
      <c r="B6" s="32" t="s">
        <v>3101</v>
      </c>
      <c r="C6" s="432"/>
      <c r="D6" s="400"/>
      <c r="F6" s="18"/>
      <c r="G6" s="18"/>
      <c r="H6" s="18"/>
    </row>
    <row r="7" spans="1:9" s="12" customFormat="1">
      <c r="C7" s="14" t="s">
        <v>1048</v>
      </c>
      <c r="D7" s="14" t="s">
        <v>1049</v>
      </c>
      <c r="F7" s="18"/>
      <c r="G7" s="18"/>
      <c r="H7" s="18"/>
    </row>
    <row r="10" spans="1:9">
      <c r="B10" s="21" t="s">
        <v>101</v>
      </c>
    </row>
    <row r="12" spans="1:9">
      <c r="B12" s="229" t="s">
        <v>102</v>
      </c>
      <c r="C12" s="230" t="s">
        <v>103</v>
      </c>
      <c r="D12" s="229" t="s">
        <v>136</v>
      </c>
      <c r="E12" s="229" t="s">
        <v>105</v>
      </c>
      <c r="F12" s="131" t="s">
        <v>106</v>
      </c>
      <c r="G12" s="131" t="s">
        <v>107</v>
      </c>
      <c r="H12" s="131" t="s">
        <v>108</v>
      </c>
      <c r="I12" s="231" t="s">
        <v>137</v>
      </c>
    </row>
    <row r="13" spans="1:9">
      <c r="B13" s="231" t="s">
        <v>138</v>
      </c>
      <c r="C13" s="139"/>
    </row>
    <row r="14" spans="1:9">
      <c r="B14" s="231" t="s">
        <v>110</v>
      </c>
      <c r="C14" s="139"/>
    </row>
    <row r="15" spans="1:9">
      <c r="B15" s="21" t="s">
        <v>1050</v>
      </c>
      <c r="C15" s="139" t="s">
        <v>139</v>
      </c>
      <c r="D15" s="21" t="s">
        <v>140</v>
      </c>
      <c r="E15" s="21" t="s">
        <v>141</v>
      </c>
      <c r="F15" s="22">
        <v>1280000</v>
      </c>
      <c r="G15" s="22">
        <v>11631.36</v>
      </c>
      <c r="H15" s="22">
        <v>8.8699999999999992</v>
      </c>
    </row>
    <row r="16" spans="1:9">
      <c r="B16" s="21" t="s">
        <v>1051</v>
      </c>
      <c r="C16" s="139" t="s">
        <v>139</v>
      </c>
      <c r="D16" s="21" t="s">
        <v>140</v>
      </c>
      <c r="E16" s="21" t="s">
        <v>144</v>
      </c>
      <c r="F16" s="22">
        <v>526300</v>
      </c>
      <c r="G16" s="22">
        <v>7877.13</v>
      </c>
      <c r="H16" s="22">
        <v>6.01</v>
      </c>
    </row>
    <row r="17" spans="2:8">
      <c r="B17" s="21" t="s">
        <v>1052</v>
      </c>
      <c r="C17" s="139" t="s">
        <v>139</v>
      </c>
      <c r="D17" s="21" t="s">
        <v>142</v>
      </c>
      <c r="E17" s="21" t="s">
        <v>143</v>
      </c>
      <c r="F17" s="22">
        <v>268000</v>
      </c>
      <c r="G17" s="22">
        <v>6832.93</v>
      </c>
      <c r="H17" s="22">
        <v>5.21</v>
      </c>
    </row>
    <row r="18" spans="2:8">
      <c r="B18" s="21" t="s">
        <v>1053</v>
      </c>
      <c r="C18" s="139" t="s">
        <v>139</v>
      </c>
      <c r="D18" s="21" t="s">
        <v>148</v>
      </c>
      <c r="E18" s="21" t="s">
        <v>149</v>
      </c>
      <c r="F18" s="22">
        <v>1640000</v>
      </c>
      <c r="G18" s="22">
        <v>5718.68</v>
      </c>
      <c r="H18" s="22">
        <v>4.3600000000000003</v>
      </c>
    </row>
    <row r="19" spans="2:8">
      <c r="B19" s="21" t="s">
        <v>1054</v>
      </c>
      <c r="C19" s="139" t="s">
        <v>139</v>
      </c>
      <c r="D19" s="21" t="s">
        <v>155</v>
      </c>
      <c r="E19" s="21" t="s">
        <v>309</v>
      </c>
      <c r="F19" s="22">
        <v>531800</v>
      </c>
      <c r="G19" s="22">
        <v>4396.12</v>
      </c>
      <c r="H19" s="22">
        <v>3.35</v>
      </c>
    </row>
    <row r="20" spans="2:8">
      <c r="B20" s="21" t="s">
        <v>1055</v>
      </c>
      <c r="C20" s="139" t="s">
        <v>139</v>
      </c>
      <c r="D20" s="21" t="s">
        <v>215</v>
      </c>
      <c r="E20" s="21" t="s">
        <v>310</v>
      </c>
      <c r="F20" s="22">
        <v>564000</v>
      </c>
      <c r="G20" s="22">
        <v>3440.12</v>
      </c>
      <c r="H20" s="22">
        <v>2.62</v>
      </c>
    </row>
    <row r="21" spans="2:8">
      <c r="B21" s="21" t="s">
        <v>1075</v>
      </c>
      <c r="C21" s="139" t="s">
        <v>139</v>
      </c>
      <c r="D21" s="21" t="s">
        <v>151</v>
      </c>
      <c r="E21" s="21" t="s">
        <v>194</v>
      </c>
      <c r="F21" s="22">
        <v>373000</v>
      </c>
      <c r="G21" s="22">
        <v>3232.42</v>
      </c>
      <c r="H21" s="22">
        <v>2.46</v>
      </c>
    </row>
    <row r="22" spans="2:8">
      <c r="B22" s="21" t="s">
        <v>1056</v>
      </c>
      <c r="C22" s="139" t="s">
        <v>139</v>
      </c>
      <c r="D22" s="21" t="s">
        <v>140</v>
      </c>
      <c r="E22" s="21" t="s">
        <v>154</v>
      </c>
      <c r="F22" s="22">
        <v>353000</v>
      </c>
      <c r="G22" s="22">
        <v>3198.18</v>
      </c>
      <c r="H22" s="22">
        <v>2.44</v>
      </c>
    </row>
    <row r="23" spans="2:8">
      <c r="B23" s="21" t="s">
        <v>1060</v>
      </c>
      <c r="C23" s="139" t="s">
        <v>139</v>
      </c>
      <c r="D23" s="21" t="s">
        <v>179</v>
      </c>
      <c r="E23" s="21" t="s">
        <v>311</v>
      </c>
      <c r="F23" s="22">
        <v>2948400</v>
      </c>
      <c r="G23" s="22">
        <v>3150.37</v>
      </c>
      <c r="H23" s="22">
        <v>2.4</v>
      </c>
    </row>
    <row r="24" spans="2:8">
      <c r="B24" s="21" t="s">
        <v>1057</v>
      </c>
      <c r="C24" s="139" t="s">
        <v>139</v>
      </c>
      <c r="D24" s="21" t="s">
        <v>170</v>
      </c>
      <c r="E24" s="21" t="s">
        <v>239</v>
      </c>
      <c r="F24" s="22">
        <v>289000</v>
      </c>
      <c r="G24" s="22">
        <v>3010.95</v>
      </c>
      <c r="H24" s="22">
        <v>2.2999999999999998</v>
      </c>
    </row>
    <row r="25" spans="2:8">
      <c r="B25" s="21" t="s">
        <v>1062</v>
      </c>
      <c r="C25" s="139" t="s">
        <v>139</v>
      </c>
      <c r="D25" s="21" t="s">
        <v>181</v>
      </c>
      <c r="E25" s="21" t="s">
        <v>312</v>
      </c>
      <c r="F25" s="22">
        <v>550000</v>
      </c>
      <c r="G25" s="22">
        <v>2931.23</v>
      </c>
      <c r="H25" s="22">
        <v>2.23</v>
      </c>
    </row>
    <row r="26" spans="2:8">
      <c r="B26" s="21" t="s">
        <v>1061</v>
      </c>
      <c r="C26" s="139" t="s">
        <v>139</v>
      </c>
      <c r="D26" s="21" t="s">
        <v>200</v>
      </c>
      <c r="E26" s="21" t="s">
        <v>201</v>
      </c>
      <c r="F26" s="22">
        <v>74000</v>
      </c>
      <c r="G26" s="22">
        <v>2849.33</v>
      </c>
      <c r="H26" s="22">
        <v>2.17</v>
      </c>
    </row>
    <row r="27" spans="2:8">
      <c r="B27" s="21" t="s">
        <v>1058</v>
      </c>
      <c r="C27" s="139" t="s">
        <v>139</v>
      </c>
      <c r="D27" s="21" t="s">
        <v>151</v>
      </c>
      <c r="E27" s="21" t="s">
        <v>313</v>
      </c>
      <c r="F27" s="22">
        <v>50800</v>
      </c>
      <c r="G27" s="22">
        <v>2832.28</v>
      </c>
      <c r="H27" s="22">
        <v>2.16</v>
      </c>
    </row>
    <row r="28" spans="2:8">
      <c r="B28" s="21" t="s">
        <v>1064</v>
      </c>
      <c r="C28" s="139" t="s">
        <v>139</v>
      </c>
      <c r="D28" s="21" t="s">
        <v>151</v>
      </c>
      <c r="E28" s="21" t="s">
        <v>152</v>
      </c>
      <c r="F28" s="22">
        <v>97000</v>
      </c>
      <c r="G28" s="22">
        <v>2678.66</v>
      </c>
      <c r="H28" s="22">
        <v>2.04</v>
      </c>
    </row>
    <row r="29" spans="2:8">
      <c r="B29" s="21" t="s">
        <v>1059</v>
      </c>
      <c r="C29" s="139" t="s">
        <v>139</v>
      </c>
      <c r="D29" s="21" t="s">
        <v>162</v>
      </c>
      <c r="E29" s="21" t="s">
        <v>314</v>
      </c>
      <c r="F29" s="22">
        <v>94800</v>
      </c>
      <c r="G29" s="22">
        <v>2633.02</v>
      </c>
      <c r="H29" s="22">
        <v>2.0099999999999998</v>
      </c>
    </row>
    <row r="30" spans="2:8">
      <c r="B30" s="21" t="s">
        <v>1065</v>
      </c>
      <c r="C30" s="139" t="s">
        <v>139</v>
      </c>
      <c r="D30" s="21" t="s">
        <v>145</v>
      </c>
      <c r="E30" s="21" t="s">
        <v>147</v>
      </c>
      <c r="F30" s="22">
        <v>82000</v>
      </c>
      <c r="G30" s="22">
        <v>2618.38</v>
      </c>
      <c r="H30" s="22">
        <v>2</v>
      </c>
    </row>
    <row r="31" spans="2:8">
      <c r="B31" s="21" t="s">
        <v>1069</v>
      </c>
      <c r="C31" s="139" t="s">
        <v>139</v>
      </c>
      <c r="D31" s="21" t="s">
        <v>270</v>
      </c>
      <c r="E31" s="21" t="s">
        <v>315</v>
      </c>
      <c r="F31" s="22">
        <v>957000</v>
      </c>
      <c r="G31" s="22">
        <v>2511.65</v>
      </c>
      <c r="H31" s="22">
        <v>1.91</v>
      </c>
    </row>
    <row r="32" spans="2:8">
      <c r="B32" s="21" t="s">
        <v>1068</v>
      </c>
      <c r="C32" s="139" t="s">
        <v>139</v>
      </c>
      <c r="D32" s="21" t="s">
        <v>162</v>
      </c>
      <c r="E32" s="21" t="s">
        <v>316</v>
      </c>
      <c r="F32" s="22">
        <v>232500</v>
      </c>
      <c r="G32" s="22">
        <v>2508.56</v>
      </c>
      <c r="H32" s="22">
        <v>1.91</v>
      </c>
    </row>
    <row r="33" spans="2:8">
      <c r="B33" s="21" t="s">
        <v>1081</v>
      </c>
      <c r="C33" s="139" t="s">
        <v>139</v>
      </c>
      <c r="D33" s="21" t="s">
        <v>198</v>
      </c>
      <c r="E33" s="21" t="s">
        <v>204</v>
      </c>
      <c r="F33" s="22">
        <v>463000</v>
      </c>
      <c r="G33" s="22">
        <v>2502.2800000000002</v>
      </c>
      <c r="H33" s="22">
        <v>1.91</v>
      </c>
    </row>
    <row r="34" spans="2:8">
      <c r="B34" s="21" t="s">
        <v>1066</v>
      </c>
      <c r="C34" s="139" t="s">
        <v>139</v>
      </c>
      <c r="D34" s="21" t="s">
        <v>186</v>
      </c>
      <c r="E34" s="21" t="s">
        <v>187</v>
      </c>
      <c r="F34" s="22">
        <v>303649</v>
      </c>
      <c r="G34" s="22">
        <v>2338.5500000000002</v>
      </c>
      <c r="H34" s="22">
        <v>1.78</v>
      </c>
    </row>
    <row r="35" spans="2:8">
      <c r="B35" s="21" t="s">
        <v>1071</v>
      </c>
      <c r="C35" s="139" t="s">
        <v>139</v>
      </c>
      <c r="D35" s="21" t="s">
        <v>151</v>
      </c>
      <c r="E35" s="21" t="s">
        <v>291</v>
      </c>
      <c r="F35" s="22">
        <v>73500</v>
      </c>
      <c r="G35" s="22">
        <v>2284.16</v>
      </c>
      <c r="H35" s="22">
        <v>1.74</v>
      </c>
    </row>
    <row r="36" spans="2:8">
      <c r="B36" s="21" t="s">
        <v>1070</v>
      </c>
      <c r="C36" s="139" t="s">
        <v>139</v>
      </c>
      <c r="D36" s="21" t="s">
        <v>151</v>
      </c>
      <c r="E36" s="21" t="s">
        <v>317</v>
      </c>
      <c r="F36" s="22">
        <v>186500</v>
      </c>
      <c r="G36" s="22">
        <v>2268.4</v>
      </c>
      <c r="H36" s="22">
        <v>1.73</v>
      </c>
    </row>
    <row r="37" spans="2:8">
      <c r="B37" s="21" t="s">
        <v>1076</v>
      </c>
      <c r="C37" s="139" t="s">
        <v>139</v>
      </c>
      <c r="D37" s="21" t="s">
        <v>145</v>
      </c>
      <c r="E37" s="21" t="s">
        <v>294</v>
      </c>
      <c r="F37" s="22">
        <v>198000</v>
      </c>
      <c r="G37" s="22">
        <v>2061.48</v>
      </c>
      <c r="H37" s="22">
        <v>1.57</v>
      </c>
    </row>
    <row r="38" spans="2:8">
      <c r="B38" s="21" t="s">
        <v>1073</v>
      </c>
      <c r="C38" s="139" t="s">
        <v>139</v>
      </c>
      <c r="D38" s="21" t="s">
        <v>205</v>
      </c>
      <c r="E38" s="21" t="s">
        <v>206</v>
      </c>
      <c r="F38" s="22">
        <v>8800</v>
      </c>
      <c r="G38" s="22">
        <v>2049.37</v>
      </c>
      <c r="H38" s="22">
        <v>1.56</v>
      </c>
    </row>
    <row r="39" spans="2:8">
      <c r="B39" s="21" t="s">
        <v>1072</v>
      </c>
      <c r="C39" s="139" t="s">
        <v>139</v>
      </c>
      <c r="D39" s="21" t="s">
        <v>170</v>
      </c>
      <c r="E39" s="21" t="s">
        <v>171</v>
      </c>
      <c r="F39" s="22">
        <v>226781</v>
      </c>
      <c r="G39" s="22">
        <v>2032.75</v>
      </c>
      <c r="H39" s="22">
        <v>1.55</v>
      </c>
    </row>
    <row r="40" spans="2:8">
      <c r="B40" s="21" t="s">
        <v>1077</v>
      </c>
      <c r="C40" s="139" t="s">
        <v>139</v>
      </c>
      <c r="D40" s="21" t="s">
        <v>140</v>
      </c>
      <c r="E40" s="21" t="s">
        <v>150</v>
      </c>
      <c r="F40" s="22">
        <v>105000</v>
      </c>
      <c r="G40" s="22">
        <v>1997.05</v>
      </c>
      <c r="H40" s="22">
        <v>1.52</v>
      </c>
    </row>
    <row r="41" spans="2:8">
      <c r="B41" s="21" t="s">
        <v>1078</v>
      </c>
      <c r="C41" s="139" t="s">
        <v>139</v>
      </c>
      <c r="D41" s="21" t="s">
        <v>198</v>
      </c>
      <c r="E41" s="21" t="s">
        <v>318</v>
      </c>
      <c r="F41" s="22">
        <v>149000</v>
      </c>
      <c r="G41" s="22">
        <v>1886.27</v>
      </c>
      <c r="H41" s="22">
        <v>1.44</v>
      </c>
    </row>
    <row r="42" spans="2:8">
      <c r="B42" s="21" t="s">
        <v>1082</v>
      </c>
      <c r="C42" s="139" t="s">
        <v>139</v>
      </c>
      <c r="D42" s="21" t="s">
        <v>181</v>
      </c>
      <c r="E42" s="21" t="s">
        <v>182</v>
      </c>
      <c r="F42" s="22">
        <v>68000</v>
      </c>
      <c r="G42" s="22">
        <v>1625.4</v>
      </c>
      <c r="H42" s="22">
        <v>1.24</v>
      </c>
    </row>
    <row r="43" spans="2:8">
      <c r="B43" s="21" t="s">
        <v>1080</v>
      </c>
      <c r="C43" s="139" t="s">
        <v>139</v>
      </c>
      <c r="D43" s="21" t="s">
        <v>151</v>
      </c>
      <c r="E43" s="21" t="s">
        <v>319</v>
      </c>
      <c r="F43" s="22">
        <v>150000</v>
      </c>
      <c r="G43" s="22">
        <v>1621.88</v>
      </c>
      <c r="H43" s="22">
        <v>1.24</v>
      </c>
    </row>
    <row r="44" spans="2:8">
      <c r="B44" s="21" t="s">
        <v>1096</v>
      </c>
      <c r="C44" s="139" t="s">
        <v>139</v>
      </c>
      <c r="D44" s="21" t="s">
        <v>162</v>
      </c>
      <c r="E44" s="21" t="s">
        <v>229</v>
      </c>
      <c r="F44" s="22">
        <v>275000</v>
      </c>
      <c r="G44" s="22">
        <v>1572.73</v>
      </c>
      <c r="H44" s="22">
        <v>1.2</v>
      </c>
    </row>
    <row r="45" spans="2:8">
      <c r="B45" s="21" t="s">
        <v>1079</v>
      </c>
      <c r="C45" s="139" t="s">
        <v>139</v>
      </c>
      <c r="D45" s="21" t="s">
        <v>200</v>
      </c>
      <c r="E45" s="21" t="s">
        <v>320</v>
      </c>
      <c r="F45" s="22">
        <v>58000</v>
      </c>
      <c r="G45" s="22">
        <v>1552.57</v>
      </c>
      <c r="H45" s="22">
        <v>1.18</v>
      </c>
    </row>
    <row r="46" spans="2:8">
      <c r="B46" s="21" t="s">
        <v>1083</v>
      </c>
      <c r="C46" s="139" t="s">
        <v>139</v>
      </c>
      <c r="D46" s="21" t="s">
        <v>176</v>
      </c>
      <c r="E46" s="21" t="s">
        <v>321</v>
      </c>
      <c r="F46" s="22">
        <v>38660</v>
      </c>
      <c r="G46" s="22">
        <v>1516.13</v>
      </c>
      <c r="H46" s="22">
        <v>1.1599999999999999</v>
      </c>
    </row>
    <row r="47" spans="2:8">
      <c r="B47" s="21" t="s">
        <v>1063</v>
      </c>
      <c r="C47" s="139" t="s">
        <v>139</v>
      </c>
      <c r="D47" s="21" t="s">
        <v>215</v>
      </c>
      <c r="E47" s="21" t="s">
        <v>216</v>
      </c>
      <c r="F47" s="22">
        <v>200000</v>
      </c>
      <c r="G47" s="22">
        <v>1495.6</v>
      </c>
      <c r="H47" s="22">
        <v>1.1399999999999999</v>
      </c>
    </row>
    <row r="48" spans="2:8">
      <c r="B48" s="21" t="s">
        <v>1085</v>
      </c>
      <c r="C48" s="139" t="s">
        <v>139</v>
      </c>
      <c r="D48" s="21" t="s">
        <v>157</v>
      </c>
      <c r="E48" s="21" t="s">
        <v>261</v>
      </c>
      <c r="F48" s="22">
        <v>47250</v>
      </c>
      <c r="G48" s="22">
        <v>1484.85</v>
      </c>
      <c r="H48" s="22">
        <v>1.1299999999999999</v>
      </c>
    </row>
    <row r="49" spans="2:8">
      <c r="B49" s="21" t="s">
        <v>1087</v>
      </c>
      <c r="C49" s="139" t="s">
        <v>139</v>
      </c>
      <c r="D49" s="21" t="s">
        <v>145</v>
      </c>
      <c r="E49" s="21" t="s">
        <v>146</v>
      </c>
      <c r="F49" s="22">
        <v>94000</v>
      </c>
      <c r="G49" s="22">
        <v>1445.39</v>
      </c>
      <c r="H49" s="22">
        <v>1.1000000000000001</v>
      </c>
    </row>
    <row r="50" spans="2:8">
      <c r="B50" s="21" t="s">
        <v>1074</v>
      </c>
      <c r="C50" s="139" t="s">
        <v>139</v>
      </c>
      <c r="D50" s="21" t="s">
        <v>162</v>
      </c>
      <c r="E50" s="21" t="s">
        <v>322</v>
      </c>
      <c r="F50" s="22">
        <v>69000</v>
      </c>
      <c r="G50" s="22">
        <v>1401.49</v>
      </c>
      <c r="H50" s="22">
        <v>1.07</v>
      </c>
    </row>
    <row r="51" spans="2:8">
      <c r="B51" s="21" t="s">
        <v>2351</v>
      </c>
      <c r="C51" s="139" t="s">
        <v>139</v>
      </c>
      <c r="D51" s="21" t="s">
        <v>172</v>
      </c>
      <c r="E51" s="21" t="s">
        <v>323</v>
      </c>
      <c r="F51" s="22">
        <v>35000</v>
      </c>
      <c r="G51" s="22">
        <v>1365.65</v>
      </c>
      <c r="H51" s="22">
        <v>1.04</v>
      </c>
    </row>
    <row r="52" spans="2:8">
      <c r="B52" s="21" t="s">
        <v>2038</v>
      </c>
      <c r="C52" s="139" t="s">
        <v>139</v>
      </c>
      <c r="D52" s="21" t="s">
        <v>140</v>
      </c>
      <c r="E52" s="21" t="s">
        <v>324</v>
      </c>
      <c r="F52" s="22">
        <v>1000000</v>
      </c>
      <c r="G52" s="22">
        <v>1351.5</v>
      </c>
      <c r="H52" s="22">
        <v>1.03</v>
      </c>
    </row>
    <row r="53" spans="2:8">
      <c r="B53" s="21" t="s">
        <v>1090</v>
      </c>
      <c r="C53" s="139" t="s">
        <v>139</v>
      </c>
      <c r="D53" s="21" t="s">
        <v>151</v>
      </c>
      <c r="E53" s="21" t="s">
        <v>325</v>
      </c>
      <c r="F53" s="22">
        <v>29900</v>
      </c>
      <c r="G53" s="22">
        <v>1350.46</v>
      </c>
      <c r="H53" s="22">
        <v>1.03</v>
      </c>
    </row>
    <row r="54" spans="2:8">
      <c r="B54" s="21" t="s">
        <v>1084</v>
      </c>
      <c r="C54" s="139" t="s">
        <v>139</v>
      </c>
      <c r="D54" s="21" t="s">
        <v>198</v>
      </c>
      <c r="E54" s="21" t="s">
        <v>326</v>
      </c>
      <c r="F54" s="22">
        <v>265000</v>
      </c>
      <c r="G54" s="22">
        <v>1345.01</v>
      </c>
      <c r="H54" s="22">
        <v>1.03</v>
      </c>
    </row>
    <row r="55" spans="2:8">
      <c r="B55" s="21" t="s">
        <v>1091</v>
      </c>
      <c r="C55" s="139" t="s">
        <v>139</v>
      </c>
      <c r="D55" s="21" t="s">
        <v>327</v>
      </c>
      <c r="E55" s="21" t="s">
        <v>328</v>
      </c>
      <c r="F55" s="22">
        <v>145000</v>
      </c>
      <c r="G55" s="22">
        <v>1340.74</v>
      </c>
      <c r="H55" s="22">
        <v>1.02</v>
      </c>
    </row>
    <row r="56" spans="2:8">
      <c r="B56" s="21" t="s">
        <v>1086</v>
      </c>
      <c r="C56" s="139" t="s">
        <v>139</v>
      </c>
      <c r="D56" s="21" t="s">
        <v>192</v>
      </c>
      <c r="E56" s="21" t="s">
        <v>329</v>
      </c>
      <c r="F56" s="22">
        <v>64000</v>
      </c>
      <c r="G56" s="22">
        <v>1327.74</v>
      </c>
      <c r="H56" s="22">
        <v>1.01</v>
      </c>
    </row>
    <row r="57" spans="2:8">
      <c r="B57" s="21" t="s">
        <v>1088</v>
      </c>
      <c r="C57" s="139" t="s">
        <v>139</v>
      </c>
      <c r="D57" s="21" t="s">
        <v>176</v>
      </c>
      <c r="E57" s="21" t="s">
        <v>330</v>
      </c>
      <c r="F57" s="22">
        <v>211216</v>
      </c>
      <c r="G57" s="22">
        <v>1314.82</v>
      </c>
      <c r="H57" s="22">
        <v>1</v>
      </c>
    </row>
    <row r="58" spans="2:8">
      <c r="B58" s="21" t="s">
        <v>1089</v>
      </c>
      <c r="C58" s="139" t="s">
        <v>139</v>
      </c>
      <c r="D58" s="21" t="s">
        <v>274</v>
      </c>
      <c r="E58" s="21" t="s">
        <v>300</v>
      </c>
      <c r="F58" s="22">
        <v>575000</v>
      </c>
      <c r="G58" s="22">
        <v>1311.86</v>
      </c>
      <c r="H58" s="22">
        <v>1</v>
      </c>
    </row>
    <row r="59" spans="2:8">
      <c r="B59" s="21" t="s">
        <v>1067</v>
      </c>
      <c r="C59" s="139" t="s">
        <v>139</v>
      </c>
      <c r="D59" s="21" t="s">
        <v>176</v>
      </c>
      <c r="E59" s="21" t="s">
        <v>177</v>
      </c>
      <c r="F59" s="22">
        <v>30000</v>
      </c>
      <c r="G59" s="22">
        <v>1296.27</v>
      </c>
      <c r="H59" s="22">
        <v>0.99</v>
      </c>
    </row>
    <row r="60" spans="2:8">
      <c r="B60" s="21" t="s">
        <v>1094</v>
      </c>
      <c r="C60" s="139" t="s">
        <v>139</v>
      </c>
      <c r="D60" s="21" t="s">
        <v>166</v>
      </c>
      <c r="E60" s="21" t="s">
        <v>331</v>
      </c>
      <c r="F60" s="22">
        <v>39000</v>
      </c>
      <c r="G60" s="22">
        <v>1234.04</v>
      </c>
      <c r="H60" s="22">
        <v>0.94</v>
      </c>
    </row>
    <row r="61" spans="2:8">
      <c r="B61" s="21" t="s">
        <v>1093</v>
      </c>
      <c r="C61" s="139" t="s">
        <v>139</v>
      </c>
      <c r="D61" s="21" t="s">
        <v>174</v>
      </c>
      <c r="E61" s="21" t="s">
        <v>332</v>
      </c>
      <c r="F61" s="22">
        <v>27000</v>
      </c>
      <c r="G61" s="22">
        <v>1088.8699999999999</v>
      </c>
      <c r="H61" s="22">
        <v>0.83</v>
      </c>
    </row>
    <row r="62" spans="2:8">
      <c r="B62" s="21" t="s">
        <v>1092</v>
      </c>
      <c r="C62" s="139" t="s">
        <v>139</v>
      </c>
      <c r="D62" s="21" t="s">
        <v>151</v>
      </c>
      <c r="E62" s="21" t="s">
        <v>333</v>
      </c>
      <c r="F62" s="22">
        <v>124000</v>
      </c>
      <c r="G62" s="22">
        <v>1086.49</v>
      </c>
      <c r="H62" s="22">
        <v>0.83</v>
      </c>
    </row>
    <row r="63" spans="2:8">
      <c r="B63" s="21" t="s">
        <v>2300</v>
      </c>
      <c r="C63" s="139" t="s">
        <v>139</v>
      </c>
      <c r="D63" s="21" t="s">
        <v>140</v>
      </c>
      <c r="E63" s="21" t="s">
        <v>266</v>
      </c>
      <c r="F63" s="22">
        <v>448800</v>
      </c>
      <c r="G63" s="22">
        <v>911.51</v>
      </c>
      <c r="H63" s="22">
        <v>0.69</v>
      </c>
    </row>
    <row r="64" spans="2:8">
      <c r="B64" s="21" t="s">
        <v>1095</v>
      </c>
      <c r="C64" s="139" t="s">
        <v>139</v>
      </c>
      <c r="D64" s="21" t="s">
        <v>192</v>
      </c>
      <c r="E64" s="21" t="s">
        <v>193</v>
      </c>
      <c r="F64" s="22">
        <v>129400</v>
      </c>
      <c r="G64" s="22">
        <v>907.94</v>
      </c>
      <c r="H64" s="22">
        <v>0.69</v>
      </c>
    </row>
    <row r="65" spans="2:8">
      <c r="B65" s="21" t="s">
        <v>2347</v>
      </c>
      <c r="C65" s="139" t="s">
        <v>139</v>
      </c>
      <c r="D65" s="21" t="s">
        <v>334</v>
      </c>
      <c r="E65" s="21" t="s">
        <v>335</v>
      </c>
      <c r="F65" s="22">
        <v>20000</v>
      </c>
      <c r="G65" s="22">
        <v>407.67</v>
      </c>
      <c r="H65" s="22">
        <v>0.31</v>
      </c>
    </row>
    <row r="66" spans="2:8">
      <c r="B66" s="231" t="s">
        <v>218</v>
      </c>
      <c r="C66" s="234"/>
      <c r="D66" s="231"/>
      <c r="E66" s="231"/>
      <c r="F66" s="128"/>
      <c r="G66" s="128">
        <f>SUM(G12:G65)</f>
        <v>124828.29000000004</v>
      </c>
      <c r="H66" s="128">
        <f>SUM(H12:H65)</f>
        <v>95.149999999999949</v>
      </c>
    </row>
    <row r="67" spans="2:8">
      <c r="B67" s="231" t="s">
        <v>219</v>
      </c>
      <c r="C67" s="234"/>
      <c r="D67" s="231"/>
      <c r="E67" s="231"/>
      <c r="F67" s="128"/>
      <c r="G67" s="128">
        <v>6639.49</v>
      </c>
      <c r="H67" s="128">
        <v>5.0599999999999996</v>
      </c>
    </row>
    <row r="68" spans="2:8">
      <c r="B68" s="231" t="s">
        <v>125</v>
      </c>
      <c r="C68" s="234"/>
      <c r="D68" s="231"/>
      <c r="E68" s="231"/>
      <c r="F68" s="128"/>
      <c r="G68" s="128">
        <v>131467.78</v>
      </c>
      <c r="H68" s="128">
        <v>100.23</v>
      </c>
    </row>
    <row r="69" spans="2:8">
      <c r="B69" s="231" t="s">
        <v>126</v>
      </c>
      <c r="C69" s="234"/>
      <c r="D69" s="231"/>
      <c r="E69" s="231"/>
      <c r="F69" s="128"/>
      <c r="G69" s="128">
        <v>-304.01806419999957</v>
      </c>
      <c r="H69" s="128">
        <v>-0.23000000000000398</v>
      </c>
    </row>
    <row r="70" spans="2:8">
      <c r="B70" s="231" t="s">
        <v>127</v>
      </c>
      <c r="C70" s="234"/>
      <c r="D70" s="231"/>
      <c r="E70" s="231"/>
      <c r="F70" s="128"/>
      <c r="G70" s="128">
        <v>131163.76193579999</v>
      </c>
      <c r="H70" s="128">
        <v>100</v>
      </c>
    </row>
    <row r="71" spans="2:8">
      <c r="B71" s="21" t="s">
        <v>128</v>
      </c>
    </row>
    <row r="72" spans="2:8">
      <c r="B72" s="21" t="s">
        <v>129</v>
      </c>
    </row>
    <row r="73" spans="2:8">
      <c r="B73" s="21" t="s">
        <v>130</v>
      </c>
      <c r="C73" s="235">
        <v>44865</v>
      </c>
    </row>
    <row r="74" spans="2:8" ht="25.5">
      <c r="B74" s="236" t="s">
        <v>131</v>
      </c>
      <c r="C74" s="210" t="s">
        <v>132</v>
      </c>
    </row>
    <row r="75" spans="2:8">
      <c r="B75" s="231"/>
    </row>
    <row r="76" spans="2:8">
      <c r="B76" s="231" t="s">
        <v>2546</v>
      </c>
      <c r="C76" s="21" t="s">
        <v>132</v>
      </c>
    </row>
    <row r="77" spans="2:8">
      <c r="B77" s="231" t="s">
        <v>2547</v>
      </c>
      <c r="C77" s="21" t="s">
        <v>132</v>
      </c>
    </row>
    <row r="78" spans="2:8">
      <c r="B78" s="231" t="s">
        <v>1107</v>
      </c>
      <c r="C78" s="21" t="s">
        <v>132</v>
      </c>
    </row>
    <row r="79" spans="2:8">
      <c r="B79" s="231" t="s">
        <v>336</v>
      </c>
      <c r="C79" s="234"/>
    </row>
    <row r="80" spans="2:8">
      <c r="B80" s="231" t="s">
        <v>337</v>
      </c>
      <c r="C80" s="234"/>
    </row>
    <row r="81" spans="2:3">
      <c r="B81" s="231" t="s">
        <v>338</v>
      </c>
      <c r="C81" s="234"/>
    </row>
    <row r="82" spans="2:3">
      <c r="B82" s="231" t="s">
        <v>339</v>
      </c>
      <c r="C82" s="234"/>
    </row>
    <row r="83" spans="2:3">
      <c r="B83" s="264" t="s">
        <v>2528</v>
      </c>
      <c r="C83" s="234"/>
    </row>
    <row r="84" spans="2:3">
      <c r="B84" s="264" t="s">
        <v>134</v>
      </c>
    </row>
    <row r="85" spans="2:3">
      <c r="B85" s="264" t="s">
        <v>135</v>
      </c>
    </row>
  </sheetData>
  <mergeCells count="3">
    <mergeCell ref="B1:E1"/>
    <mergeCell ref="C3:C6"/>
    <mergeCell ref="D3:D6"/>
  </mergeCells>
  <hyperlinks>
    <hyperlink ref="A1" location="Index!A1" display="Index" xr:uid="{29347610-78BF-49E3-8118-0E160B5E4188}"/>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1035-D7B4-4B26-9CB3-A0D33924CCAE}">
  <dimension ref="A1:I131"/>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4" t="s">
        <v>89</v>
      </c>
      <c r="C1" s="394"/>
      <c r="D1" s="394"/>
      <c r="E1" s="394"/>
    </row>
    <row r="2" spans="1:9" ht="13.5" thickBot="1"/>
    <row r="3" spans="1:9" s="12" customFormat="1" ht="15">
      <c r="B3" s="93" t="s">
        <v>3198</v>
      </c>
      <c r="C3" s="433"/>
      <c r="D3" s="398"/>
      <c r="F3" s="18"/>
      <c r="G3" s="18"/>
      <c r="H3" s="18"/>
    </row>
    <row r="4" spans="1:9" s="12" customFormat="1" ht="30">
      <c r="B4" s="96" t="s">
        <v>1045</v>
      </c>
      <c r="C4" s="434"/>
      <c r="D4" s="399"/>
      <c r="F4" s="18"/>
      <c r="G4" s="18"/>
      <c r="H4" s="18"/>
    </row>
    <row r="5" spans="1:9" s="12" customFormat="1" ht="15">
      <c r="B5" s="96" t="s">
        <v>1046</v>
      </c>
      <c r="C5" s="434"/>
      <c r="D5" s="399"/>
      <c r="F5" s="18"/>
      <c r="G5" s="18"/>
      <c r="H5" s="18"/>
    </row>
    <row r="6" spans="1:9" s="12" customFormat="1" ht="45.75" thickBot="1">
      <c r="B6" s="97" t="s">
        <v>3102</v>
      </c>
      <c r="C6" s="435"/>
      <c r="D6" s="400"/>
      <c r="F6" s="18"/>
      <c r="G6" s="18"/>
      <c r="H6" s="18"/>
    </row>
    <row r="7" spans="1:9" s="12" customFormat="1">
      <c r="C7" s="14" t="s">
        <v>1048</v>
      </c>
      <c r="D7" s="14" t="s">
        <v>1049</v>
      </c>
      <c r="F7" s="18"/>
      <c r="G7" s="18"/>
      <c r="H7" s="18"/>
    </row>
    <row r="10" spans="1:9">
      <c r="B10" s="1" t="s">
        <v>101</v>
      </c>
    </row>
    <row r="12" spans="1:9">
      <c r="B12" s="6" t="s">
        <v>102</v>
      </c>
      <c r="C12" s="7" t="s">
        <v>103</v>
      </c>
      <c r="D12" s="6" t="s">
        <v>136</v>
      </c>
      <c r="E12" s="6" t="s">
        <v>105</v>
      </c>
      <c r="F12" s="8" t="s">
        <v>106</v>
      </c>
      <c r="G12" s="8" t="s">
        <v>107</v>
      </c>
      <c r="H12" s="8" t="s">
        <v>108</v>
      </c>
      <c r="I12" s="2" t="s">
        <v>137</v>
      </c>
    </row>
    <row r="13" spans="1:9">
      <c r="B13" s="2" t="s">
        <v>138</v>
      </c>
      <c r="C13" s="15"/>
    </row>
    <row r="14" spans="1:9">
      <c r="B14" s="2" t="s">
        <v>110</v>
      </c>
      <c r="C14" s="15"/>
    </row>
    <row r="15" spans="1:9">
      <c r="B15" s="1" t="s">
        <v>1050</v>
      </c>
      <c r="C15" s="15" t="s">
        <v>139</v>
      </c>
      <c r="D15" s="1" t="s">
        <v>140</v>
      </c>
      <c r="E15" s="1" t="s">
        <v>141</v>
      </c>
      <c r="F15" s="4">
        <v>1399000</v>
      </c>
      <c r="G15" s="4">
        <v>12712.71</v>
      </c>
      <c r="H15" s="4">
        <v>7.72</v>
      </c>
    </row>
    <row r="16" spans="1:9">
      <c r="B16" s="1" t="s">
        <v>1051</v>
      </c>
      <c r="C16" s="15" t="s">
        <v>139</v>
      </c>
      <c r="D16" s="1" t="s">
        <v>140</v>
      </c>
      <c r="E16" s="1" t="s">
        <v>144</v>
      </c>
      <c r="F16" s="4">
        <v>583500</v>
      </c>
      <c r="G16" s="4">
        <v>8733.24</v>
      </c>
      <c r="H16" s="4">
        <v>5.3</v>
      </c>
    </row>
    <row r="17" spans="2:8">
      <c r="B17" s="1" t="s">
        <v>1052</v>
      </c>
      <c r="C17" s="15" t="s">
        <v>139</v>
      </c>
      <c r="D17" s="1" t="s">
        <v>142</v>
      </c>
      <c r="E17" s="1" t="s">
        <v>143</v>
      </c>
      <c r="F17" s="4">
        <v>291000</v>
      </c>
      <c r="G17" s="4">
        <v>7419.34</v>
      </c>
      <c r="H17" s="4">
        <v>4.5</v>
      </c>
    </row>
    <row r="18" spans="2:8">
      <c r="B18" s="1" t="s">
        <v>1053</v>
      </c>
      <c r="C18" s="15" t="s">
        <v>139</v>
      </c>
      <c r="D18" s="1" t="s">
        <v>148</v>
      </c>
      <c r="E18" s="1" t="s">
        <v>149</v>
      </c>
      <c r="F18" s="4">
        <v>1786000</v>
      </c>
      <c r="G18" s="4">
        <v>6227.78</v>
      </c>
      <c r="H18" s="4">
        <v>3.78</v>
      </c>
    </row>
    <row r="19" spans="2:8">
      <c r="B19" s="1" t="s">
        <v>1054</v>
      </c>
      <c r="C19" s="15" t="s">
        <v>139</v>
      </c>
      <c r="D19" s="1" t="s">
        <v>155</v>
      </c>
      <c r="E19" s="1" t="s">
        <v>309</v>
      </c>
      <c r="F19" s="4">
        <v>580000</v>
      </c>
      <c r="G19" s="4">
        <v>4794.57</v>
      </c>
      <c r="H19" s="4">
        <v>2.91</v>
      </c>
    </row>
    <row r="20" spans="2:8">
      <c r="B20" s="1" t="s">
        <v>1055</v>
      </c>
      <c r="C20" s="15" t="s">
        <v>139</v>
      </c>
      <c r="D20" s="1" t="s">
        <v>215</v>
      </c>
      <c r="E20" s="1" t="s">
        <v>310</v>
      </c>
      <c r="F20" s="4">
        <v>625000</v>
      </c>
      <c r="G20" s="4">
        <v>3812.19</v>
      </c>
      <c r="H20" s="4">
        <v>2.31</v>
      </c>
    </row>
    <row r="21" spans="2:8">
      <c r="B21" s="1" t="s">
        <v>1075</v>
      </c>
      <c r="C21" s="15" t="s">
        <v>139</v>
      </c>
      <c r="D21" s="1" t="s">
        <v>151</v>
      </c>
      <c r="E21" s="1" t="s">
        <v>194</v>
      </c>
      <c r="F21" s="4">
        <v>413000</v>
      </c>
      <c r="G21" s="4">
        <v>3579.06</v>
      </c>
      <c r="H21" s="4">
        <v>2.17</v>
      </c>
    </row>
    <row r="22" spans="2:8">
      <c r="B22" s="1" t="s">
        <v>1056</v>
      </c>
      <c r="C22" s="15" t="s">
        <v>139</v>
      </c>
      <c r="D22" s="1" t="s">
        <v>140</v>
      </c>
      <c r="E22" s="1" t="s">
        <v>154</v>
      </c>
      <c r="F22" s="4">
        <v>391000</v>
      </c>
      <c r="G22" s="4">
        <v>3542.46</v>
      </c>
      <c r="H22" s="4">
        <v>2.15</v>
      </c>
    </row>
    <row r="23" spans="2:8">
      <c r="B23" s="1" t="s">
        <v>1057</v>
      </c>
      <c r="C23" s="15" t="s">
        <v>139</v>
      </c>
      <c r="D23" s="1" t="s">
        <v>170</v>
      </c>
      <c r="E23" s="1" t="s">
        <v>239</v>
      </c>
      <c r="F23" s="4">
        <v>338300</v>
      </c>
      <c r="G23" s="4">
        <v>3524.58</v>
      </c>
      <c r="H23" s="4">
        <v>2.14</v>
      </c>
    </row>
    <row r="24" spans="2:8">
      <c r="B24" s="1" t="s">
        <v>1060</v>
      </c>
      <c r="C24" s="15" t="s">
        <v>139</v>
      </c>
      <c r="D24" s="1" t="s">
        <v>179</v>
      </c>
      <c r="E24" s="1" t="s">
        <v>311</v>
      </c>
      <c r="F24" s="4">
        <v>3210600</v>
      </c>
      <c r="G24" s="4">
        <v>3430.53</v>
      </c>
      <c r="H24" s="4">
        <v>2.08</v>
      </c>
    </row>
    <row r="25" spans="2:8">
      <c r="B25" s="1" t="s">
        <v>1058</v>
      </c>
      <c r="C25" s="15" t="s">
        <v>139</v>
      </c>
      <c r="D25" s="1" t="s">
        <v>151</v>
      </c>
      <c r="E25" s="1" t="s">
        <v>313</v>
      </c>
      <c r="F25" s="4">
        <v>56800</v>
      </c>
      <c r="G25" s="4">
        <v>3166.8</v>
      </c>
      <c r="H25" s="4">
        <v>1.92</v>
      </c>
    </row>
    <row r="26" spans="2:8">
      <c r="B26" s="1" t="s">
        <v>1062</v>
      </c>
      <c r="C26" s="15" t="s">
        <v>139</v>
      </c>
      <c r="D26" s="1" t="s">
        <v>181</v>
      </c>
      <c r="E26" s="1" t="s">
        <v>312</v>
      </c>
      <c r="F26" s="4">
        <v>590000</v>
      </c>
      <c r="G26" s="4">
        <v>3144.41</v>
      </c>
      <c r="H26" s="4">
        <v>1.91</v>
      </c>
    </row>
    <row r="27" spans="2:8">
      <c r="B27" s="1" t="s">
        <v>1061</v>
      </c>
      <c r="C27" s="15" t="s">
        <v>139</v>
      </c>
      <c r="D27" s="1" t="s">
        <v>200</v>
      </c>
      <c r="E27" s="1" t="s">
        <v>201</v>
      </c>
      <c r="F27" s="4">
        <v>80000</v>
      </c>
      <c r="G27" s="4">
        <v>3080.36</v>
      </c>
      <c r="H27" s="4">
        <v>1.87</v>
      </c>
    </row>
    <row r="28" spans="2:8">
      <c r="B28" s="1" t="s">
        <v>1064</v>
      </c>
      <c r="C28" s="15" t="s">
        <v>139</v>
      </c>
      <c r="D28" s="1" t="s">
        <v>151</v>
      </c>
      <c r="E28" s="1" t="s">
        <v>152</v>
      </c>
      <c r="F28" s="4">
        <v>104500</v>
      </c>
      <c r="G28" s="4">
        <v>2885.77</v>
      </c>
      <c r="H28" s="4">
        <v>1.75</v>
      </c>
    </row>
    <row r="29" spans="2:8">
      <c r="B29" s="1" t="s">
        <v>1059</v>
      </c>
      <c r="C29" s="15" t="s">
        <v>139</v>
      </c>
      <c r="D29" s="1" t="s">
        <v>162</v>
      </c>
      <c r="E29" s="1" t="s">
        <v>314</v>
      </c>
      <c r="F29" s="4">
        <v>101400</v>
      </c>
      <c r="G29" s="4">
        <v>2816.33</v>
      </c>
      <c r="H29" s="4">
        <v>1.71</v>
      </c>
    </row>
    <row r="30" spans="2:8">
      <c r="B30" s="1" t="s">
        <v>1065</v>
      </c>
      <c r="C30" s="15" t="s">
        <v>139</v>
      </c>
      <c r="D30" s="1" t="s">
        <v>145</v>
      </c>
      <c r="E30" s="1" t="s">
        <v>147</v>
      </c>
      <c r="F30" s="4">
        <v>88000</v>
      </c>
      <c r="G30" s="4">
        <v>2809.97</v>
      </c>
      <c r="H30" s="4">
        <v>1.71</v>
      </c>
    </row>
    <row r="31" spans="2:8">
      <c r="B31" s="1" t="s">
        <v>1081</v>
      </c>
      <c r="C31" s="15" t="s">
        <v>139</v>
      </c>
      <c r="D31" s="1" t="s">
        <v>198</v>
      </c>
      <c r="E31" s="1" t="s">
        <v>204</v>
      </c>
      <c r="F31" s="4">
        <v>505000</v>
      </c>
      <c r="G31" s="4">
        <v>2729.27</v>
      </c>
      <c r="H31" s="4">
        <v>1.66</v>
      </c>
    </row>
    <row r="32" spans="2:8">
      <c r="B32" s="1" t="s">
        <v>1069</v>
      </c>
      <c r="C32" s="15" t="s">
        <v>139</v>
      </c>
      <c r="D32" s="1" t="s">
        <v>270</v>
      </c>
      <c r="E32" s="1" t="s">
        <v>315</v>
      </c>
      <c r="F32" s="4">
        <v>1028000</v>
      </c>
      <c r="G32" s="4">
        <v>2697.99</v>
      </c>
      <c r="H32" s="4">
        <v>1.64</v>
      </c>
    </row>
    <row r="33" spans="2:8">
      <c r="B33" s="1" t="s">
        <v>1068</v>
      </c>
      <c r="C33" s="15" t="s">
        <v>139</v>
      </c>
      <c r="D33" s="1" t="s">
        <v>162</v>
      </c>
      <c r="E33" s="1" t="s">
        <v>316</v>
      </c>
      <c r="F33" s="4">
        <v>248978</v>
      </c>
      <c r="G33" s="4">
        <v>2686.35</v>
      </c>
      <c r="H33" s="4">
        <v>1.63</v>
      </c>
    </row>
    <row r="34" spans="2:8">
      <c r="B34" s="1" t="s">
        <v>1066</v>
      </c>
      <c r="C34" s="15" t="s">
        <v>139</v>
      </c>
      <c r="D34" s="1" t="s">
        <v>186</v>
      </c>
      <c r="E34" s="1" t="s">
        <v>187</v>
      </c>
      <c r="F34" s="4">
        <v>340456</v>
      </c>
      <c r="G34" s="4">
        <v>2622.02</v>
      </c>
      <c r="H34" s="4">
        <v>1.59</v>
      </c>
    </row>
    <row r="35" spans="2:8">
      <c r="B35" s="1" t="s">
        <v>1071</v>
      </c>
      <c r="C35" s="15" t="s">
        <v>139</v>
      </c>
      <c r="D35" s="1" t="s">
        <v>151</v>
      </c>
      <c r="E35" s="1" t="s">
        <v>291</v>
      </c>
      <c r="F35" s="4">
        <v>80000</v>
      </c>
      <c r="G35" s="4">
        <v>2486.16</v>
      </c>
      <c r="H35" s="4">
        <v>1.51</v>
      </c>
    </row>
    <row r="36" spans="2:8">
      <c r="B36" s="1" t="s">
        <v>1070</v>
      </c>
      <c r="C36" s="15" t="s">
        <v>139</v>
      </c>
      <c r="D36" s="1" t="s">
        <v>151</v>
      </c>
      <c r="E36" s="1" t="s">
        <v>317</v>
      </c>
      <c r="F36" s="4">
        <v>201000</v>
      </c>
      <c r="G36" s="4">
        <v>2444.7600000000002</v>
      </c>
      <c r="H36" s="4">
        <v>1.48</v>
      </c>
    </row>
    <row r="37" spans="2:8">
      <c r="B37" s="1" t="s">
        <v>1077</v>
      </c>
      <c r="C37" s="15" t="s">
        <v>139</v>
      </c>
      <c r="D37" s="1" t="s">
        <v>140</v>
      </c>
      <c r="E37" s="1" t="s">
        <v>150</v>
      </c>
      <c r="F37" s="4">
        <v>121000</v>
      </c>
      <c r="G37" s="4">
        <v>2301.36</v>
      </c>
      <c r="H37" s="4">
        <v>1.4</v>
      </c>
    </row>
    <row r="38" spans="2:8">
      <c r="B38" s="1" t="s">
        <v>1072</v>
      </c>
      <c r="C38" s="15" t="s">
        <v>139</v>
      </c>
      <c r="D38" s="1" t="s">
        <v>170</v>
      </c>
      <c r="E38" s="1" t="s">
        <v>171</v>
      </c>
      <c r="F38" s="4">
        <v>251781</v>
      </c>
      <c r="G38" s="4">
        <v>2256.84</v>
      </c>
      <c r="H38" s="4">
        <v>1.37</v>
      </c>
    </row>
    <row r="39" spans="2:8">
      <c r="B39" s="1" t="s">
        <v>1076</v>
      </c>
      <c r="C39" s="15" t="s">
        <v>139</v>
      </c>
      <c r="D39" s="1" t="s">
        <v>145</v>
      </c>
      <c r="E39" s="1" t="s">
        <v>294</v>
      </c>
      <c r="F39" s="4">
        <v>213000</v>
      </c>
      <c r="G39" s="4">
        <v>2217.65</v>
      </c>
      <c r="H39" s="4">
        <v>1.35</v>
      </c>
    </row>
    <row r="40" spans="2:8">
      <c r="B40" s="1" t="s">
        <v>1073</v>
      </c>
      <c r="C40" s="15" t="s">
        <v>139</v>
      </c>
      <c r="D40" s="1" t="s">
        <v>205</v>
      </c>
      <c r="E40" s="1" t="s">
        <v>206</v>
      </c>
      <c r="F40" s="4">
        <v>9500</v>
      </c>
      <c r="G40" s="4">
        <v>2212.39</v>
      </c>
      <c r="H40" s="4">
        <v>1.34</v>
      </c>
    </row>
    <row r="41" spans="2:8">
      <c r="B41" s="1" t="s">
        <v>1078</v>
      </c>
      <c r="C41" s="15" t="s">
        <v>139</v>
      </c>
      <c r="D41" s="1" t="s">
        <v>198</v>
      </c>
      <c r="E41" s="1" t="s">
        <v>318</v>
      </c>
      <c r="F41" s="4">
        <v>161000</v>
      </c>
      <c r="G41" s="4">
        <v>2038.18</v>
      </c>
      <c r="H41" s="4">
        <v>1.24</v>
      </c>
    </row>
    <row r="42" spans="2:8">
      <c r="B42" s="1" t="s">
        <v>1082</v>
      </c>
      <c r="C42" s="15" t="s">
        <v>139</v>
      </c>
      <c r="D42" s="1" t="s">
        <v>181</v>
      </c>
      <c r="E42" s="1" t="s">
        <v>182</v>
      </c>
      <c r="F42" s="4">
        <v>78000</v>
      </c>
      <c r="G42" s="4">
        <v>1864.43</v>
      </c>
      <c r="H42" s="4">
        <v>1.1299999999999999</v>
      </c>
    </row>
    <row r="43" spans="2:8">
      <c r="B43" s="1" t="s">
        <v>1080</v>
      </c>
      <c r="C43" s="15" t="s">
        <v>139</v>
      </c>
      <c r="D43" s="1" t="s">
        <v>151</v>
      </c>
      <c r="E43" s="1" t="s">
        <v>319</v>
      </c>
      <c r="F43" s="4">
        <v>165000</v>
      </c>
      <c r="G43" s="4">
        <v>1784.06</v>
      </c>
      <c r="H43" s="4">
        <v>1.08</v>
      </c>
    </row>
    <row r="44" spans="2:8">
      <c r="B44" s="1" t="s">
        <v>1096</v>
      </c>
      <c r="C44" s="15" t="s">
        <v>139</v>
      </c>
      <c r="D44" s="1" t="s">
        <v>162</v>
      </c>
      <c r="E44" s="1" t="s">
        <v>229</v>
      </c>
      <c r="F44" s="4">
        <v>305000</v>
      </c>
      <c r="G44" s="4">
        <v>1744.3</v>
      </c>
      <c r="H44" s="4">
        <v>1.06</v>
      </c>
    </row>
    <row r="45" spans="2:8">
      <c r="B45" s="1" t="s">
        <v>1063</v>
      </c>
      <c r="C45" s="15" t="s">
        <v>139</v>
      </c>
      <c r="D45" s="1" t="s">
        <v>215</v>
      </c>
      <c r="E45" s="1" t="s">
        <v>216</v>
      </c>
      <c r="F45" s="4">
        <v>232664</v>
      </c>
      <c r="G45" s="4">
        <v>1739.86</v>
      </c>
      <c r="H45" s="4">
        <v>1.06</v>
      </c>
    </row>
    <row r="46" spans="2:8">
      <c r="B46" s="1" t="s">
        <v>1083</v>
      </c>
      <c r="C46" s="15" t="s">
        <v>139</v>
      </c>
      <c r="D46" s="1" t="s">
        <v>176</v>
      </c>
      <c r="E46" s="1" t="s">
        <v>321</v>
      </c>
      <c r="F46" s="4">
        <v>43262</v>
      </c>
      <c r="G46" s="4">
        <v>1696.61</v>
      </c>
      <c r="H46" s="4">
        <v>1.03</v>
      </c>
    </row>
    <row r="47" spans="2:8">
      <c r="B47" s="1" t="s">
        <v>1079</v>
      </c>
      <c r="C47" s="15" t="s">
        <v>139</v>
      </c>
      <c r="D47" s="1" t="s">
        <v>200</v>
      </c>
      <c r="E47" s="1" t="s">
        <v>320</v>
      </c>
      <c r="F47" s="4">
        <v>63000</v>
      </c>
      <c r="G47" s="4">
        <v>1686.42</v>
      </c>
      <c r="H47" s="4">
        <v>1.02</v>
      </c>
    </row>
    <row r="48" spans="2:8">
      <c r="B48" s="1" t="s">
        <v>1085</v>
      </c>
      <c r="C48" s="15" t="s">
        <v>139</v>
      </c>
      <c r="D48" s="1" t="s">
        <v>157</v>
      </c>
      <c r="E48" s="1" t="s">
        <v>261</v>
      </c>
      <c r="F48" s="4">
        <v>51250</v>
      </c>
      <c r="G48" s="4">
        <v>1610.56</v>
      </c>
      <c r="H48" s="4">
        <v>0.98</v>
      </c>
    </row>
    <row r="49" spans="2:8">
      <c r="B49" s="1" t="s">
        <v>1074</v>
      </c>
      <c r="C49" s="15" t="s">
        <v>139</v>
      </c>
      <c r="D49" s="1" t="s">
        <v>162</v>
      </c>
      <c r="E49" s="1" t="s">
        <v>322</v>
      </c>
      <c r="F49" s="4">
        <v>78000</v>
      </c>
      <c r="G49" s="4">
        <v>1584.3</v>
      </c>
      <c r="H49" s="4">
        <v>0.96</v>
      </c>
    </row>
    <row r="50" spans="2:8">
      <c r="B50" s="1" t="s">
        <v>1087</v>
      </c>
      <c r="C50" s="15" t="s">
        <v>139</v>
      </c>
      <c r="D50" s="1" t="s">
        <v>145</v>
      </c>
      <c r="E50" s="1" t="s">
        <v>146</v>
      </c>
      <c r="F50" s="4">
        <v>101000</v>
      </c>
      <c r="G50" s="4">
        <v>1553.03</v>
      </c>
      <c r="H50" s="4">
        <v>0.94</v>
      </c>
    </row>
    <row r="51" spans="2:8">
      <c r="B51" s="1" t="s">
        <v>1084</v>
      </c>
      <c r="C51" s="15" t="s">
        <v>139</v>
      </c>
      <c r="D51" s="1" t="s">
        <v>198</v>
      </c>
      <c r="E51" s="1" t="s">
        <v>326</v>
      </c>
      <c r="F51" s="4">
        <v>297000</v>
      </c>
      <c r="G51" s="4">
        <v>1507.42</v>
      </c>
      <c r="H51" s="4">
        <v>0.91</v>
      </c>
    </row>
    <row r="52" spans="2:8">
      <c r="B52" s="1" t="s">
        <v>2351</v>
      </c>
      <c r="C52" s="15" t="s">
        <v>139</v>
      </c>
      <c r="D52" s="1" t="s">
        <v>172</v>
      </c>
      <c r="E52" s="1" t="s">
        <v>323</v>
      </c>
      <c r="F52" s="4">
        <v>38000</v>
      </c>
      <c r="G52" s="4">
        <v>1482.7</v>
      </c>
      <c r="H52" s="4">
        <v>0.9</v>
      </c>
    </row>
    <row r="53" spans="2:8">
      <c r="B53" s="1" t="s">
        <v>1086</v>
      </c>
      <c r="C53" s="15" t="s">
        <v>139</v>
      </c>
      <c r="D53" s="1" t="s">
        <v>192</v>
      </c>
      <c r="E53" s="1" t="s">
        <v>329</v>
      </c>
      <c r="F53" s="4">
        <v>71000</v>
      </c>
      <c r="G53" s="4">
        <v>1472.97</v>
      </c>
      <c r="H53" s="4">
        <v>0.89</v>
      </c>
    </row>
    <row r="54" spans="2:8">
      <c r="B54" s="1" t="s">
        <v>1088</v>
      </c>
      <c r="C54" s="15" t="s">
        <v>139</v>
      </c>
      <c r="D54" s="1" t="s">
        <v>176</v>
      </c>
      <c r="E54" s="1" t="s">
        <v>330</v>
      </c>
      <c r="F54" s="4">
        <v>232557</v>
      </c>
      <c r="G54" s="4">
        <v>1447.67</v>
      </c>
      <c r="H54" s="4">
        <v>0.88</v>
      </c>
    </row>
    <row r="55" spans="2:8">
      <c r="B55" s="1" t="s">
        <v>1090</v>
      </c>
      <c r="C55" s="15" t="s">
        <v>139</v>
      </c>
      <c r="D55" s="1" t="s">
        <v>151</v>
      </c>
      <c r="E55" s="1" t="s">
        <v>325</v>
      </c>
      <c r="F55" s="4">
        <v>32000</v>
      </c>
      <c r="G55" s="4">
        <v>1445.31</v>
      </c>
      <c r="H55" s="4">
        <v>0.88</v>
      </c>
    </row>
    <row r="56" spans="2:8">
      <c r="B56" s="1" t="s">
        <v>1067</v>
      </c>
      <c r="C56" s="15" t="s">
        <v>139</v>
      </c>
      <c r="D56" s="1" t="s">
        <v>176</v>
      </c>
      <c r="E56" s="1" t="s">
        <v>177</v>
      </c>
      <c r="F56" s="4">
        <v>33000</v>
      </c>
      <c r="G56" s="4">
        <v>1425.9</v>
      </c>
      <c r="H56" s="4">
        <v>0.87</v>
      </c>
    </row>
    <row r="57" spans="2:8">
      <c r="B57" s="1" t="s">
        <v>1089</v>
      </c>
      <c r="C57" s="15" t="s">
        <v>139</v>
      </c>
      <c r="D57" s="1" t="s">
        <v>274</v>
      </c>
      <c r="E57" s="1" t="s">
        <v>300</v>
      </c>
      <c r="F57" s="4">
        <v>620000</v>
      </c>
      <c r="G57" s="4">
        <v>1414.53</v>
      </c>
      <c r="H57" s="4">
        <v>0.86</v>
      </c>
    </row>
    <row r="58" spans="2:8">
      <c r="B58" s="1" t="s">
        <v>1091</v>
      </c>
      <c r="C58" s="15" t="s">
        <v>139</v>
      </c>
      <c r="D58" s="1" t="s">
        <v>327</v>
      </c>
      <c r="E58" s="1" t="s">
        <v>328</v>
      </c>
      <c r="F58" s="4">
        <v>149500</v>
      </c>
      <c r="G58" s="4">
        <v>1382.35</v>
      </c>
      <c r="H58" s="4">
        <v>0.84</v>
      </c>
    </row>
    <row r="59" spans="2:8">
      <c r="B59" s="1" t="s">
        <v>1094</v>
      </c>
      <c r="C59" s="15" t="s">
        <v>139</v>
      </c>
      <c r="D59" s="1" t="s">
        <v>166</v>
      </c>
      <c r="E59" s="1" t="s">
        <v>331</v>
      </c>
      <c r="F59" s="4">
        <v>42000</v>
      </c>
      <c r="G59" s="4">
        <v>1328.96</v>
      </c>
      <c r="H59" s="4">
        <v>0.81</v>
      </c>
    </row>
    <row r="60" spans="2:8">
      <c r="B60" s="1" t="s">
        <v>2311</v>
      </c>
      <c r="C60" s="15" t="s">
        <v>139</v>
      </c>
      <c r="D60" s="1" t="s">
        <v>162</v>
      </c>
      <c r="E60" s="1" t="s">
        <v>340</v>
      </c>
      <c r="F60" s="4">
        <v>150000</v>
      </c>
      <c r="G60" s="4">
        <v>1268.78</v>
      </c>
      <c r="H60" s="4">
        <v>0.77</v>
      </c>
    </row>
    <row r="61" spans="2:8">
      <c r="B61" s="1" t="s">
        <v>1093</v>
      </c>
      <c r="C61" s="15" t="s">
        <v>139</v>
      </c>
      <c r="D61" s="1" t="s">
        <v>174</v>
      </c>
      <c r="E61" s="1" t="s">
        <v>332</v>
      </c>
      <c r="F61" s="4">
        <v>31000</v>
      </c>
      <c r="G61" s="4">
        <v>1250.18</v>
      </c>
      <c r="H61" s="4">
        <v>0.76</v>
      </c>
    </row>
    <row r="62" spans="2:8">
      <c r="B62" s="1" t="s">
        <v>1092</v>
      </c>
      <c r="C62" s="15" t="s">
        <v>139</v>
      </c>
      <c r="D62" s="1" t="s">
        <v>151</v>
      </c>
      <c r="E62" s="1" t="s">
        <v>333</v>
      </c>
      <c r="F62" s="4">
        <v>135000</v>
      </c>
      <c r="G62" s="4">
        <v>1182.8699999999999</v>
      </c>
      <c r="H62" s="4">
        <v>0.72</v>
      </c>
    </row>
    <row r="63" spans="2:8">
      <c r="B63" s="1" t="s">
        <v>1095</v>
      </c>
      <c r="C63" s="15" t="s">
        <v>139</v>
      </c>
      <c r="D63" s="1" t="s">
        <v>192</v>
      </c>
      <c r="E63" s="1" t="s">
        <v>193</v>
      </c>
      <c r="F63" s="4">
        <v>141752</v>
      </c>
      <c r="G63" s="4">
        <v>994.6</v>
      </c>
      <c r="H63" s="4">
        <v>0.6</v>
      </c>
    </row>
    <row r="64" spans="2:8">
      <c r="B64" s="2" t="s">
        <v>218</v>
      </c>
      <c r="C64" s="28"/>
      <c r="D64" s="2"/>
      <c r="E64" s="2"/>
      <c r="F64" s="10"/>
      <c r="G64" s="10">
        <f>SUM(G12:G63)</f>
        <v>135240.88</v>
      </c>
      <c r="H64" s="10">
        <f>SUM(H12:H63)</f>
        <v>82.089999999999989</v>
      </c>
    </row>
    <row r="65" spans="2:8">
      <c r="B65" s="6" t="s">
        <v>102</v>
      </c>
      <c r="C65" s="7" t="s">
        <v>103</v>
      </c>
      <c r="D65" s="6" t="s">
        <v>104</v>
      </c>
      <c r="E65" s="6" t="s">
        <v>105</v>
      </c>
      <c r="F65" s="8" t="s">
        <v>106</v>
      </c>
      <c r="G65" s="8" t="s">
        <v>107</v>
      </c>
      <c r="H65" s="8" t="s">
        <v>108</v>
      </c>
    </row>
    <row r="66" spans="2:8">
      <c r="B66" s="2" t="s">
        <v>109</v>
      </c>
      <c r="C66" s="15"/>
    </row>
    <row r="67" spans="2:8">
      <c r="B67" s="2" t="s">
        <v>110</v>
      </c>
      <c r="C67" s="15"/>
    </row>
    <row r="68" spans="2:8">
      <c r="B68" s="2" t="s">
        <v>111</v>
      </c>
      <c r="C68" s="15"/>
    </row>
    <row r="69" spans="2:8">
      <c r="B69" s="1" t="s">
        <v>341</v>
      </c>
      <c r="C69" s="15">
        <v>7.38</v>
      </c>
      <c r="D69" s="1" t="s">
        <v>113</v>
      </c>
      <c r="E69" s="1" t="s">
        <v>342</v>
      </c>
      <c r="F69" s="4">
        <v>3000000</v>
      </c>
      <c r="G69" s="4">
        <v>2999.82</v>
      </c>
      <c r="H69" s="4">
        <v>1.82</v>
      </c>
    </row>
    <row r="70" spans="2:8">
      <c r="B70" s="1" t="s">
        <v>343</v>
      </c>
      <c r="C70" s="15">
        <v>7.32</v>
      </c>
      <c r="D70" s="1" t="s">
        <v>113</v>
      </c>
      <c r="E70" s="1" t="s">
        <v>344</v>
      </c>
      <c r="F70" s="4">
        <v>3000000</v>
      </c>
      <c r="G70" s="4">
        <v>2995.26</v>
      </c>
      <c r="H70" s="4">
        <v>1.82</v>
      </c>
    </row>
    <row r="71" spans="2:8">
      <c r="B71" s="1" t="s">
        <v>345</v>
      </c>
      <c r="C71" s="15">
        <v>7.45</v>
      </c>
      <c r="D71" s="1" t="s">
        <v>113</v>
      </c>
      <c r="E71" s="1" t="s">
        <v>346</v>
      </c>
      <c r="F71" s="4">
        <v>2000000</v>
      </c>
      <c r="G71" s="4">
        <v>1927.04</v>
      </c>
      <c r="H71" s="4">
        <v>1.17</v>
      </c>
    </row>
    <row r="72" spans="2:8">
      <c r="B72" s="1" t="s">
        <v>347</v>
      </c>
      <c r="C72" s="15">
        <v>7.47</v>
      </c>
      <c r="D72" s="1" t="s">
        <v>113</v>
      </c>
      <c r="E72" s="1" t="s">
        <v>348</v>
      </c>
      <c r="F72" s="4">
        <v>1162900</v>
      </c>
      <c r="G72" s="4">
        <v>1062.3599999999999</v>
      </c>
      <c r="H72" s="4">
        <v>0.64</v>
      </c>
    </row>
    <row r="73" spans="2:8">
      <c r="B73" s="1" t="s">
        <v>349</v>
      </c>
      <c r="C73" s="15">
        <v>7.42</v>
      </c>
      <c r="D73" s="1" t="s">
        <v>113</v>
      </c>
      <c r="E73" s="1" t="s">
        <v>350</v>
      </c>
      <c r="F73" s="4">
        <v>200000</v>
      </c>
      <c r="G73" s="4">
        <v>198.4</v>
      </c>
      <c r="H73" s="4">
        <v>0.12</v>
      </c>
    </row>
    <row r="74" spans="2:8">
      <c r="B74" s="2" t="s">
        <v>115</v>
      </c>
      <c r="C74" s="28"/>
      <c r="D74" s="2"/>
      <c r="E74" s="2"/>
      <c r="F74" s="10"/>
      <c r="G74" s="10">
        <f>SUM(G65:G73)</f>
        <v>9182.8799999999992</v>
      </c>
      <c r="H74" s="10">
        <f>SUM(H65:H73)</f>
        <v>5.57</v>
      </c>
    </row>
    <row r="75" spans="2:8">
      <c r="B75" s="2" t="s">
        <v>116</v>
      </c>
      <c r="C75" s="15"/>
    </row>
    <row r="76" spans="2:8">
      <c r="B76" s="1" t="s">
        <v>351</v>
      </c>
      <c r="C76" s="15">
        <v>8.44</v>
      </c>
      <c r="D76" s="1" t="s">
        <v>117</v>
      </c>
      <c r="E76" s="1" t="s">
        <v>352</v>
      </c>
      <c r="F76" s="4">
        <v>220</v>
      </c>
      <c r="G76" s="4">
        <v>2120.77</v>
      </c>
      <c r="H76" s="4">
        <v>1.29</v>
      </c>
    </row>
    <row r="77" spans="2:8">
      <c r="B77" s="1" t="s">
        <v>1103</v>
      </c>
      <c r="C77" s="15">
        <v>7.79</v>
      </c>
      <c r="D77" s="1" t="s">
        <v>117</v>
      </c>
      <c r="E77" s="1" t="s">
        <v>353</v>
      </c>
      <c r="F77" s="4">
        <v>150</v>
      </c>
      <c r="G77" s="4">
        <v>1453.57</v>
      </c>
      <c r="H77" s="4">
        <v>0.88</v>
      </c>
    </row>
    <row r="78" spans="2:8">
      <c r="B78" s="1" t="s">
        <v>1819</v>
      </c>
      <c r="C78" s="15">
        <v>8.6199999999999992</v>
      </c>
      <c r="D78" s="1" t="s">
        <v>117</v>
      </c>
      <c r="E78" s="1" t="s">
        <v>354</v>
      </c>
      <c r="F78" s="4">
        <v>160</v>
      </c>
      <c r="G78" s="4">
        <v>1448.29</v>
      </c>
      <c r="H78" s="4">
        <v>0.88</v>
      </c>
    </row>
    <row r="79" spans="2:8">
      <c r="B79" s="1" t="s">
        <v>1104</v>
      </c>
      <c r="C79" s="15">
        <v>7.85</v>
      </c>
      <c r="D79" s="1" t="s">
        <v>117</v>
      </c>
      <c r="E79" s="1" t="s">
        <v>355</v>
      </c>
      <c r="F79" s="4">
        <v>150</v>
      </c>
      <c r="G79" s="4">
        <v>1429.02</v>
      </c>
      <c r="H79" s="4">
        <v>0.87</v>
      </c>
    </row>
    <row r="80" spans="2:8">
      <c r="B80" s="1" t="s">
        <v>1311</v>
      </c>
      <c r="C80" s="15">
        <v>8.6199999999999992</v>
      </c>
      <c r="D80" s="1" t="s">
        <v>117</v>
      </c>
      <c r="E80" s="1" t="s">
        <v>356</v>
      </c>
      <c r="F80" s="4">
        <v>120</v>
      </c>
      <c r="G80" s="4">
        <v>1094.78</v>
      </c>
      <c r="H80" s="4">
        <v>0.66</v>
      </c>
    </row>
    <row r="81" spans="2:8">
      <c r="B81" s="1" t="s">
        <v>1815</v>
      </c>
      <c r="C81" s="15">
        <v>8.6199999999999992</v>
      </c>
      <c r="D81" s="1" t="s">
        <v>117</v>
      </c>
      <c r="E81" s="1" t="s">
        <v>357</v>
      </c>
      <c r="F81" s="4">
        <v>110</v>
      </c>
      <c r="G81" s="4">
        <v>996.55</v>
      </c>
      <c r="H81" s="4">
        <v>0.6</v>
      </c>
    </row>
    <row r="82" spans="2:8">
      <c r="B82" s="1" t="s">
        <v>2438</v>
      </c>
      <c r="C82" s="15">
        <v>7.83</v>
      </c>
      <c r="D82" s="1" t="s">
        <v>358</v>
      </c>
      <c r="E82" s="1" t="s">
        <v>359</v>
      </c>
      <c r="F82" s="4">
        <v>100</v>
      </c>
      <c r="G82" s="4">
        <v>973.2</v>
      </c>
      <c r="H82" s="4">
        <v>0.59</v>
      </c>
    </row>
    <row r="83" spans="2:8">
      <c r="B83" s="1" t="s">
        <v>360</v>
      </c>
      <c r="C83" s="15">
        <v>7.55</v>
      </c>
      <c r="D83" s="1" t="s">
        <v>117</v>
      </c>
      <c r="E83" s="1" t="s">
        <v>361</v>
      </c>
      <c r="F83" s="4">
        <v>50</v>
      </c>
      <c r="G83" s="4">
        <v>498.74</v>
      </c>
      <c r="H83" s="4">
        <v>0.3</v>
      </c>
    </row>
    <row r="84" spans="2:8">
      <c r="B84" s="1" t="s">
        <v>2439</v>
      </c>
      <c r="C84" s="15">
        <v>7.41</v>
      </c>
      <c r="D84" s="1" t="s">
        <v>362</v>
      </c>
      <c r="E84" s="1" t="s">
        <v>363</v>
      </c>
      <c r="F84" s="4">
        <v>250</v>
      </c>
      <c r="G84" s="4">
        <v>495.79</v>
      </c>
      <c r="H84" s="4">
        <v>0.3</v>
      </c>
    </row>
    <row r="85" spans="2:8">
      <c r="B85" s="1" t="s">
        <v>2294</v>
      </c>
      <c r="C85" s="15">
        <v>7.67</v>
      </c>
      <c r="D85" s="1" t="s">
        <v>362</v>
      </c>
      <c r="E85" s="1" t="s">
        <v>364</v>
      </c>
      <c r="F85" s="4">
        <v>250</v>
      </c>
      <c r="G85" s="4">
        <v>486.68</v>
      </c>
      <c r="H85" s="4">
        <v>0.3</v>
      </c>
    </row>
    <row r="86" spans="2:8">
      <c r="B86" s="1" t="s">
        <v>2440</v>
      </c>
      <c r="C86" s="15">
        <v>8.6199999999999992</v>
      </c>
      <c r="D86" s="1" t="s">
        <v>117</v>
      </c>
      <c r="E86" s="1" t="s">
        <v>365</v>
      </c>
      <c r="F86" s="4">
        <v>10</v>
      </c>
      <c r="G86" s="4">
        <v>87.08</v>
      </c>
      <c r="H86" s="4">
        <v>0.05</v>
      </c>
    </row>
    <row r="87" spans="2:8">
      <c r="B87" s="2" t="s">
        <v>118</v>
      </c>
      <c r="C87" s="28"/>
      <c r="D87" s="2"/>
      <c r="E87" s="2"/>
      <c r="F87" s="10"/>
      <c r="G87" s="10">
        <f>SUM(G75:G86)</f>
        <v>11084.470000000001</v>
      </c>
      <c r="H87" s="10">
        <f>SUM(H75:H86)</f>
        <v>6.7199999999999989</v>
      </c>
    </row>
    <row r="88" spans="2:8">
      <c r="B88" s="2" t="s">
        <v>366</v>
      </c>
      <c r="C88" s="15"/>
    </row>
    <row r="89" spans="2:8">
      <c r="B89" s="1" t="s">
        <v>1344</v>
      </c>
      <c r="C89" s="15">
        <v>8.23</v>
      </c>
      <c r="D89" s="1" t="s">
        <v>117</v>
      </c>
      <c r="E89" s="1" t="s">
        <v>367</v>
      </c>
      <c r="F89" s="4">
        <v>40</v>
      </c>
      <c r="G89" s="4">
        <v>399.44</v>
      </c>
      <c r="H89" s="4">
        <v>0.24</v>
      </c>
    </row>
    <row r="90" spans="2:8">
      <c r="B90" s="2" t="s">
        <v>368</v>
      </c>
      <c r="C90" s="9"/>
      <c r="D90" s="2"/>
      <c r="E90" s="2"/>
      <c r="F90" s="10"/>
      <c r="G90" s="10">
        <f>SUM(G88:G89)</f>
        <v>399.44</v>
      </c>
      <c r="H90" s="10">
        <f>SUM(H88:H89)</f>
        <v>0.24</v>
      </c>
    </row>
    <row r="91" spans="2:8">
      <c r="B91" s="2" t="s">
        <v>277</v>
      </c>
      <c r="C91" s="9"/>
      <c r="D91" s="2"/>
      <c r="E91" s="2"/>
      <c r="F91" s="10"/>
      <c r="G91" s="10">
        <v>8817.2099999999991</v>
      </c>
      <c r="H91" s="10">
        <v>5.35</v>
      </c>
    </row>
    <row r="92" spans="2:8">
      <c r="B92" s="2" t="s">
        <v>125</v>
      </c>
      <c r="C92" s="9"/>
      <c r="D92" s="2"/>
      <c r="E92" s="2"/>
      <c r="F92" s="10"/>
      <c r="G92" s="10">
        <v>164724.88</v>
      </c>
      <c r="H92" s="10">
        <v>99.98</v>
      </c>
    </row>
    <row r="93" spans="2:8">
      <c r="B93" s="2" t="s">
        <v>220</v>
      </c>
      <c r="C93" s="9"/>
      <c r="D93" s="2"/>
      <c r="E93" s="2"/>
      <c r="F93" s="10"/>
      <c r="G93" s="10">
        <v>27.135908899996139</v>
      </c>
      <c r="H93" s="10">
        <v>1.9999999999996021E-2</v>
      </c>
    </row>
    <row r="94" spans="2:8">
      <c r="B94" s="2" t="s">
        <v>127</v>
      </c>
      <c r="C94" s="9"/>
      <c r="D94" s="2"/>
      <c r="E94" s="2"/>
      <c r="F94" s="10"/>
      <c r="G94" s="10">
        <v>164752.01590890001</v>
      </c>
      <c r="H94" s="10">
        <v>100</v>
      </c>
    </row>
    <row r="95" spans="2:8">
      <c r="B95" s="1" t="s">
        <v>128</v>
      </c>
    </row>
    <row r="96" spans="2:8">
      <c r="B96" s="1" t="s">
        <v>129</v>
      </c>
    </row>
    <row r="97" spans="2:3">
      <c r="B97" s="1" t="s">
        <v>130</v>
      </c>
      <c r="C97" s="29">
        <v>44865</v>
      </c>
    </row>
    <row r="98" spans="2:3" ht="25.5">
      <c r="B98" s="11" t="s">
        <v>131</v>
      </c>
      <c r="C98" s="5" t="s">
        <v>132</v>
      </c>
    </row>
    <row r="99" spans="2:3">
      <c r="B99" s="2"/>
    </row>
    <row r="100" spans="2:3">
      <c r="B100" s="2" t="s">
        <v>2546</v>
      </c>
      <c r="C100" s="1" t="s">
        <v>132</v>
      </c>
    </row>
    <row r="101" spans="2:3">
      <c r="B101" s="2" t="s">
        <v>2547</v>
      </c>
      <c r="C101" s="1" t="s">
        <v>132</v>
      </c>
    </row>
    <row r="102" spans="2:3">
      <c r="B102" s="2" t="s">
        <v>1107</v>
      </c>
      <c r="C102" s="1" t="s">
        <v>132</v>
      </c>
    </row>
    <row r="103" spans="2:3">
      <c r="B103" s="2" t="s">
        <v>369</v>
      </c>
      <c r="C103" s="9"/>
    </row>
    <row r="104" spans="2:3">
      <c r="B104" s="2" t="s">
        <v>370</v>
      </c>
      <c r="C104" s="9"/>
    </row>
    <row r="105" spans="2:3">
      <c r="B105" s="2" t="s">
        <v>371</v>
      </c>
      <c r="C105" s="9"/>
    </row>
    <row r="106" spans="2:3">
      <c r="B106" s="2" t="s">
        <v>372</v>
      </c>
      <c r="C106" s="9"/>
    </row>
    <row r="107" spans="2:3">
      <c r="B107" s="2" t="s">
        <v>2529</v>
      </c>
      <c r="C107" s="28"/>
    </row>
    <row r="108" spans="2:3">
      <c r="B108" s="2" t="s">
        <v>2530</v>
      </c>
      <c r="C108" s="15"/>
    </row>
    <row r="109" spans="2:3">
      <c r="B109" s="2" t="s">
        <v>134</v>
      </c>
      <c r="C109" s="15"/>
    </row>
    <row r="110" spans="2:3">
      <c r="B110" s="2" t="s">
        <v>135</v>
      </c>
      <c r="C110" s="15"/>
    </row>
    <row r="112" spans="2:3" ht="15.75">
      <c r="B112" s="68" t="s">
        <v>1374</v>
      </c>
    </row>
    <row r="114" spans="2:3">
      <c r="B114" s="72" t="s">
        <v>1375</v>
      </c>
      <c r="C114" s="73"/>
    </row>
    <row r="115" spans="2:3">
      <c r="B115"/>
      <c r="C115" s="73"/>
    </row>
    <row r="116" spans="2:3">
      <c r="B116"/>
      <c r="C116" s="73"/>
    </row>
    <row r="117" spans="2:3">
      <c r="B117" t="s">
        <v>1376</v>
      </c>
      <c r="C117" s="74">
        <v>294368055</v>
      </c>
    </row>
    <row r="118" spans="2:3">
      <c r="B118"/>
      <c r="C118" s="76"/>
    </row>
    <row r="119" spans="2:3">
      <c r="B119" t="s">
        <v>1377</v>
      </c>
      <c r="C119" s="74">
        <v>236588055</v>
      </c>
    </row>
    <row r="120" spans="2:3">
      <c r="B120"/>
      <c r="C120" s="76"/>
    </row>
    <row r="121" spans="2:3">
      <c r="B121" t="s">
        <v>1378</v>
      </c>
      <c r="C121" s="76">
        <v>57780000</v>
      </c>
    </row>
    <row r="122" spans="2:3">
      <c r="B122"/>
      <c r="C122" s="76"/>
    </row>
    <row r="123" spans="2:3">
      <c r="B123" s="72" t="s">
        <v>1379</v>
      </c>
      <c r="C123" s="77">
        <v>130738066</v>
      </c>
    </row>
    <row r="124" spans="2:3">
      <c r="B124"/>
      <c r="C124" s="76"/>
    </row>
    <row r="125" spans="2:3">
      <c r="B125" t="s">
        <v>1380</v>
      </c>
      <c r="C125" s="74">
        <v>59388066</v>
      </c>
    </row>
    <row r="126" spans="2:3">
      <c r="B126"/>
      <c r="C126" s="76"/>
    </row>
    <row r="127" spans="2:3" ht="25.5">
      <c r="B127" s="78" t="s">
        <v>1381</v>
      </c>
      <c r="C127" s="74">
        <v>71350000</v>
      </c>
    </row>
    <row r="128" spans="2:3">
      <c r="B128"/>
      <c r="C128" s="76"/>
    </row>
    <row r="129" spans="2:3" ht="25.5">
      <c r="B129" s="78" t="s">
        <v>1382</v>
      </c>
      <c r="C129" s="74">
        <v>61273551.370000005</v>
      </c>
    </row>
    <row r="130" spans="2:3">
      <c r="B130"/>
      <c r="C130" s="76"/>
    </row>
    <row r="131" spans="2:3">
      <c r="B131" s="72" t="s">
        <v>1383</v>
      </c>
      <c r="C131" s="77">
        <v>0</v>
      </c>
    </row>
  </sheetData>
  <mergeCells count="3">
    <mergeCell ref="B1:E1"/>
    <mergeCell ref="C3:C6"/>
    <mergeCell ref="D3:D6"/>
  </mergeCells>
  <hyperlinks>
    <hyperlink ref="A1" location="Index!A1" display="Index" xr:uid="{FFAA30B2-70FA-4927-8834-592E2930B561}"/>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86C5-C256-4B51-8181-155D4478D4FC}">
  <dimension ref="A1:IV102"/>
  <sheetViews>
    <sheetView workbookViewId="0">
      <selection activeCell="B1" sqref="B1:E1"/>
    </sheetView>
  </sheetViews>
  <sheetFormatPr defaultRowHeight="12.75"/>
  <cols>
    <col min="1" max="1" width="5.42578125" style="21" bestFit="1" customWidth="1"/>
    <col min="2" max="2" width="81.140625" style="21" bestFit="1" customWidth="1"/>
    <col min="3" max="3" width="30.7109375" style="210" customWidth="1"/>
    <col min="4" max="4" width="30.7109375" style="21" customWidth="1"/>
    <col min="5" max="5" width="14"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1.140625" style="21" bestFit="1" customWidth="1"/>
    <col min="259" max="259" width="13.140625" style="21" bestFit="1" customWidth="1"/>
    <col min="260" max="260" width="30.28515625" style="21" bestFit="1" customWidth="1"/>
    <col min="261" max="261" width="14" style="21" bestFit="1" customWidth="1"/>
    <col min="262" max="262" width="10.5703125" style="21" bestFit="1" customWidth="1"/>
    <col min="263" max="263" width="18.140625" style="21" bestFit="1" customWidth="1"/>
    <col min="264" max="512" width="9.140625" style="21"/>
    <col min="513" max="513" width="5.42578125" style="21" bestFit="1" customWidth="1"/>
    <col min="514" max="514" width="81.140625" style="21" bestFit="1" customWidth="1"/>
    <col min="515" max="515" width="13.140625" style="21" bestFit="1" customWidth="1"/>
    <col min="516" max="516" width="30.28515625" style="21" bestFit="1" customWidth="1"/>
    <col min="517" max="517" width="14" style="21" bestFit="1" customWidth="1"/>
    <col min="518" max="518" width="10.5703125" style="21" bestFit="1" customWidth="1"/>
    <col min="519" max="519" width="18.140625" style="21" bestFit="1" customWidth="1"/>
    <col min="520" max="768" width="9.140625" style="21"/>
    <col min="769" max="769" width="5.42578125" style="21" bestFit="1" customWidth="1"/>
    <col min="770" max="770" width="81.140625" style="21" bestFit="1" customWidth="1"/>
    <col min="771" max="771" width="13.140625" style="21" bestFit="1" customWidth="1"/>
    <col min="772" max="772" width="30.28515625" style="21" bestFit="1" customWidth="1"/>
    <col min="773" max="773" width="14" style="21" bestFit="1" customWidth="1"/>
    <col min="774" max="774" width="10.5703125" style="21" bestFit="1" customWidth="1"/>
    <col min="775" max="775" width="18.140625" style="21" bestFit="1" customWidth="1"/>
    <col min="776" max="1024" width="9.140625" style="21"/>
    <col min="1025" max="1025" width="5.42578125" style="21" bestFit="1" customWidth="1"/>
    <col min="1026" max="1026" width="81.140625" style="21" bestFit="1" customWidth="1"/>
    <col min="1027" max="1027" width="13.140625" style="21" bestFit="1" customWidth="1"/>
    <col min="1028" max="1028" width="30.28515625" style="21" bestFit="1" customWidth="1"/>
    <col min="1029" max="1029" width="14" style="21" bestFit="1" customWidth="1"/>
    <col min="1030" max="1030" width="10.5703125" style="21" bestFit="1" customWidth="1"/>
    <col min="1031" max="1031" width="18.140625" style="21" bestFit="1" customWidth="1"/>
    <col min="1032" max="1280" width="9.140625" style="21"/>
    <col min="1281" max="1281" width="5.42578125" style="21" bestFit="1" customWidth="1"/>
    <col min="1282" max="1282" width="81.140625" style="21" bestFit="1" customWidth="1"/>
    <col min="1283" max="1283" width="13.140625" style="21" bestFit="1" customWidth="1"/>
    <col min="1284" max="1284" width="30.28515625" style="21" bestFit="1" customWidth="1"/>
    <col min="1285" max="1285" width="14" style="21" bestFit="1" customWidth="1"/>
    <col min="1286" max="1286" width="10.5703125" style="21" bestFit="1" customWidth="1"/>
    <col min="1287" max="1287" width="18.140625" style="21" bestFit="1" customWidth="1"/>
    <col min="1288" max="1536" width="9.140625" style="21"/>
    <col min="1537" max="1537" width="5.42578125" style="21" bestFit="1" customWidth="1"/>
    <col min="1538" max="1538" width="81.140625" style="21" bestFit="1" customWidth="1"/>
    <col min="1539" max="1539" width="13.140625" style="21" bestFit="1" customWidth="1"/>
    <col min="1540" max="1540" width="30.28515625" style="21" bestFit="1" customWidth="1"/>
    <col min="1541" max="1541" width="14" style="21" bestFit="1" customWidth="1"/>
    <col min="1542" max="1542" width="10.5703125" style="21" bestFit="1" customWidth="1"/>
    <col min="1543" max="1543" width="18.140625" style="21" bestFit="1" customWidth="1"/>
    <col min="1544" max="1792" width="9.140625" style="21"/>
    <col min="1793" max="1793" width="5.42578125" style="21" bestFit="1" customWidth="1"/>
    <col min="1794" max="1794" width="81.140625" style="21" bestFit="1" customWidth="1"/>
    <col min="1795" max="1795" width="13.140625" style="21" bestFit="1" customWidth="1"/>
    <col min="1796" max="1796" width="30.28515625" style="21" bestFit="1" customWidth="1"/>
    <col min="1797" max="1797" width="14" style="21" bestFit="1" customWidth="1"/>
    <col min="1798" max="1798" width="10.5703125" style="21" bestFit="1" customWidth="1"/>
    <col min="1799" max="1799" width="18.140625" style="21" bestFit="1" customWidth="1"/>
    <col min="1800" max="2048" width="9.140625" style="21"/>
    <col min="2049" max="2049" width="5.42578125" style="21" bestFit="1" customWidth="1"/>
    <col min="2050" max="2050" width="81.140625" style="21" bestFit="1" customWidth="1"/>
    <col min="2051" max="2051" width="13.140625" style="21" bestFit="1" customWidth="1"/>
    <col min="2052" max="2052" width="30.28515625" style="21" bestFit="1" customWidth="1"/>
    <col min="2053" max="2053" width="14" style="21" bestFit="1" customWidth="1"/>
    <col min="2054" max="2054" width="10.5703125" style="21" bestFit="1" customWidth="1"/>
    <col min="2055" max="2055" width="18.140625" style="21" bestFit="1" customWidth="1"/>
    <col min="2056" max="2304" width="9.140625" style="21"/>
    <col min="2305" max="2305" width="5.42578125" style="21" bestFit="1" customWidth="1"/>
    <col min="2306" max="2306" width="81.140625" style="21" bestFit="1" customWidth="1"/>
    <col min="2307" max="2307" width="13.140625" style="21" bestFit="1" customWidth="1"/>
    <col min="2308" max="2308" width="30.28515625" style="21" bestFit="1" customWidth="1"/>
    <col min="2309" max="2309" width="14" style="21" bestFit="1" customWidth="1"/>
    <col min="2310" max="2310" width="10.5703125" style="21" bestFit="1" customWidth="1"/>
    <col min="2311" max="2311" width="18.140625" style="21" bestFit="1" customWidth="1"/>
    <col min="2312" max="2560" width="9.140625" style="21"/>
    <col min="2561" max="2561" width="5.42578125" style="21" bestFit="1" customWidth="1"/>
    <col min="2562" max="2562" width="81.140625" style="21" bestFit="1" customWidth="1"/>
    <col min="2563" max="2563" width="13.140625" style="21" bestFit="1" customWidth="1"/>
    <col min="2564" max="2564" width="30.28515625" style="21" bestFit="1" customWidth="1"/>
    <col min="2565" max="2565" width="14" style="21" bestFit="1" customWidth="1"/>
    <col min="2566" max="2566" width="10.5703125" style="21" bestFit="1" customWidth="1"/>
    <col min="2567" max="2567" width="18.140625" style="21" bestFit="1" customWidth="1"/>
    <col min="2568" max="2816" width="9.140625" style="21"/>
    <col min="2817" max="2817" width="5.42578125" style="21" bestFit="1" customWidth="1"/>
    <col min="2818" max="2818" width="81.140625" style="21" bestFit="1" customWidth="1"/>
    <col min="2819" max="2819" width="13.140625" style="21" bestFit="1" customWidth="1"/>
    <col min="2820" max="2820" width="30.28515625" style="21" bestFit="1" customWidth="1"/>
    <col min="2821" max="2821" width="14" style="21" bestFit="1" customWidth="1"/>
    <col min="2822" max="2822" width="10.5703125" style="21" bestFit="1" customWidth="1"/>
    <col min="2823" max="2823" width="18.140625" style="21" bestFit="1" customWidth="1"/>
    <col min="2824" max="3072" width="9.140625" style="21"/>
    <col min="3073" max="3073" width="5.42578125" style="21" bestFit="1" customWidth="1"/>
    <col min="3074" max="3074" width="81.140625" style="21" bestFit="1" customWidth="1"/>
    <col min="3075" max="3075" width="13.140625" style="21" bestFit="1" customWidth="1"/>
    <col min="3076" max="3076" width="30.28515625" style="21" bestFit="1" customWidth="1"/>
    <col min="3077" max="3077" width="14" style="21" bestFit="1" customWidth="1"/>
    <col min="3078" max="3078" width="10.5703125" style="21" bestFit="1" customWidth="1"/>
    <col min="3079" max="3079" width="18.140625" style="21" bestFit="1" customWidth="1"/>
    <col min="3080" max="3328" width="9.140625" style="21"/>
    <col min="3329" max="3329" width="5.42578125" style="21" bestFit="1" customWidth="1"/>
    <col min="3330" max="3330" width="81.140625" style="21" bestFit="1" customWidth="1"/>
    <col min="3331" max="3331" width="13.140625" style="21" bestFit="1" customWidth="1"/>
    <col min="3332" max="3332" width="30.28515625" style="21" bestFit="1" customWidth="1"/>
    <col min="3333" max="3333" width="14" style="21" bestFit="1" customWidth="1"/>
    <col min="3334" max="3334" width="10.5703125" style="21" bestFit="1" customWidth="1"/>
    <col min="3335" max="3335" width="18.140625" style="21" bestFit="1" customWidth="1"/>
    <col min="3336" max="3584" width="9.140625" style="21"/>
    <col min="3585" max="3585" width="5.42578125" style="21" bestFit="1" customWidth="1"/>
    <col min="3586" max="3586" width="81.140625" style="21" bestFit="1" customWidth="1"/>
    <col min="3587" max="3587" width="13.140625" style="21" bestFit="1" customWidth="1"/>
    <col min="3588" max="3588" width="30.28515625" style="21" bestFit="1" customWidth="1"/>
    <col min="3589" max="3589" width="14" style="21" bestFit="1" customWidth="1"/>
    <col min="3590" max="3590" width="10.5703125" style="21" bestFit="1" customWidth="1"/>
    <col min="3591" max="3591" width="18.140625" style="21" bestFit="1" customWidth="1"/>
    <col min="3592" max="3840" width="9.140625" style="21"/>
    <col min="3841" max="3841" width="5.42578125" style="21" bestFit="1" customWidth="1"/>
    <col min="3842" max="3842" width="81.140625" style="21" bestFit="1" customWidth="1"/>
    <col min="3843" max="3843" width="13.140625" style="21" bestFit="1" customWidth="1"/>
    <col min="3844" max="3844" width="30.28515625" style="21" bestFit="1" customWidth="1"/>
    <col min="3845" max="3845" width="14" style="21" bestFit="1" customWidth="1"/>
    <col min="3846" max="3846" width="10.5703125" style="21" bestFit="1" customWidth="1"/>
    <col min="3847" max="3847" width="18.140625" style="21" bestFit="1" customWidth="1"/>
    <col min="3848" max="4096" width="9.140625" style="21"/>
    <col min="4097" max="4097" width="5.42578125" style="21" bestFit="1" customWidth="1"/>
    <col min="4098" max="4098" width="81.140625" style="21" bestFit="1" customWidth="1"/>
    <col min="4099" max="4099" width="13.140625" style="21" bestFit="1" customWidth="1"/>
    <col min="4100" max="4100" width="30.28515625" style="21" bestFit="1" customWidth="1"/>
    <col min="4101" max="4101" width="14" style="21" bestFit="1" customWidth="1"/>
    <col min="4102" max="4102" width="10.5703125" style="21" bestFit="1" customWidth="1"/>
    <col min="4103" max="4103" width="18.140625" style="21" bestFit="1" customWidth="1"/>
    <col min="4104" max="4352" width="9.140625" style="21"/>
    <col min="4353" max="4353" width="5.42578125" style="21" bestFit="1" customWidth="1"/>
    <col min="4354" max="4354" width="81.140625" style="21" bestFit="1" customWidth="1"/>
    <col min="4355" max="4355" width="13.140625" style="21" bestFit="1" customWidth="1"/>
    <col min="4356" max="4356" width="30.28515625" style="21" bestFit="1" customWidth="1"/>
    <col min="4357" max="4357" width="14" style="21" bestFit="1" customWidth="1"/>
    <col min="4358" max="4358" width="10.5703125" style="21" bestFit="1" customWidth="1"/>
    <col min="4359" max="4359" width="18.140625" style="21" bestFit="1" customWidth="1"/>
    <col min="4360" max="4608" width="9.140625" style="21"/>
    <col min="4609" max="4609" width="5.42578125" style="21" bestFit="1" customWidth="1"/>
    <col min="4610" max="4610" width="81.140625" style="21" bestFit="1" customWidth="1"/>
    <col min="4611" max="4611" width="13.140625" style="21" bestFit="1" customWidth="1"/>
    <col min="4612" max="4612" width="30.28515625" style="21" bestFit="1" customWidth="1"/>
    <col min="4613" max="4613" width="14" style="21" bestFit="1" customWidth="1"/>
    <col min="4614" max="4614" width="10.5703125" style="21" bestFit="1" customWidth="1"/>
    <col min="4615" max="4615" width="18.140625" style="21" bestFit="1" customWidth="1"/>
    <col min="4616" max="4864" width="9.140625" style="21"/>
    <col min="4865" max="4865" width="5.42578125" style="21" bestFit="1" customWidth="1"/>
    <col min="4866" max="4866" width="81.140625" style="21" bestFit="1" customWidth="1"/>
    <col min="4867" max="4867" width="13.140625" style="21" bestFit="1" customWidth="1"/>
    <col min="4868" max="4868" width="30.28515625" style="21" bestFit="1" customWidth="1"/>
    <col min="4869" max="4869" width="14" style="21" bestFit="1" customWidth="1"/>
    <col min="4870" max="4870" width="10.5703125" style="21" bestFit="1" customWidth="1"/>
    <col min="4871" max="4871" width="18.140625" style="21" bestFit="1" customWidth="1"/>
    <col min="4872" max="5120" width="9.140625" style="21"/>
    <col min="5121" max="5121" width="5.42578125" style="21" bestFit="1" customWidth="1"/>
    <col min="5122" max="5122" width="81.140625" style="21" bestFit="1" customWidth="1"/>
    <col min="5123" max="5123" width="13.140625" style="21" bestFit="1" customWidth="1"/>
    <col min="5124" max="5124" width="30.28515625" style="21" bestFit="1" customWidth="1"/>
    <col min="5125" max="5125" width="14" style="21" bestFit="1" customWidth="1"/>
    <col min="5126" max="5126" width="10.5703125" style="21" bestFit="1" customWidth="1"/>
    <col min="5127" max="5127" width="18.140625" style="21" bestFit="1" customWidth="1"/>
    <col min="5128" max="5376" width="9.140625" style="21"/>
    <col min="5377" max="5377" width="5.42578125" style="21" bestFit="1" customWidth="1"/>
    <col min="5378" max="5378" width="81.140625" style="21" bestFit="1" customWidth="1"/>
    <col min="5379" max="5379" width="13.140625" style="21" bestFit="1" customWidth="1"/>
    <col min="5380" max="5380" width="30.28515625" style="21" bestFit="1" customWidth="1"/>
    <col min="5381" max="5381" width="14" style="21" bestFit="1" customWidth="1"/>
    <col min="5382" max="5382" width="10.5703125" style="21" bestFit="1" customWidth="1"/>
    <col min="5383" max="5383" width="18.140625" style="21" bestFit="1" customWidth="1"/>
    <col min="5384" max="5632" width="9.140625" style="21"/>
    <col min="5633" max="5633" width="5.42578125" style="21" bestFit="1" customWidth="1"/>
    <col min="5634" max="5634" width="81.140625" style="21" bestFit="1" customWidth="1"/>
    <col min="5635" max="5635" width="13.140625" style="21" bestFit="1" customWidth="1"/>
    <col min="5636" max="5636" width="30.28515625" style="21" bestFit="1" customWidth="1"/>
    <col min="5637" max="5637" width="14" style="21" bestFit="1" customWidth="1"/>
    <col min="5638" max="5638" width="10.5703125" style="21" bestFit="1" customWidth="1"/>
    <col min="5639" max="5639" width="18.140625" style="21" bestFit="1" customWidth="1"/>
    <col min="5640" max="5888" width="9.140625" style="21"/>
    <col min="5889" max="5889" width="5.42578125" style="21" bestFit="1" customWidth="1"/>
    <col min="5890" max="5890" width="81.140625" style="21" bestFit="1" customWidth="1"/>
    <col min="5891" max="5891" width="13.140625" style="21" bestFit="1" customWidth="1"/>
    <col min="5892" max="5892" width="30.28515625" style="21" bestFit="1" customWidth="1"/>
    <col min="5893" max="5893" width="14" style="21" bestFit="1" customWidth="1"/>
    <col min="5894" max="5894" width="10.5703125" style="21" bestFit="1" customWidth="1"/>
    <col min="5895" max="5895" width="18.140625" style="21" bestFit="1" customWidth="1"/>
    <col min="5896" max="6144" width="9.140625" style="21"/>
    <col min="6145" max="6145" width="5.42578125" style="21" bestFit="1" customWidth="1"/>
    <col min="6146" max="6146" width="81.140625" style="21" bestFit="1" customWidth="1"/>
    <col min="6147" max="6147" width="13.140625" style="21" bestFit="1" customWidth="1"/>
    <col min="6148" max="6148" width="30.28515625" style="21" bestFit="1" customWidth="1"/>
    <col min="6149" max="6149" width="14" style="21" bestFit="1" customWidth="1"/>
    <col min="6150" max="6150" width="10.5703125" style="21" bestFit="1" customWidth="1"/>
    <col min="6151" max="6151" width="18.140625" style="21" bestFit="1" customWidth="1"/>
    <col min="6152" max="6400" width="9.140625" style="21"/>
    <col min="6401" max="6401" width="5.42578125" style="21" bestFit="1" customWidth="1"/>
    <col min="6402" max="6402" width="81.140625" style="21" bestFit="1" customWidth="1"/>
    <col min="6403" max="6403" width="13.140625" style="21" bestFit="1" customWidth="1"/>
    <col min="6404" max="6404" width="30.28515625" style="21" bestFit="1" customWidth="1"/>
    <col min="6405" max="6405" width="14" style="21" bestFit="1" customWidth="1"/>
    <col min="6406" max="6406" width="10.5703125" style="21" bestFit="1" customWidth="1"/>
    <col min="6407" max="6407" width="18.140625" style="21" bestFit="1" customWidth="1"/>
    <col min="6408" max="6656" width="9.140625" style="21"/>
    <col min="6657" max="6657" width="5.42578125" style="21" bestFit="1" customWidth="1"/>
    <col min="6658" max="6658" width="81.140625" style="21" bestFit="1" customWidth="1"/>
    <col min="6659" max="6659" width="13.140625" style="21" bestFit="1" customWidth="1"/>
    <col min="6660" max="6660" width="30.28515625" style="21" bestFit="1" customWidth="1"/>
    <col min="6661" max="6661" width="14" style="21" bestFit="1" customWidth="1"/>
    <col min="6662" max="6662" width="10.5703125" style="21" bestFit="1" customWidth="1"/>
    <col min="6663" max="6663" width="18.140625" style="21" bestFit="1" customWidth="1"/>
    <col min="6664" max="6912" width="9.140625" style="21"/>
    <col min="6913" max="6913" width="5.42578125" style="21" bestFit="1" customWidth="1"/>
    <col min="6914" max="6914" width="81.140625" style="21" bestFit="1" customWidth="1"/>
    <col min="6915" max="6915" width="13.140625" style="21" bestFit="1" customWidth="1"/>
    <col min="6916" max="6916" width="30.28515625" style="21" bestFit="1" customWidth="1"/>
    <col min="6917" max="6917" width="14" style="21" bestFit="1" customWidth="1"/>
    <col min="6918" max="6918" width="10.5703125" style="21" bestFit="1" customWidth="1"/>
    <col min="6919" max="6919" width="18.140625" style="21" bestFit="1" customWidth="1"/>
    <col min="6920" max="7168" width="9.140625" style="21"/>
    <col min="7169" max="7169" width="5.42578125" style="21" bestFit="1" customWidth="1"/>
    <col min="7170" max="7170" width="81.140625" style="21" bestFit="1" customWidth="1"/>
    <col min="7171" max="7171" width="13.140625" style="21" bestFit="1" customWidth="1"/>
    <col min="7172" max="7172" width="30.28515625" style="21" bestFit="1" customWidth="1"/>
    <col min="7173" max="7173" width="14" style="21" bestFit="1" customWidth="1"/>
    <col min="7174" max="7174" width="10.5703125" style="21" bestFit="1" customWidth="1"/>
    <col min="7175" max="7175" width="18.140625" style="21" bestFit="1" customWidth="1"/>
    <col min="7176" max="7424" width="9.140625" style="21"/>
    <col min="7425" max="7425" width="5.42578125" style="21" bestFit="1" customWidth="1"/>
    <col min="7426" max="7426" width="81.140625" style="21" bestFit="1" customWidth="1"/>
    <col min="7427" max="7427" width="13.140625" style="21" bestFit="1" customWidth="1"/>
    <col min="7428" max="7428" width="30.28515625" style="21" bestFit="1" customWidth="1"/>
    <col min="7429" max="7429" width="14" style="21" bestFit="1" customWidth="1"/>
    <col min="7430" max="7430" width="10.5703125" style="21" bestFit="1" customWidth="1"/>
    <col min="7431" max="7431" width="18.140625" style="21" bestFit="1" customWidth="1"/>
    <col min="7432" max="7680" width="9.140625" style="21"/>
    <col min="7681" max="7681" width="5.42578125" style="21" bestFit="1" customWidth="1"/>
    <col min="7682" max="7682" width="81.140625" style="21" bestFit="1" customWidth="1"/>
    <col min="7683" max="7683" width="13.140625" style="21" bestFit="1" customWidth="1"/>
    <col min="7684" max="7684" width="30.28515625" style="21" bestFit="1" customWidth="1"/>
    <col min="7685" max="7685" width="14" style="21" bestFit="1" customWidth="1"/>
    <col min="7686" max="7686" width="10.5703125" style="21" bestFit="1" customWidth="1"/>
    <col min="7687" max="7687" width="18.140625" style="21" bestFit="1" customWidth="1"/>
    <col min="7688" max="7936" width="9.140625" style="21"/>
    <col min="7937" max="7937" width="5.42578125" style="21" bestFit="1" customWidth="1"/>
    <col min="7938" max="7938" width="81.140625" style="21" bestFit="1" customWidth="1"/>
    <col min="7939" max="7939" width="13.140625" style="21" bestFit="1" customWidth="1"/>
    <col min="7940" max="7940" width="30.28515625" style="21" bestFit="1" customWidth="1"/>
    <col min="7941" max="7941" width="14" style="21" bestFit="1" customWidth="1"/>
    <col min="7942" max="7942" width="10.5703125" style="21" bestFit="1" customWidth="1"/>
    <col min="7943" max="7943" width="18.140625" style="21" bestFit="1" customWidth="1"/>
    <col min="7944" max="8192" width="9.140625" style="21"/>
    <col min="8193" max="8193" width="5.42578125" style="21" bestFit="1" customWidth="1"/>
    <col min="8194" max="8194" width="81.140625" style="21" bestFit="1" customWidth="1"/>
    <col min="8195" max="8195" width="13.140625" style="21" bestFit="1" customWidth="1"/>
    <col min="8196" max="8196" width="30.28515625" style="21" bestFit="1" customWidth="1"/>
    <col min="8197" max="8197" width="14" style="21" bestFit="1" customWidth="1"/>
    <col min="8198" max="8198" width="10.5703125" style="21" bestFit="1" customWidth="1"/>
    <col min="8199" max="8199" width="18.140625" style="21" bestFit="1" customWidth="1"/>
    <col min="8200" max="8448" width="9.140625" style="21"/>
    <col min="8449" max="8449" width="5.42578125" style="21" bestFit="1" customWidth="1"/>
    <col min="8450" max="8450" width="81.140625" style="21" bestFit="1" customWidth="1"/>
    <col min="8451" max="8451" width="13.140625" style="21" bestFit="1" customWidth="1"/>
    <col min="8452" max="8452" width="30.28515625" style="21" bestFit="1" customWidth="1"/>
    <col min="8453" max="8453" width="14" style="21" bestFit="1" customWidth="1"/>
    <col min="8454" max="8454" width="10.5703125" style="21" bestFit="1" customWidth="1"/>
    <col min="8455" max="8455" width="18.140625" style="21" bestFit="1" customWidth="1"/>
    <col min="8456" max="8704" width="9.140625" style="21"/>
    <col min="8705" max="8705" width="5.42578125" style="21" bestFit="1" customWidth="1"/>
    <col min="8706" max="8706" width="81.140625" style="21" bestFit="1" customWidth="1"/>
    <col min="8707" max="8707" width="13.140625" style="21" bestFit="1" customWidth="1"/>
    <col min="8708" max="8708" width="30.28515625" style="21" bestFit="1" customWidth="1"/>
    <col min="8709" max="8709" width="14" style="21" bestFit="1" customWidth="1"/>
    <col min="8710" max="8710" width="10.5703125" style="21" bestFit="1" customWidth="1"/>
    <col min="8711" max="8711" width="18.140625" style="21" bestFit="1" customWidth="1"/>
    <col min="8712" max="8960" width="9.140625" style="21"/>
    <col min="8961" max="8961" width="5.42578125" style="21" bestFit="1" customWidth="1"/>
    <col min="8962" max="8962" width="81.140625" style="21" bestFit="1" customWidth="1"/>
    <col min="8963" max="8963" width="13.140625" style="21" bestFit="1" customWidth="1"/>
    <col min="8964" max="8964" width="30.28515625" style="21" bestFit="1" customWidth="1"/>
    <col min="8965" max="8965" width="14" style="21" bestFit="1" customWidth="1"/>
    <col min="8966" max="8966" width="10.5703125" style="21" bestFit="1" customWidth="1"/>
    <col min="8967" max="8967" width="18.140625" style="21" bestFit="1" customWidth="1"/>
    <col min="8968" max="9216" width="9.140625" style="21"/>
    <col min="9217" max="9217" width="5.42578125" style="21" bestFit="1" customWidth="1"/>
    <col min="9218" max="9218" width="81.140625" style="21" bestFit="1" customWidth="1"/>
    <col min="9219" max="9219" width="13.140625" style="21" bestFit="1" customWidth="1"/>
    <col min="9220" max="9220" width="30.28515625" style="21" bestFit="1" customWidth="1"/>
    <col min="9221" max="9221" width="14" style="21" bestFit="1" customWidth="1"/>
    <col min="9222" max="9222" width="10.5703125" style="21" bestFit="1" customWidth="1"/>
    <col min="9223" max="9223" width="18.140625" style="21" bestFit="1" customWidth="1"/>
    <col min="9224" max="9472" width="9.140625" style="21"/>
    <col min="9473" max="9473" width="5.42578125" style="21" bestFit="1" customWidth="1"/>
    <col min="9474" max="9474" width="81.140625" style="21" bestFit="1" customWidth="1"/>
    <col min="9475" max="9475" width="13.140625" style="21" bestFit="1" customWidth="1"/>
    <col min="9476" max="9476" width="30.28515625" style="21" bestFit="1" customWidth="1"/>
    <col min="9477" max="9477" width="14" style="21" bestFit="1" customWidth="1"/>
    <col min="9478" max="9478" width="10.5703125" style="21" bestFit="1" customWidth="1"/>
    <col min="9479" max="9479" width="18.140625" style="21" bestFit="1" customWidth="1"/>
    <col min="9480" max="9728" width="9.140625" style="21"/>
    <col min="9729" max="9729" width="5.42578125" style="21" bestFit="1" customWidth="1"/>
    <col min="9730" max="9730" width="81.140625" style="21" bestFit="1" customWidth="1"/>
    <col min="9731" max="9731" width="13.140625" style="21" bestFit="1" customWidth="1"/>
    <col min="9732" max="9732" width="30.28515625" style="21" bestFit="1" customWidth="1"/>
    <col min="9733" max="9733" width="14" style="21" bestFit="1" customWidth="1"/>
    <col min="9734" max="9734" width="10.5703125" style="21" bestFit="1" customWidth="1"/>
    <col min="9735" max="9735" width="18.140625" style="21" bestFit="1" customWidth="1"/>
    <col min="9736" max="9984" width="9.140625" style="21"/>
    <col min="9985" max="9985" width="5.42578125" style="21" bestFit="1" customWidth="1"/>
    <col min="9986" max="9986" width="81.140625" style="21" bestFit="1" customWidth="1"/>
    <col min="9987" max="9987" width="13.140625" style="21" bestFit="1" customWidth="1"/>
    <col min="9988" max="9988" width="30.28515625" style="21" bestFit="1" customWidth="1"/>
    <col min="9989" max="9989" width="14" style="21" bestFit="1" customWidth="1"/>
    <col min="9990" max="9990" width="10.5703125" style="21" bestFit="1" customWidth="1"/>
    <col min="9991" max="9991" width="18.140625" style="21" bestFit="1" customWidth="1"/>
    <col min="9992" max="10240" width="9.140625" style="21"/>
    <col min="10241" max="10241" width="5.42578125" style="21" bestFit="1" customWidth="1"/>
    <col min="10242" max="10242" width="81.140625" style="21" bestFit="1" customWidth="1"/>
    <col min="10243" max="10243" width="13.140625" style="21" bestFit="1" customWidth="1"/>
    <col min="10244" max="10244" width="30.28515625" style="21" bestFit="1" customWidth="1"/>
    <col min="10245" max="10245" width="14" style="21" bestFit="1" customWidth="1"/>
    <col min="10246" max="10246" width="10.5703125" style="21" bestFit="1" customWidth="1"/>
    <col min="10247" max="10247" width="18.140625" style="21" bestFit="1" customWidth="1"/>
    <col min="10248" max="10496" width="9.140625" style="21"/>
    <col min="10497" max="10497" width="5.42578125" style="21" bestFit="1" customWidth="1"/>
    <col min="10498" max="10498" width="81.140625" style="21" bestFit="1" customWidth="1"/>
    <col min="10499" max="10499" width="13.140625" style="21" bestFit="1" customWidth="1"/>
    <col min="10500" max="10500" width="30.28515625" style="21" bestFit="1" customWidth="1"/>
    <col min="10501" max="10501" width="14" style="21" bestFit="1" customWidth="1"/>
    <col min="10502" max="10502" width="10.5703125" style="21" bestFit="1" customWidth="1"/>
    <col min="10503" max="10503" width="18.140625" style="21" bestFit="1" customWidth="1"/>
    <col min="10504" max="10752" width="9.140625" style="21"/>
    <col min="10753" max="10753" width="5.42578125" style="21" bestFit="1" customWidth="1"/>
    <col min="10754" max="10754" width="81.140625" style="21" bestFit="1" customWidth="1"/>
    <col min="10755" max="10755" width="13.140625" style="21" bestFit="1" customWidth="1"/>
    <col min="10756" max="10756" width="30.28515625" style="21" bestFit="1" customWidth="1"/>
    <col min="10757" max="10757" width="14" style="21" bestFit="1" customWidth="1"/>
    <col min="10758" max="10758" width="10.5703125" style="21" bestFit="1" customWidth="1"/>
    <col min="10759" max="10759" width="18.140625" style="21" bestFit="1" customWidth="1"/>
    <col min="10760" max="11008" width="9.140625" style="21"/>
    <col min="11009" max="11009" width="5.42578125" style="21" bestFit="1" customWidth="1"/>
    <col min="11010" max="11010" width="81.140625" style="21" bestFit="1" customWidth="1"/>
    <col min="11011" max="11011" width="13.140625" style="21" bestFit="1" customWidth="1"/>
    <col min="11012" max="11012" width="30.28515625" style="21" bestFit="1" customWidth="1"/>
    <col min="11013" max="11013" width="14" style="21" bestFit="1" customWidth="1"/>
    <col min="11014" max="11014" width="10.5703125" style="21" bestFit="1" customWidth="1"/>
    <col min="11015" max="11015" width="18.140625" style="21" bestFit="1" customWidth="1"/>
    <col min="11016" max="11264" width="9.140625" style="21"/>
    <col min="11265" max="11265" width="5.42578125" style="21" bestFit="1" customWidth="1"/>
    <col min="11266" max="11266" width="81.140625" style="21" bestFit="1" customWidth="1"/>
    <col min="11267" max="11267" width="13.140625" style="21" bestFit="1" customWidth="1"/>
    <col min="11268" max="11268" width="30.28515625" style="21" bestFit="1" customWidth="1"/>
    <col min="11269" max="11269" width="14" style="21" bestFit="1" customWidth="1"/>
    <col min="11270" max="11270" width="10.5703125" style="21" bestFit="1" customWidth="1"/>
    <col min="11271" max="11271" width="18.140625" style="21" bestFit="1" customWidth="1"/>
    <col min="11272" max="11520" width="9.140625" style="21"/>
    <col min="11521" max="11521" width="5.42578125" style="21" bestFit="1" customWidth="1"/>
    <col min="11522" max="11522" width="81.140625" style="21" bestFit="1" customWidth="1"/>
    <col min="11523" max="11523" width="13.140625" style="21" bestFit="1" customWidth="1"/>
    <col min="11524" max="11524" width="30.28515625" style="21" bestFit="1" customWidth="1"/>
    <col min="11525" max="11525" width="14" style="21" bestFit="1" customWidth="1"/>
    <col min="11526" max="11526" width="10.5703125" style="21" bestFit="1" customWidth="1"/>
    <col min="11527" max="11527" width="18.140625" style="21" bestFit="1" customWidth="1"/>
    <col min="11528" max="11776" width="9.140625" style="21"/>
    <col min="11777" max="11777" width="5.42578125" style="21" bestFit="1" customWidth="1"/>
    <col min="11778" max="11778" width="81.140625" style="21" bestFit="1" customWidth="1"/>
    <col min="11779" max="11779" width="13.140625" style="21" bestFit="1" customWidth="1"/>
    <col min="11780" max="11780" width="30.28515625" style="21" bestFit="1" customWidth="1"/>
    <col min="11781" max="11781" width="14" style="21" bestFit="1" customWidth="1"/>
    <col min="11782" max="11782" width="10.5703125" style="21" bestFit="1" customWidth="1"/>
    <col min="11783" max="11783" width="18.140625" style="21" bestFit="1" customWidth="1"/>
    <col min="11784" max="12032" width="9.140625" style="21"/>
    <col min="12033" max="12033" width="5.42578125" style="21" bestFit="1" customWidth="1"/>
    <col min="12034" max="12034" width="81.140625" style="21" bestFit="1" customWidth="1"/>
    <col min="12035" max="12035" width="13.140625" style="21" bestFit="1" customWidth="1"/>
    <col min="12036" max="12036" width="30.28515625" style="21" bestFit="1" customWidth="1"/>
    <col min="12037" max="12037" width="14" style="21" bestFit="1" customWidth="1"/>
    <col min="12038" max="12038" width="10.5703125" style="21" bestFit="1" customWidth="1"/>
    <col min="12039" max="12039" width="18.140625" style="21" bestFit="1" customWidth="1"/>
    <col min="12040" max="12288" width="9.140625" style="21"/>
    <col min="12289" max="12289" width="5.42578125" style="21" bestFit="1" customWidth="1"/>
    <col min="12290" max="12290" width="81.140625" style="21" bestFit="1" customWidth="1"/>
    <col min="12291" max="12291" width="13.140625" style="21" bestFit="1" customWidth="1"/>
    <col min="12292" max="12292" width="30.28515625" style="21" bestFit="1" customWidth="1"/>
    <col min="12293" max="12293" width="14" style="21" bestFit="1" customWidth="1"/>
    <col min="12294" max="12294" width="10.5703125" style="21" bestFit="1" customWidth="1"/>
    <col min="12295" max="12295" width="18.140625" style="21" bestFit="1" customWidth="1"/>
    <col min="12296" max="12544" width="9.140625" style="21"/>
    <col min="12545" max="12545" width="5.42578125" style="21" bestFit="1" customWidth="1"/>
    <col min="12546" max="12546" width="81.140625" style="21" bestFit="1" customWidth="1"/>
    <col min="12547" max="12547" width="13.140625" style="21" bestFit="1" customWidth="1"/>
    <col min="12548" max="12548" width="30.28515625" style="21" bestFit="1" customWidth="1"/>
    <col min="12549" max="12549" width="14" style="21" bestFit="1" customWidth="1"/>
    <col min="12550" max="12550" width="10.5703125" style="21" bestFit="1" customWidth="1"/>
    <col min="12551" max="12551" width="18.140625" style="21" bestFit="1" customWidth="1"/>
    <col min="12552" max="12800" width="9.140625" style="21"/>
    <col min="12801" max="12801" width="5.42578125" style="21" bestFit="1" customWidth="1"/>
    <col min="12802" max="12802" width="81.140625" style="21" bestFit="1" customWidth="1"/>
    <col min="12803" max="12803" width="13.140625" style="21" bestFit="1" customWidth="1"/>
    <col min="12804" max="12804" width="30.28515625" style="21" bestFit="1" customWidth="1"/>
    <col min="12805" max="12805" width="14" style="21" bestFit="1" customWidth="1"/>
    <col min="12806" max="12806" width="10.5703125" style="21" bestFit="1" customWidth="1"/>
    <col min="12807" max="12807" width="18.140625" style="21" bestFit="1" customWidth="1"/>
    <col min="12808" max="13056" width="9.140625" style="21"/>
    <col min="13057" max="13057" width="5.42578125" style="21" bestFit="1" customWidth="1"/>
    <col min="13058" max="13058" width="81.140625" style="21" bestFit="1" customWidth="1"/>
    <col min="13059" max="13059" width="13.140625" style="21" bestFit="1" customWidth="1"/>
    <col min="13060" max="13060" width="30.28515625" style="21" bestFit="1" customWidth="1"/>
    <col min="13061" max="13061" width="14" style="21" bestFit="1" customWidth="1"/>
    <col min="13062" max="13062" width="10.5703125" style="21" bestFit="1" customWidth="1"/>
    <col min="13063" max="13063" width="18.140625" style="21" bestFit="1" customWidth="1"/>
    <col min="13064" max="13312" width="9.140625" style="21"/>
    <col min="13313" max="13313" width="5.42578125" style="21" bestFit="1" customWidth="1"/>
    <col min="13314" max="13314" width="81.140625" style="21" bestFit="1" customWidth="1"/>
    <col min="13315" max="13315" width="13.140625" style="21" bestFit="1" customWidth="1"/>
    <col min="13316" max="13316" width="30.28515625" style="21" bestFit="1" customWidth="1"/>
    <col min="13317" max="13317" width="14" style="21" bestFit="1" customWidth="1"/>
    <col min="13318" max="13318" width="10.5703125" style="21" bestFit="1" customWidth="1"/>
    <col min="13319" max="13319" width="18.140625" style="21" bestFit="1" customWidth="1"/>
    <col min="13320" max="13568" width="9.140625" style="21"/>
    <col min="13569" max="13569" width="5.42578125" style="21" bestFit="1" customWidth="1"/>
    <col min="13570" max="13570" width="81.140625" style="21" bestFit="1" customWidth="1"/>
    <col min="13571" max="13571" width="13.140625" style="21" bestFit="1" customWidth="1"/>
    <col min="13572" max="13572" width="30.28515625" style="21" bestFit="1" customWidth="1"/>
    <col min="13573" max="13573" width="14" style="21" bestFit="1" customWidth="1"/>
    <col min="13574" max="13574" width="10.5703125" style="21" bestFit="1" customWidth="1"/>
    <col min="13575" max="13575" width="18.140625" style="21" bestFit="1" customWidth="1"/>
    <col min="13576" max="13824" width="9.140625" style="21"/>
    <col min="13825" max="13825" width="5.42578125" style="21" bestFit="1" customWidth="1"/>
    <col min="13826" max="13826" width="81.140625" style="21" bestFit="1" customWidth="1"/>
    <col min="13827" max="13827" width="13.140625" style="21" bestFit="1" customWidth="1"/>
    <col min="13828" max="13828" width="30.28515625" style="21" bestFit="1" customWidth="1"/>
    <col min="13829" max="13829" width="14" style="21" bestFit="1" customWidth="1"/>
    <col min="13830" max="13830" width="10.5703125" style="21" bestFit="1" customWidth="1"/>
    <col min="13831" max="13831" width="18.140625" style="21" bestFit="1" customWidth="1"/>
    <col min="13832" max="14080" width="9.140625" style="21"/>
    <col min="14081" max="14081" width="5.42578125" style="21" bestFit="1" customWidth="1"/>
    <col min="14082" max="14082" width="81.140625" style="21" bestFit="1" customWidth="1"/>
    <col min="14083" max="14083" width="13.140625" style="21" bestFit="1" customWidth="1"/>
    <col min="14084" max="14084" width="30.28515625" style="21" bestFit="1" customWidth="1"/>
    <col min="14085" max="14085" width="14" style="21" bestFit="1" customWidth="1"/>
    <col min="14086" max="14086" width="10.5703125" style="21" bestFit="1" customWidth="1"/>
    <col min="14087" max="14087" width="18.140625" style="21" bestFit="1" customWidth="1"/>
    <col min="14088" max="14336" width="9.140625" style="21"/>
    <col min="14337" max="14337" width="5.42578125" style="21" bestFit="1" customWidth="1"/>
    <col min="14338" max="14338" width="81.140625" style="21" bestFit="1" customWidth="1"/>
    <col min="14339" max="14339" width="13.140625" style="21" bestFit="1" customWidth="1"/>
    <col min="14340" max="14340" width="30.28515625" style="21" bestFit="1" customWidth="1"/>
    <col min="14341" max="14341" width="14" style="21" bestFit="1" customWidth="1"/>
    <col min="14342" max="14342" width="10.5703125" style="21" bestFit="1" customWidth="1"/>
    <col min="14343" max="14343" width="18.140625" style="21" bestFit="1" customWidth="1"/>
    <col min="14344" max="14592" width="9.140625" style="21"/>
    <col min="14593" max="14593" width="5.42578125" style="21" bestFit="1" customWidth="1"/>
    <col min="14594" max="14594" width="81.140625" style="21" bestFit="1" customWidth="1"/>
    <col min="14595" max="14595" width="13.140625" style="21" bestFit="1" customWidth="1"/>
    <col min="14596" max="14596" width="30.28515625" style="21" bestFit="1" customWidth="1"/>
    <col min="14597" max="14597" width="14" style="21" bestFit="1" customWidth="1"/>
    <col min="14598" max="14598" width="10.5703125" style="21" bestFit="1" customWidth="1"/>
    <col min="14599" max="14599" width="18.140625" style="21" bestFit="1" customWidth="1"/>
    <col min="14600" max="14848" width="9.140625" style="21"/>
    <col min="14849" max="14849" width="5.42578125" style="21" bestFit="1" customWidth="1"/>
    <col min="14850" max="14850" width="81.140625" style="21" bestFit="1" customWidth="1"/>
    <col min="14851" max="14851" width="13.140625" style="21" bestFit="1" customWidth="1"/>
    <col min="14852" max="14852" width="30.28515625" style="21" bestFit="1" customWidth="1"/>
    <col min="14853" max="14853" width="14" style="21" bestFit="1" customWidth="1"/>
    <col min="14854" max="14854" width="10.5703125" style="21" bestFit="1" customWidth="1"/>
    <col min="14855" max="14855" width="18.140625" style="21" bestFit="1" customWidth="1"/>
    <col min="14856" max="15104" width="9.140625" style="21"/>
    <col min="15105" max="15105" width="5.42578125" style="21" bestFit="1" customWidth="1"/>
    <col min="15106" max="15106" width="81.140625" style="21" bestFit="1" customWidth="1"/>
    <col min="15107" max="15107" width="13.140625" style="21" bestFit="1" customWidth="1"/>
    <col min="15108" max="15108" width="30.28515625" style="21" bestFit="1" customWidth="1"/>
    <col min="15109" max="15109" width="14" style="21" bestFit="1" customWidth="1"/>
    <col min="15110" max="15110" width="10.5703125" style="21" bestFit="1" customWidth="1"/>
    <col min="15111" max="15111" width="18.140625" style="21" bestFit="1" customWidth="1"/>
    <col min="15112" max="15360" width="9.140625" style="21"/>
    <col min="15361" max="15361" width="5.42578125" style="21" bestFit="1" customWidth="1"/>
    <col min="15362" max="15362" width="81.140625" style="21" bestFit="1" customWidth="1"/>
    <col min="15363" max="15363" width="13.140625" style="21" bestFit="1" customWidth="1"/>
    <col min="15364" max="15364" width="30.28515625" style="21" bestFit="1" customWidth="1"/>
    <col min="15365" max="15365" width="14" style="21" bestFit="1" customWidth="1"/>
    <col min="15366" max="15366" width="10.5703125" style="21" bestFit="1" customWidth="1"/>
    <col min="15367" max="15367" width="18.140625" style="21" bestFit="1" customWidth="1"/>
    <col min="15368" max="15616" width="9.140625" style="21"/>
    <col min="15617" max="15617" width="5.42578125" style="21" bestFit="1" customWidth="1"/>
    <col min="15618" max="15618" width="81.140625" style="21" bestFit="1" customWidth="1"/>
    <col min="15619" max="15619" width="13.140625" style="21" bestFit="1" customWidth="1"/>
    <col min="15620" max="15620" width="30.28515625" style="21" bestFit="1" customWidth="1"/>
    <col min="15621" max="15621" width="14" style="21" bestFit="1" customWidth="1"/>
    <col min="15622" max="15622" width="10.5703125" style="21" bestFit="1" customWidth="1"/>
    <col min="15623" max="15623" width="18.140625" style="21" bestFit="1" customWidth="1"/>
    <col min="15624" max="15872" width="9.140625" style="21"/>
    <col min="15873" max="15873" width="5.42578125" style="21" bestFit="1" customWidth="1"/>
    <col min="15874" max="15874" width="81.140625" style="21" bestFit="1" customWidth="1"/>
    <col min="15875" max="15875" width="13.140625" style="21" bestFit="1" customWidth="1"/>
    <col min="15876" max="15876" width="30.28515625" style="21" bestFit="1" customWidth="1"/>
    <col min="15877" max="15877" width="14" style="21" bestFit="1" customWidth="1"/>
    <col min="15878" max="15878" width="10.5703125" style="21" bestFit="1" customWidth="1"/>
    <col min="15879" max="15879" width="18.140625" style="21" bestFit="1" customWidth="1"/>
    <col min="15880" max="16128" width="9.140625" style="21"/>
    <col min="16129" max="16129" width="5.42578125" style="21" bestFit="1" customWidth="1"/>
    <col min="16130" max="16130" width="81.140625" style="21" bestFit="1" customWidth="1"/>
    <col min="16131" max="16131" width="13.140625" style="21" bestFit="1" customWidth="1"/>
    <col min="16132" max="16132" width="30.28515625" style="21" bestFit="1" customWidth="1"/>
    <col min="16133" max="16133" width="14" style="21" bestFit="1" customWidth="1"/>
    <col min="16134" max="16134" width="10.5703125" style="21" bestFit="1" customWidth="1"/>
    <col min="16135" max="16135" width="18.140625" style="21" bestFit="1" customWidth="1"/>
    <col min="16136" max="16384" width="9.140625" style="21"/>
  </cols>
  <sheetData>
    <row r="1" spans="1:256" s="1" customFormat="1">
      <c r="A1" s="3" t="s">
        <v>0</v>
      </c>
      <c r="B1" s="394" t="s">
        <v>22</v>
      </c>
      <c r="C1" s="394"/>
      <c r="D1" s="394"/>
      <c r="E1" s="394"/>
      <c r="F1" s="4"/>
      <c r="G1" s="4"/>
      <c r="H1" s="4"/>
    </row>
    <row r="2" spans="1:256" s="1" customFormat="1" ht="13.5" thickBot="1">
      <c r="C2" s="5"/>
      <c r="F2" s="4"/>
      <c r="G2" s="4"/>
      <c r="H2" s="4"/>
    </row>
    <row r="3" spans="1:256" s="1" customFormat="1">
      <c r="B3" s="24" t="s">
        <v>22</v>
      </c>
      <c r="C3" s="436"/>
      <c r="D3" s="439"/>
      <c r="F3" s="4"/>
      <c r="G3" s="4"/>
      <c r="H3" s="4"/>
    </row>
    <row r="4" spans="1:256" s="1" customFormat="1" ht="30">
      <c r="A4" s="12"/>
      <c r="B4" s="25" t="s">
        <v>1045</v>
      </c>
      <c r="C4" s="437"/>
      <c r="D4" s="440"/>
      <c r="E4" s="12"/>
      <c r="F4" s="18"/>
      <c r="G4" s="18"/>
      <c r="H4" s="18"/>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s="1" customFormat="1" ht="15">
      <c r="A5" s="12"/>
      <c r="B5" s="26" t="s">
        <v>1046</v>
      </c>
      <c r="C5" s="437"/>
      <c r="D5" s="440"/>
      <c r="E5" s="12"/>
      <c r="F5" s="18"/>
      <c r="G5" s="18"/>
      <c r="H5" s="18"/>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s="1" customFormat="1" ht="45.75" thickBot="1">
      <c r="A6" s="12"/>
      <c r="B6" s="25" t="s">
        <v>1047</v>
      </c>
      <c r="C6" s="438"/>
      <c r="D6" s="441"/>
      <c r="E6" s="12"/>
      <c r="F6" s="18"/>
      <c r="G6" s="18"/>
      <c r="H6" s="18"/>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s="1" customFormat="1">
      <c r="A7" s="12"/>
      <c r="B7" s="12"/>
      <c r="C7" s="14" t="s">
        <v>1048</v>
      </c>
      <c r="D7" s="27" t="s">
        <v>1049</v>
      </c>
      <c r="E7" s="12"/>
      <c r="F7" s="18"/>
      <c r="G7" s="18"/>
      <c r="H7" s="18"/>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10" spans="1:256">
      <c r="B10" s="21" t="s">
        <v>101</v>
      </c>
    </row>
    <row r="12" spans="1:256">
      <c r="B12" s="229" t="s">
        <v>102</v>
      </c>
      <c r="C12" s="230" t="s">
        <v>103</v>
      </c>
      <c r="D12" s="229" t="s">
        <v>136</v>
      </c>
      <c r="E12" s="229" t="s">
        <v>105</v>
      </c>
      <c r="F12" s="131" t="s">
        <v>106</v>
      </c>
      <c r="G12" s="131" t="s">
        <v>107</v>
      </c>
      <c r="H12" s="131" t="s">
        <v>108</v>
      </c>
      <c r="I12" s="231" t="s">
        <v>137</v>
      </c>
    </row>
    <row r="13" spans="1:256">
      <c r="B13" s="231" t="s">
        <v>138</v>
      </c>
      <c r="C13" s="139"/>
    </row>
    <row r="14" spans="1:256">
      <c r="B14" s="231" t="s">
        <v>110</v>
      </c>
      <c r="C14" s="139"/>
    </row>
    <row r="15" spans="1:256">
      <c r="B15" s="21" t="s">
        <v>1050</v>
      </c>
      <c r="C15" s="139" t="s">
        <v>139</v>
      </c>
      <c r="D15" s="21" t="s">
        <v>140</v>
      </c>
      <c r="E15" s="21" t="s">
        <v>141</v>
      </c>
      <c r="F15" s="22">
        <v>55000</v>
      </c>
      <c r="G15" s="22">
        <v>499.79</v>
      </c>
      <c r="H15" s="22">
        <v>2.72</v>
      </c>
    </row>
    <row r="16" spans="1:256">
      <c r="B16" s="21" t="s">
        <v>1051</v>
      </c>
      <c r="C16" s="139" t="s">
        <v>139</v>
      </c>
      <c r="D16" s="21" t="s">
        <v>140</v>
      </c>
      <c r="E16" s="21" t="s">
        <v>144</v>
      </c>
      <c r="F16" s="22">
        <v>24650</v>
      </c>
      <c r="G16" s="22">
        <v>368.94</v>
      </c>
      <c r="H16" s="22">
        <v>2.0099999999999998</v>
      </c>
    </row>
    <row r="17" spans="2:8">
      <c r="B17" s="21" t="s">
        <v>1052</v>
      </c>
      <c r="C17" s="139" t="s">
        <v>139</v>
      </c>
      <c r="D17" s="21" t="s">
        <v>142</v>
      </c>
      <c r="E17" s="21" t="s">
        <v>143</v>
      </c>
      <c r="F17" s="22">
        <v>12000</v>
      </c>
      <c r="G17" s="22">
        <v>305.95</v>
      </c>
      <c r="H17" s="22">
        <v>1.66</v>
      </c>
    </row>
    <row r="18" spans="2:8">
      <c r="B18" s="21" t="s">
        <v>1053</v>
      </c>
      <c r="C18" s="139" t="s">
        <v>139</v>
      </c>
      <c r="D18" s="21" t="s">
        <v>148</v>
      </c>
      <c r="E18" s="21" t="s">
        <v>149</v>
      </c>
      <c r="F18" s="22">
        <v>73000</v>
      </c>
      <c r="G18" s="22">
        <v>254.55</v>
      </c>
      <c r="H18" s="22">
        <v>1.38</v>
      </c>
    </row>
    <row r="19" spans="2:8">
      <c r="B19" s="21" t="s">
        <v>1054</v>
      </c>
      <c r="C19" s="139" t="s">
        <v>139</v>
      </c>
      <c r="D19" s="21" t="s">
        <v>155</v>
      </c>
      <c r="E19" s="21" t="s">
        <v>309</v>
      </c>
      <c r="F19" s="22">
        <v>24450</v>
      </c>
      <c r="G19" s="22">
        <v>202.12</v>
      </c>
      <c r="H19" s="22">
        <v>1.1000000000000001</v>
      </c>
    </row>
    <row r="20" spans="2:8">
      <c r="B20" s="21" t="s">
        <v>1055</v>
      </c>
      <c r="C20" s="139" t="s">
        <v>139</v>
      </c>
      <c r="D20" s="21" t="s">
        <v>215</v>
      </c>
      <c r="E20" s="21" t="s">
        <v>310</v>
      </c>
      <c r="F20" s="22">
        <v>26500</v>
      </c>
      <c r="G20" s="22">
        <v>161.63999999999999</v>
      </c>
      <c r="H20" s="22">
        <v>0.88</v>
      </c>
    </row>
    <row r="21" spans="2:8">
      <c r="B21" s="21" t="s">
        <v>1056</v>
      </c>
      <c r="C21" s="139" t="s">
        <v>139</v>
      </c>
      <c r="D21" s="21" t="s">
        <v>140</v>
      </c>
      <c r="E21" s="21" t="s">
        <v>154</v>
      </c>
      <c r="F21" s="22">
        <v>16500</v>
      </c>
      <c r="G21" s="22">
        <v>149.49</v>
      </c>
      <c r="H21" s="22">
        <v>0.81</v>
      </c>
    </row>
    <row r="22" spans="2:8">
      <c r="B22" s="21" t="s">
        <v>1057</v>
      </c>
      <c r="C22" s="139" t="s">
        <v>139</v>
      </c>
      <c r="D22" s="21" t="s">
        <v>170</v>
      </c>
      <c r="E22" s="21" t="s">
        <v>239</v>
      </c>
      <c r="F22" s="22">
        <v>14000</v>
      </c>
      <c r="G22" s="22">
        <v>145.86000000000001</v>
      </c>
      <c r="H22" s="22">
        <v>0.79</v>
      </c>
    </row>
    <row r="23" spans="2:8">
      <c r="B23" s="21" t="s">
        <v>1058</v>
      </c>
      <c r="C23" s="139" t="s">
        <v>139</v>
      </c>
      <c r="D23" s="21" t="s">
        <v>151</v>
      </c>
      <c r="E23" s="21" t="s">
        <v>313</v>
      </c>
      <c r="F23" s="22">
        <v>2500</v>
      </c>
      <c r="G23" s="22">
        <v>139.38</v>
      </c>
      <c r="H23" s="22">
        <v>0.76</v>
      </c>
    </row>
    <row r="24" spans="2:8">
      <c r="B24" s="21" t="s">
        <v>1059</v>
      </c>
      <c r="C24" s="139" t="s">
        <v>139</v>
      </c>
      <c r="D24" s="21" t="s">
        <v>162</v>
      </c>
      <c r="E24" s="21" t="s">
        <v>314</v>
      </c>
      <c r="F24" s="22">
        <v>5000</v>
      </c>
      <c r="G24" s="22">
        <v>138.87</v>
      </c>
      <c r="H24" s="22">
        <v>0.76</v>
      </c>
    </row>
    <row r="25" spans="2:8">
      <c r="B25" s="21" t="s">
        <v>1060</v>
      </c>
      <c r="C25" s="139" t="s">
        <v>139</v>
      </c>
      <c r="D25" s="21" t="s">
        <v>179</v>
      </c>
      <c r="E25" s="21" t="s">
        <v>311</v>
      </c>
      <c r="F25" s="22">
        <v>120000</v>
      </c>
      <c r="G25" s="22">
        <v>128.22</v>
      </c>
      <c r="H25" s="22">
        <v>0.7</v>
      </c>
    </row>
    <row r="26" spans="2:8">
      <c r="B26" s="21" t="s">
        <v>1061</v>
      </c>
      <c r="C26" s="139" t="s">
        <v>139</v>
      </c>
      <c r="D26" s="21" t="s">
        <v>200</v>
      </c>
      <c r="E26" s="21" t="s">
        <v>201</v>
      </c>
      <c r="F26" s="22">
        <v>3200</v>
      </c>
      <c r="G26" s="22">
        <v>123.21</v>
      </c>
      <c r="H26" s="22">
        <v>0.67</v>
      </c>
    </row>
    <row r="27" spans="2:8">
      <c r="B27" s="21" t="s">
        <v>1062</v>
      </c>
      <c r="C27" s="139" t="s">
        <v>139</v>
      </c>
      <c r="D27" s="21" t="s">
        <v>181</v>
      </c>
      <c r="E27" s="21" t="s">
        <v>312</v>
      </c>
      <c r="F27" s="22">
        <v>23000</v>
      </c>
      <c r="G27" s="22">
        <v>122.58</v>
      </c>
      <c r="H27" s="22">
        <v>0.67</v>
      </c>
    </row>
    <row r="28" spans="2:8">
      <c r="B28" s="21" t="s">
        <v>1063</v>
      </c>
      <c r="C28" s="139" t="s">
        <v>139</v>
      </c>
      <c r="D28" s="21" t="s">
        <v>215</v>
      </c>
      <c r="E28" s="21" t="s">
        <v>216</v>
      </c>
      <c r="F28" s="22">
        <v>16000</v>
      </c>
      <c r="G28" s="22">
        <v>119.65</v>
      </c>
      <c r="H28" s="22">
        <v>0.65</v>
      </c>
    </row>
    <row r="29" spans="2:8">
      <c r="B29" s="21" t="s">
        <v>1064</v>
      </c>
      <c r="C29" s="139" t="s">
        <v>139</v>
      </c>
      <c r="D29" s="21" t="s">
        <v>151</v>
      </c>
      <c r="E29" s="21" t="s">
        <v>152</v>
      </c>
      <c r="F29" s="22">
        <v>4200</v>
      </c>
      <c r="G29" s="22">
        <v>115.98</v>
      </c>
      <c r="H29" s="22">
        <v>0.63</v>
      </c>
    </row>
    <row r="30" spans="2:8">
      <c r="B30" s="21" t="s">
        <v>1065</v>
      </c>
      <c r="C30" s="139" t="s">
        <v>139</v>
      </c>
      <c r="D30" s="21" t="s">
        <v>145</v>
      </c>
      <c r="E30" s="21" t="s">
        <v>147</v>
      </c>
      <c r="F30" s="22">
        <v>3500</v>
      </c>
      <c r="G30" s="22">
        <v>111.76</v>
      </c>
      <c r="H30" s="22">
        <v>0.61</v>
      </c>
    </row>
    <row r="31" spans="2:8">
      <c r="B31" s="21" t="s">
        <v>1066</v>
      </c>
      <c r="C31" s="139" t="s">
        <v>139</v>
      </c>
      <c r="D31" s="21" t="s">
        <v>186</v>
      </c>
      <c r="E31" s="21" t="s">
        <v>187</v>
      </c>
      <c r="F31" s="22">
        <v>14269</v>
      </c>
      <c r="G31" s="22">
        <v>109.89</v>
      </c>
      <c r="H31" s="22">
        <v>0.6</v>
      </c>
    </row>
    <row r="32" spans="2:8">
      <c r="B32" s="21" t="s">
        <v>1067</v>
      </c>
      <c r="C32" s="139" t="s">
        <v>139</v>
      </c>
      <c r="D32" s="21" t="s">
        <v>176</v>
      </c>
      <c r="E32" s="21" t="s">
        <v>177</v>
      </c>
      <c r="F32" s="22">
        <v>2500</v>
      </c>
      <c r="G32" s="22">
        <v>108.02</v>
      </c>
      <c r="H32" s="22">
        <v>0.59</v>
      </c>
    </row>
    <row r="33" spans="2:8">
      <c r="B33" s="21" t="s">
        <v>1068</v>
      </c>
      <c r="C33" s="139" t="s">
        <v>139</v>
      </c>
      <c r="D33" s="21" t="s">
        <v>162</v>
      </c>
      <c r="E33" s="21" t="s">
        <v>316</v>
      </c>
      <c r="F33" s="22">
        <v>10000</v>
      </c>
      <c r="G33" s="22">
        <v>107.9</v>
      </c>
      <c r="H33" s="22">
        <v>0.59</v>
      </c>
    </row>
    <row r="34" spans="2:8">
      <c r="B34" s="21" t="s">
        <v>1069</v>
      </c>
      <c r="C34" s="139" t="s">
        <v>139</v>
      </c>
      <c r="D34" s="21" t="s">
        <v>270</v>
      </c>
      <c r="E34" s="21" t="s">
        <v>315</v>
      </c>
      <c r="F34" s="22">
        <v>41000</v>
      </c>
      <c r="G34" s="22">
        <v>107.6</v>
      </c>
      <c r="H34" s="22">
        <v>0.59</v>
      </c>
    </row>
    <row r="35" spans="2:8">
      <c r="B35" s="21" t="s">
        <v>1070</v>
      </c>
      <c r="C35" s="139" t="s">
        <v>139</v>
      </c>
      <c r="D35" s="21" t="s">
        <v>151</v>
      </c>
      <c r="E35" s="21" t="s">
        <v>317</v>
      </c>
      <c r="F35" s="22">
        <v>8800</v>
      </c>
      <c r="G35" s="22">
        <v>107.03</v>
      </c>
      <c r="H35" s="22">
        <v>0.57999999999999996</v>
      </c>
    </row>
    <row r="36" spans="2:8">
      <c r="B36" s="21" t="s">
        <v>1071</v>
      </c>
      <c r="C36" s="139" t="s">
        <v>139</v>
      </c>
      <c r="D36" s="21" t="s">
        <v>151</v>
      </c>
      <c r="E36" s="21" t="s">
        <v>291</v>
      </c>
      <c r="F36" s="22">
        <v>3200</v>
      </c>
      <c r="G36" s="22">
        <v>99.45</v>
      </c>
      <c r="H36" s="22">
        <v>0.54</v>
      </c>
    </row>
    <row r="37" spans="2:8">
      <c r="B37" s="21" t="s">
        <v>1072</v>
      </c>
      <c r="C37" s="139" t="s">
        <v>139</v>
      </c>
      <c r="D37" s="21" t="s">
        <v>170</v>
      </c>
      <c r="E37" s="21" t="s">
        <v>171</v>
      </c>
      <c r="F37" s="22">
        <v>10500</v>
      </c>
      <c r="G37" s="22">
        <v>94.12</v>
      </c>
      <c r="H37" s="22">
        <v>0.51</v>
      </c>
    </row>
    <row r="38" spans="2:8">
      <c r="B38" s="21" t="s">
        <v>1073</v>
      </c>
      <c r="C38" s="139" t="s">
        <v>139</v>
      </c>
      <c r="D38" s="21" t="s">
        <v>205</v>
      </c>
      <c r="E38" s="21" t="s">
        <v>206</v>
      </c>
      <c r="F38" s="22">
        <v>400</v>
      </c>
      <c r="G38" s="22">
        <v>93.15</v>
      </c>
      <c r="H38" s="22">
        <v>0.51</v>
      </c>
    </row>
    <row r="39" spans="2:8">
      <c r="B39" s="21" t="s">
        <v>1074</v>
      </c>
      <c r="C39" s="139" t="s">
        <v>139</v>
      </c>
      <c r="D39" s="21" t="s">
        <v>162</v>
      </c>
      <c r="E39" s="21" t="s">
        <v>322</v>
      </c>
      <c r="F39" s="22">
        <v>4500</v>
      </c>
      <c r="G39" s="22">
        <v>91.4</v>
      </c>
      <c r="H39" s="22">
        <v>0.5</v>
      </c>
    </row>
    <row r="40" spans="2:8">
      <c r="B40" s="21" t="s">
        <v>1075</v>
      </c>
      <c r="C40" s="139" t="s">
        <v>139</v>
      </c>
      <c r="D40" s="21" t="s">
        <v>151</v>
      </c>
      <c r="E40" s="21" t="s">
        <v>194</v>
      </c>
      <c r="F40" s="22">
        <v>10511</v>
      </c>
      <c r="G40" s="22">
        <v>91.09</v>
      </c>
      <c r="H40" s="22">
        <v>0.5</v>
      </c>
    </row>
    <row r="41" spans="2:8">
      <c r="B41" s="21" t="s">
        <v>1076</v>
      </c>
      <c r="C41" s="139" t="s">
        <v>139</v>
      </c>
      <c r="D41" s="21" t="s">
        <v>145</v>
      </c>
      <c r="E41" s="21" t="s">
        <v>294</v>
      </c>
      <c r="F41" s="22">
        <v>8500</v>
      </c>
      <c r="G41" s="22">
        <v>88.5</v>
      </c>
      <c r="H41" s="22">
        <v>0.48</v>
      </c>
    </row>
    <row r="42" spans="2:8">
      <c r="B42" s="21" t="s">
        <v>1077</v>
      </c>
      <c r="C42" s="139" t="s">
        <v>139</v>
      </c>
      <c r="D42" s="21" t="s">
        <v>140</v>
      </c>
      <c r="E42" s="21" t="s">
        <v>150</v>
      </c>
      <c r="F42" s="22">
        <v>4500</v>
      </c>
      <c r="G42" s="22">
        <v>85.59</v>
      </c>
      <c r="H42" s="22">
        <v>0.47</v>
      </c>
    </row>
    <row r="43" spans="2:8">
      <c r="B43" s="21" t="s">
        <v>1078</v>
      </c>
      <c r="C43" s="139" t="s">
        <v>139</v>
      </c>
      <c r="D43" s="21" t="s">
        <v>198</v>
      </c>
      <c r="E43" s="21" t="s">
        <v>318</v>
      </c>
      <c r="F43" s="22">
        <v>6500</v>
      </c>
      <c r="G43" s="22">
        <v>82.29</v>
      </c>
      <c r="H43" s="22">
        <v>0.45</v>
      </c>
    </row>
    <row r="44" spans="2:8">
      <c r="B44" s="21" t="s">
        <v>1079</v>
      </c>
      <c r="C44" s="139" t="s">
        <v>139</v>
      </c>
      <c r="D44" s="21" t="s">
        <v>200</v>
      </c>
      <c r="E44" s="21" t="s">
        <v>320</v>
      </c>
      <c r="F44" s="22">
        <v>3000</v>
      </c>
      <c r="G44" s="22">
        <v>80.31</v>
      </c>
      <c r="H44" s="22">
        <v>0.44</v>
      </c>
    </row>
    <row r="45" spans="2:8">
      <c r="B45" s="21" t="s">
        <v>1080</v>
      </c>
      <c r="C45" s="139" t="s">
        <v>139</v>
      </c>
      <c r="D45" s="21" t="s">
        <v>151</v>
      </c>
      <c r="E45" s="21" t="s">
        <v>319</v>
      </c>
      <c r="F45" s="22">
        <v>7200</v>
      </c>
      <c r="G45" s="22">
        <v>77.849999999999994</v>
      </c>
      <c r="H45" s="22">
        <v>0.42</v>
      </c>
    </row>
    <row r="46" spans="2:8">
      <c r="B46" s="21" t="s">
        <v>1081</v>
      </c>
      <c r="C46" s="139" t="s">
        <v>139</v>
      </c>
      <c r="D46" s="21" t="s">
        <v>198</v>
      </c>
      <c r="E46" s="21" t="s">
        <v>204</v>
      </c>
      <c r="F46" s="22">
        <v>14000</v>
      </c>
      <c r="G46" s="22">
        <v>75.66</v>
      </c>
      <c r="H46" s="22">
        <v>0.41</v>
      </c>
    </row>
    <row r="47" spans="2:8">
      <c r="B47" s="21" t="s">
        <v>1082</v>
      </c>
      <c r="C47" s="139" t="s">
        <v>139</v>
      </c>
      <c r="D47" s="21" t="s">
        <v>181</v>
      </c>
      <c r="E47" s="21" t="s">
        <v>182</v>
      </c>
      <c r="F47" s="22">
        <v>3000</v>
      </c>
      <c r="G47" s="22">
        <v>71.709999999999994</v>
      </c>
      <c r="H47" s="22">
        <v>0.39</v>
      </c>
    </row>
    <row r="48" spans="2:8">
      <c r="B48" s="21" t="s">
        <v>1083</v>
      </c>
      <c r="C48" s="139" t="s">
        <v>139</v>
      </c>
      <c r="D48" s="21" t="s">
        <v>176</v>
      </c>
      <c r="E48" s="21" t="s">
        <v>321</v>
      </c>
      <c r="F48" s="22">
        <v>1794</v>
      </c>
      <c r="G48" s="22">
        <v>70.36</v>
      </c>
      <c r="H48" s="22">
        <v>0.38</v>
      </c>
    </row>
    <row r="49" spans="2:8">
      <c r="B49" s="21" t="s">
        <v>1084</v>
      </c>
      <c r="C49" s="139" t="s">
        <v>139</v>
      </c>
      <c r="D49" s="21" t="s">
        <v>198</v>
      </c>
      <c r="E49" s="21" t="s">
        <v>326</v>
      </c>
      <c r="F49" s="22">
        <v>13000</v>
      </c>
      <c r="G49" s="22">
        <v>65.98</v>
      </c>
      <c r="H49" s="22">
        <v>0.36</v>
      </c>
    </row>
    <row r="50" spans="2:8">
      <c r="B50" s="21" t="s">
        <v>1085</v>
      </c>
      <c r="C50" s="139" t="s">
        <v>139</v>
      </c>
      <c r="D50" s="21" t="s">
        <v>157</v>
      </c>
      <c r="E50" s="21" t="s">
        <v>261</v>
      </c>
      <c r="F50" s="22">
        <v>2000</v>
      </c>
      <c r="G50" s="22">
        <v>62.85</v>
      </c>
      <c r="H50" s="22">
        <v>0.34</v>
      </c>
    </row>
    <row r="51" spans="2:8">
      <c r="B51" s="21" t="s">
        <v>1086</v>
      </c>
      <c r="C51" s="139" t="s">
        <v>139</v>
      </c>
      <c r="D51" s="21" t="s">
        <v>192</v>
      </c>
      <c r="E51" s="21" t="s">
        <v>329</v>
      </c>
      <c r="F51" s="22">
        <v>3000</v>
      </c>
      <c r="G51" s="22">
        <v>62.24</v>
      </c>
      <c r="H51" s="22">
        <v>0.34</v>
      </c>
    </row>
    <row r="52" spans="2:8">
      <c r="B52" s="21" t="s">
        <v>1087</v>
      </c>
      <c r="C52" s="139" t="s">
        <v>139</v>
      </c>
      <c r="D52" s="21" t="s">
        <v>145</v>
      </c>
      <c r="E52" s="21" t="s">
        <v>146</v>
      </c>
      <c r="F52" s="22">
        <v>4000</v>
      </c>
      <c r="G52" s="22">
        <v>61.51</v>
      </c>
      <c r="H52" s="22">
        <v>0.33</v>
      </c>
    </row>
    <row r="53" spans="2:8">
      <c r="B53" s="21" t="s">
        <v>1088</v>
      </c>
      <c r="C53" s="139" t="s">
        <v>139</v>
      </c>
      <c r="D53" s="21" t="s">
        <v>176</v>
      </c>
      <c r="E53" s="21" t="s">
        <v>330</v>
      </c>
      <c r="F53" s="22">
        <v>9659</v>
      </c>
      <c r="G53" s="22">
        <v>60.13</v>
      </c>
      <c r="H53" s="22">
        <v>0.33</v>
      </c>
    </row>
    <row r="54" spans="2:8">
      <c r="B54" s="21" t="s">
        <v>1089</v>
      </c>
      <c r="C54" s="139" t="s">
        <v>139</v>
      </c>
      <c r="D54" s="21" t="s">
        <v>274</v>
      </c>
      <c r="E54" s="21" t="s">
        <v>300</v>
      </c>
      <c r="F54" s="22">
        <v>25000</v>
      </c>
      <c r="G54" s="22">
        <v>57.04</v>
      </c>
      <c r="H54" s="22">
        <v>0.31</v>
      </c>
    </row>
    <row r="55" spans="2:8">
      <c r="B55" s="21" t="s">
        <v>1090</v>
      </c>
      <c r="C55" s="139" t="s">
        <v>139</v>
      </c>
      <c r="D55" s="21" t="s">
        <v>151</v>
      </c>
      <c r="E55" s="21" t="s">
        <v>325</v>
      </c>
      <c r="F55" s="22">
        <v>1248</v>
      </c>
      <c r="G55" s="22">
        <v>56.37</v>
      </c>
      <c r="H55" s="22">
        <v>0.31</v>
      </c>
    </row>
    <row r="56" spans="2:8">
      <c r="B56" s="21" t="s">
        <v>1091</v>
      </c>
      <c r="C56" s="139" t="s">
        <v>139</v>
      </c>
      <c r="D56" s="21" t="s">
        <v>327</v>
      </c>
      <c r="E56" s="21" t="s">
        <v>328</v>
      </c>
      <c r="F56" s="22">
        <v>5500</v>
      </c>
      <c r="G56" s="22">
        <v>50.86</v>
      </c>
      <c r="H56" s="22">
        <v>0.28000000000000003</v>
      </c>
    </row>
    <row r="57" spans="2:8">
      <c r="B57" s="21" t="s">
        <v>1092</v>
      </c>
      <c r="C57" s="139" t="s">
        <v>139</v>
      </c>
      <c r="D57" s="21" t="s">
        <v>151</v>
      </c>
      <c r="E57" s="21" t="s">
        <v>333</v>
      </c>
      <c r="F57" s="22">
        <v>5700</v>
      </c>
      <c r="G57" s="22">
        <v>49.94</v>
      </c>
      <c r="H57" s="22">
        <v>0.27</v>
      </c>
    </row>
    <row r="58" spans="2:8">
      <c r="B58" s="21" t="s">
        <v>1093</v>
      </c>
      <c r="C58" s="139" t="s">
        <v>139</v>
      </c>
      <c r="D58" s="21" t="s">
        <v>174</v>
      </c>
      <c r="E58" s="21" t="s">
        <v>332</v>
      </c>
      <c r="F58" s="22">
        <v>1220</v>
      </c>
      <c r="G58" s="22">
        <v>49.2</v>
      </c>
      <c r="H58" s="22">
        <v>0.27</v>
      </c>
    </row>
    <row r="59" spans="2:8">
      <c r="B59" s="21" t="s">
        <v>1094</v>
      </c>
      <c r="C59" s="139" t="s">
        <v>139</v>
      </c>
      <c r="D59" s="21" t="s">
        <v>166</v>
      </c>
      <c r="E59" s="21" t="s">
        <v>331</v>
      </c>
      <c r="F59" s="22">
        <v>1550</v>
      </c>
      <c r="G59" s="22">
        <v>49.05</v>
      </c>
      <c r="H59" s="22">
        <v>0.27</v>
      </c>
    </row>
    <row r="60" spans="2:8">
      <c r="B60" s="21" t="s">
        <v>1095</v>
      </c>
      <c r="C60" s="139" t="s">
        <v>139</v>
      </c>
      <c r="D60" s="21" t="s">
        <v>192</v>
      </c>
      <c r="E60" s="21" t="s">
        <v>193</v>
      </c>
      <c r="F60" s="22">
        <v>5240</v>
      </c>
      <c r="G60" s="22">
        <v>36.770000000000003</v>
      </c>
      <c r="H60" s="22">
        <v>0.2</v>
      </c>
    </row>
    <row r="61" spans="2:8">
      <c r="B61" s="21" t="s">
        <v>1096</v>
      </c>
      <c r="C61" s="139" t="s">
        <v>139</v>
      </c>
      <c r="D61" s="21" t="s">
        <v>162</v>
      </c>
      <c r="E61" s="21" t="s">
        <v>229</v>
      </c>
      <c r="F61" s="22">
        <v>5000</v>
      </c>
      <c r="G61" s="22">
        <v>28.6</v>
      </c>
      <c r="H61" s="22">
        <v>0.16</v>
      </c>
    </row>
    <row r="62" spans="2:8">
      <c r="B62" s="231" t="s">
        <v>218</v>
      </c>
      <c r="C62" s="232"/>
      <c r="D62" s="231"/>
      <c r="E62" s="231"/>
      <c r="F62" s="128"/>
      <c r="G62" s="128">
        <f>SUM(G12:G61)</f>
        <v>5420.45</v>
      </c>
      <c r="H62" s="128">
        <f>SUM(H12:H61)</f>
        <v>29.519999999999996</v>
      </c>
    </row>
    <row r="63" spans="2:8">
      <c r="B63" s="229" t="s">
        <v>102</v>
      </c>
      <c r="C63" s="230" t="s">
        <v>103</v>
      </c>
      <c r="D63" s="229" t="s">
        <v>104</v>
      </c>
      <c r="E63" s="229" t="s">
        <v>105</v>
      </c>
      <c r="F63" s="131" t="s">
        <v>106</v>
      </c>
      <c r="G63" s="131" t="s">
        <v>107</v>
      </c>
      <c r="H63" s="131" t="s">
        <v>108</v>
      </c>
    </row>
    <row r="64" spans="2:8">
      <c r="B64" s="231" t="s">
        <v>109</v>
      </c>
      <c r="C64" s="139"/>
    </row>
    <row r="65" spans="2:8">
      <c r="B65" s="231" t="s">
        <v>110</v>
      </c>
      <c r="C65" s="139"/>
    </row>
    <row r="66" spans="2:8">
      <c r="B66" s="231" t="s">
        <v>111</v>
      </c>
      <c r="C66" s="139"/>
    </row>
    <row r="67" spans="2:8">
      <c r="B67" s="21" t="s">
        <v>555</v>
      </c>
      <c r="C67" s="139">
        <v>7.08</v>
      </c>
      <c r="D67" s="21" t="s">
        <v>113</v>
      </c>
      <c r="E67" s="21" t="s">
        <v>556</v>
      </c>
      <c r="F67" s="22">
        <v>2500000</v>
      </c>
      <c r="G67" s="22">
        <v>2506.66</v>
      </c>
      <c r="H67" s="22">
        <v>13.63</v>
      </c>
    </row>
    <row r="68" spans="2:8">
      <c r="B68" s="21" t="s">
        <v>341</v>
      </c>
      <c r="C68" s="139">
        <v>7.38</v>
      </c>
      <c r="D68" s="21" t="s">
        <v>113</v>
      </c>
      <c r="E68" s="21" t="s">
        <v>342</v>
      </c>
      <c r="F68" s="22">
        <v>2000000</v>
      </c>
      <c r="G68" s="22">
        <v>1999.88</v>
      </c>
      <c r="H68" s="22">
        <v>10.88</v>
      </c>
    </row>
    <row r="69" spans="2:8">
      <c r="B69" s="21" t="s">
        <v>343</v>
      </c>
      <c r="C69" s="139">
        <v>7.32</v>
      </c>
      <c r="D69" s="21" t="s">
        <v>113</v>
      </c>
      <c r="E69" s="21" t="s">
        <v>344</v>
      </c>
      <c r="F69" s="22">
        <v>1000000</v>
      </c>
      <c r="G69" s="22">
        <v>998.42</v>
      </c>
      <c r="H69" s="22">
        <v>5.43</v>
      </c>
    </row>
    <row r="70" spans="2:8">
      <c r="B70" s="21" t="s">
        <v>112</v>
      </c>
      <c r="C70" s="139">
        <v>6.25</v>
      </c>
      <c r="D70" s="21" t="s">
        <v>113</v>
      </c>
      <c r="E70" s="21" t="s">
        <v>114</v>
      </c>
      <c r="F70" s="22">
        <v>916800</v>
      </c>
      <c r="G70" s="22">
        <v>917.44</v>
      </c>
      <c r="H70" s="22">
        <v>4.99</v>
      </c>
    </row>
    <row r="71" spans="2:8">
      <c r="B71" s="21" t="s">
        <v>1097</v>
      </c>
      <c r="C71" s="139">
        <v>7.4</v>
      </c>
      <c r="D71" s="21" t="s">
        <v>113</v>
      </c>
      <c r="E71" s="21" t="s">
        <v>1098</v>
      </c>
      <c r="F71" s="22">
        <v>500000</v>
      </c>
      <c r="G71" s="22">
        <v>515.03</v>
      </c>
      <c r="H71" s="22">
        <v>2.8</v>
      </c>
    </row>
    <row r="72" spans="2:8">
      <c r="B72" s="21" t="s">
        <v>1099</v>
      </c>
      <c r="C72" s="139">
        <v>7.26</v>
      </c>
      <c r="D72" s="21" t="s">
        <v>113</v>
      </c>
      <c r="E72" s="21" t="s">
        <v>1100</v>
      </c>
      <c r="F72" s="22">
        <v>500000</v>
      </c>
      <c r="G72" s="22">
        <v>512.05999999999995</v>
      </c>
      <c r="H72" s="22">
        <v>2.79</v>
      </c>
    </row>
    <row r="73" spans="2:8">
      <c r="B73" s="21" t="s">
        <v>1101</v>
      </c>
      <c r="C73" s="139">
        <v>7.36</v>
      </c>
      <c r="D73" s="21" t="s">
        <v>113</v>
      </c>
      <c r="E73" s="21" t="s">
        <v>1102</v>
      </c>
      <c r="F73" s="22">
        <v>350000</v>
      </c>
      <c r="G73" s="22">
        <v>357.1</v>
      </c>
      <c r="H73" s="22">
        <v>1.94</v>
      </c>
    </row>
    <row r="74" spans="2:8">
      <c r="B74" s="231" t="s">
        <v>115</v>
      </c>
      <c r="C74" s="232"/>
      <c r="D74" s="231"/>
      <c r="E74" s="231"/>
      <c r="F74" s="128"/>
      <c r="G74" s="128">
        <f>SUM(G63:G73)</f>
        <v>7806.59</v>
      </c>
      <c r="H74" s="128">
        <f>SUM(H63:H73)</f>
        <v>42.459999999999994</v>
      </c>
    </row>
    <row r="75" spans="2:8">
      <c r="B75" s="231" t="s">
        <v>116</v>
      </c>
      <c r="C75" s="139"/>
    </row>
    <row r="76" spans="2:8">
      <c r="B76" s="21" t="s">
        <v>360</v>
      </c>
      <c r="C76" s="139">
        <v>7.55</v>
      </c>
      <c r="D76" s="21" t="s">
        <v>117</v>
      </c>
      <c r="E76" s="21" t="s">
        <v>361</v>
      </c>
      <c r="F76" s="22">
        <v>100</v>
      </c>
      <c r="G76" s="22">
        <v>997.49</v>
      </c>
      <c r="H76" s="22">
        <v>5.43</v>
      </c>
    </row>
    <row r="77" spans="2:8">
      <c r="B77" s="21" t="s">
        <v>1103</v>
      </c>
      <c r="C77" s="139">
        <v>7.79</v>
      </c>
      <c r="D77" s="21" t="s">
        <v>117</v>
      </c>
      <c r="E77" s="21" t="s">
        <v>353</v>
      </c>
      <c r="F77" s="22">
        <v>100</v>
      </c>
      <c r="G77" s="22">
        <v>969.05</v>
      </c>
      <c r="H77" s="22">
        <v>5.27</v>
      </c>
    </row>
    <row r="78" spans="2:8">
      <c r="B78" s="21" t="s">
        <v>1104</v>
      </c>
      <c r="C78" s="139">
        <v>7.85</v>
      </c>
      <c r="D78" s="21" t="s">
        <v>117</v>
      </c>
      <c r="E78" s="21" t="s">
        <v>355</v>
      </c>
      <c r="F78" s="22">
        <v>100</v>
      </c>
      <c r="G78" s="22">
        <v>952.68</v>
      </c>
      <c r="H78" s="22">
        <v>5.18</v>
      </c>
    </row>
    <row r="79" spans="2:8">
      <c r="B79" s="21" t="s">
        <v>1105</v>
      </c>
      <c r="C79" s="139">
        <v>8.1</v>
      </c>
      <c r="D79" s="21" t="s">
        <v>718</v>
      </c>
      <c r="E79" s="21" t="s">
        <v>719</v>
      </c>
      <c r="F79" s="22">
        <v>80</v>
      </c>
      <c r="G79" s="22">
        <v>764.61</v>
      </c>
      <c r="H79" s="22">
        <v>4.16</v>
      </c>
    </row>
    <row r="80" spans="2:8">
      <c r="B80" s="231" t="s">
        <v>118</v>
      </c>
      <c r="C80" s="234"/>
      <c r="D80" s="231"/>
      <c r="E80" s="231"/>
      <c r="F80" s="128"/>
      <c r="G80" s="128">
        <f>SUM(G75:G79)</f>
        <v>3683.83</v>
      </c>
      <c r="H80" s="128">
        <f>SUM(H75:H79)</f>
        <v>20.04</v>
      </c>
    </row>
    <row r="81" spans="2:8">
      <c r="B81" s="231" t="s">
        <v>277</v>
      </c>
      <c r="C81" s="234"/>
      <c r="D81" s="231"/>
      <c r="E81" s="231"/>
      <c r="F81" s="128"/>
      <c r="G81" s="128">
        <v>1393.01</v>
      </c>
      <c r="H81" s="128">
        <v>7.58</v>
      </c>
    </row>
    <row r="82" spans="2:8">
      <c r="B82" s="231" t="s">
        <v>125</v>
      </c>
      <c r="C82" s="234"/>
      <c r="D82" s="231"/>
      <c r="E82" s="231"/>
      <c r="F82" s="128"/>
      <c r="G82" s="128">
        <v>18303.879999999997</v>
      </c>
      <c r="H82" s="128">
        <v>99.57</v>
      </c>
    </row>
    <row r="83" spans="2:8">
      <c r="B83" s="231" t="s">
        <v>220</v>
      </c>
      <c r="C83" s="234"/>
      <c r="D83" s="231"/>
      <c r="E83" s="231"/>
      <c r="F83" s="128"/>
      <c r="G83" s="128">
        <v>80.423758099999986</v>
      </c>
      <c r="H83" s="128">
        <v>0.43000000000000682</v>
      </c>
    </row>
    <row r="84" spans="2:8">
      <c r="B84" s="231" t="s">
        <v>127</v>
      </c>
      <c r="C84" s="234"/>
      <c r="D84" s="231"/>
      <c r="E84" s="231"/>
      <c r="F84" s="128"/>
      <c r="G84" s="128">
        <v>18384.303758099999</v>
      </c>
      <c r="H84" s="128">
        <v>100</v>
      </c>
    </row>
    <row r="85" spans="2:8">
      <c r="B85" s="21" t="s">
        <v>128</v>
      </c>
    </row>
    <row r="86" spans="2:8">
      <c r="B86" s="21" t="s">
        <v>129</v>
      </c>
    </row>
    <row r="87" spans="2:8">
      <c r="B87" s="231" t="s">
        <v>130</v>
      </c>
      <c r="C87" s="235">
        <v>44865</v>
      </c>
    </row>
    <row r="88" spans="2:8" ht="25.5">
      <c r="B88" s="236" t="s">
        <v>131</v>
      </c>
      <c r="C88" s="210" t="s">
        <v>132</v>
      </c>
    </row>
    <row r="89" spans="2:8">
      <c r="B89" s="231"/>
      <c r="C89" s="210" t="s">
        <v>132</v>
      </c>
    </row>
    <row r="90" spans="2:8">
      <c r="B90" s="231" t="s">
        <v>1106</v>
      </c>
      <c r="C90" s="210" t="s">
        <v>132</v>
      </c>
    </row>
    <row r="91" spans="2:8">
      <c r="B91" s="231" t="s">
        <v>1107</v>
      </c>
      <c r="C91" s="210" t="s">
        <v>132</v>
      </c>
    </row>
    <row r="92" spans="2:8">
      <c r="B92" s="231" t="s">
        <v>1108</v>
      </c>
      <c r="C92" s="234"/>
    </row>
    <row r="93" spans="2:8">
      <c r="B93" s="231" t="s">
        <v>1109</v>
      </c>
      <c r="C93" s="234"/>
    </row>
    <row r="94" spans="2:8">
      <c r="B94" s="231" t="s">
        <v>1110</v>
      </c>
      <c r="C94" s="234"/>
    </row>
    <row r="95" spans="2:8">
      <c r="B95" s="231" t="s">
        <v>1111</v>
      </c>
      <c r="C95" s="234"/>
    </row>
    <row r="96" spans="2:8" ht="12.75" customHeight="1">
      <c r="B96" s="231" t="s">
        <v>134</v>
      </c>
      <c r="C96" s="234"/>
    </row>
    <row r="97" spans="2:6" ht="12.75" customHeight="1">
      <c r="B97" s="237" t="s">
        <v>1112</v>
      </c>
    </row>
    <row r="98" spans="2:6" ht="12.75" customHeight="1">
      <c r="B98" s="231" t="s">
        <v>135</v>
      </c>
    </row>
    <row r="100" spans="2:6" ht="63" customHeight="1">
      <c r="B100" s="401" t="s">
        <v>1113</v>
      </c>
      <c r="C100" s="401"/>
      <c r="D100" s="401"/>
      <c r="E100" s="401"/>
      <c r="F100" s="401"/>
    </row>
    <row r="101" spans="2:6">
      <c r="B101" s="231"/>
      <c r="C101" s="234"/>
    </row>
    <row r="102" spans="2:6">
      <c r="B102" s="231"/>
    </row>
  </sheetData>
  <mergeCells count="4">
    <mergeCell ref="B1:E1"/>
    <mergeCell ref="C3:C6"/>
    <mergeCell ref="D3:D6"/>
    <mergeCell ref="B100:F100"/>
  </mergeCells>
  <hyperlinks>
    <hyperlink ref="A1" location="Index!A1" display="Index" xr:uid="{EC0191DD-4743-4B8E-9533-1E2F4C99A704}"/>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22DE-11C1-4699-B306-54F5BF01CE32}">
  <dimension ref="A1:I132"/>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7109375" style="1" bestFit="1" customWidth="1"/>
    <col min="16134" max="16134" width="11.5703125" style="1" bestFit="1" customWidth="1"/>
    <col min="16135" max="16135" width="18.140625" style="1" bestFit="1" customWidth="1"/>
    <col min="16136" max="16384" width="9.140625" style="1"/>
  </cols>
  <sheetData>
    <row r="1" spans="1:5">
      <c r="A1" s="3" t="s">
        <v>0</v>
      </c>
      <c r="B1" s="394" t="s">
        <v>16</v>
      </c>
      <c r="C1" s="394"/>
      <c r="D1" s="394"/>
      <c r="E1" s="394"/>
    </row>
    <row r="2" spans="1:5" ht="13.5" thickBot="1"/>
    <row r="3" spans="1:5" ht="15">
      <c r="B3" s="30" t="s">
        <v>1114</v>
      </c>
      <c r="C3" s="395"/>
      <c r="D3" s="398"/>
      <c r="E3" s="12"/>
    </row>
    <row r="4" spans="1:5" ht="30">
      <c r="B4" s="31" t="s">
        <v>1115</v>
      </c>
      <c r="C4" s="396"/>
      <c r="D4" s="399"/>
      <c r="E4" s="12"/>
    </row>
    <row r="5" spans="1:5" ht="15">
      <c r="B5" s="31"/>
      <c r="C5" s="396"/>
      <c r="D5" s="399"/>
      <c r="E5" s="12"/>
    </row>
    <row r="6" spans="1:5" ht="15">
      <c r="B6" s="31" t="s">
        <v>1046</v>
      </c>
      <c r="C6" s="396"/>
      <c r="D6" s="399"/>
      <c r="E6" s="12"/>
    </row>
    <row r="7" spans="1:5" ht="15">
      <c r="B7" s="31" t="s">
        <v>1116</v>
      </c>
      <c r="C7" s="396"/>
      <c r="D7" s="399"/>
      <c r="E7" s="12"/>
    </row>
    <row r="8" spans="1:5" ht="15.75" thickBot="1">
      <c r="B8" s="32" t="s">
        <v>1117</v>
      </c>
      <c r="C8" s="397"/>
      <c r="D8" s="400"/>
      <c r="E8" s="12"/>
    </row>
    <row r="9" spans="1:5">
      <c r="B9" s="12"/>
      <c r="C9" s="14" t="s">
        <v>1048</v>
      </c>
      <c r="D9" s="14" t="s">
        <v>1049</v>
      </c>
      <c r="E9" s="12"/>
    </row>
    <row r="10" spans="1:5">
      <c r="C10" s="15"/>
    </row>
    <row r="11" spans="1:5" ht="15">
      <c r="B11" s="443"/>
      <c r="C11" s="443"/>
      <c r="D11" s="443"/>
      <c r="E11" s="443"/>
    </row>
    <row r="12" spans="1:5">
      <c r="B12" s="442" t="s">
        <v>1118</v>
      </c>
      <c r="C12" s="442"/>
      <c r="D12" s="442"/>
      <c r="E12" s="442"/>
    </row>
    <row r="13" spans="1:5">
      <c r="B13" s="34" t="s">
        <v>1119</v>
      </c>
      <c r="C13" s="442" t="s">
        <v>1120</v>
      </c>
      <c r="D13" s="442" t="s">
        <v>1121</v>
      </c>
      <c r="E13" s="442" t="s">
        <v>1122</v>
      </c>
    </row>
    <row r="14" spans="1:5">
      <c r="B14" s="34" t="s">
        <v>1123</v>
      </c>
      <c r="C14" s="442"/>
      <c r="D14" s="442"/>
      <c r="E14" s="442"/>
    </row>
    <row r="15" spans="1:5">
      <c r="B15" s="35" t="s">
        <v>1124</v>
      </c>
      <c r="C15" s="36"/>
      <c r="D15" s="36" t="s">
        <v>1125</v>
      </c>
      <c r="E15" s="36"/>
    </row>
    <row r="16" spans="1:5">
      <c r="B16" s="35" t="s">
        <v>1126</v>
      </c>
      <c r="C16" s="36"/>
      <c r="D16" s="36"/>
      <c r="E16" s="36"/>
    </row>
    <row r="17" spans="2:8">
      <c r="B17" s="35" t="s">
        <v>1127</v>
      </c>
      <c r="C17" s="36"/>
      <c r="D17" s="36"/>
      <c r="E17" s="36"/>
    </row>
    <row r="18" spans="2:8">
      <c r="B18" s="37" t="s">
        <v>3174</v>
      </c>
      <c r="C18" s="34"/>
      <c r="D18" s="34"/>
      <c r="E18" s="34"/>
    </row>
    <row r="21" spans="2:8">
      <c r="B21" s="1" t="s">
        <v>101</v>
      </c>
    </row>
    <row r="23" spans="2:8">
      <c r="B23" s="6" t="s">
        <v>102</v>
      </c>
      <c r="C23" s="7" t="s">
        <v>103</v>
      </c>
      <c r="D23" s="6" t="s">
        <v>104</v>
      </c>
      <c r="E23" s="6" t="s">
        <v>105</v>
      </c>
      <c r="F23" s="8" t="s">
        <v>106</v>
      </c>
      <c r="G23" s="8" t="s">
        <v>107</v>
      </c>
      <c r="H23" s="8" t="s">
        <v>108</v>
      </c>
    </row>
    <row r="24" spans="2:8">
      <c r="B24" s="2" t="s">
        <v>109</v>
      </c>
      <c r="C24" s="15"/>
    </row>
    <row r="25" spans="2:8">
      <c r="B25" s="2" t="s">
        <v>110</v>
      </c>
      <c r="C25" s="15"/>
    </row>
    <row r="26" spans="2:8">
      <c r="B26" s="2" t="s">
        <v>111</v>
      </c>
      <c r="C26" s="15"/>
    </row>
    <row r="27" spans="2:8">
      <c r="B27" s="1" t="s">
        <v>686</v>
      </c>
      <c r="C27" s="15">
        <v>6.83</v>
      </c>
      <c r="D27" s="1" t="s">
        <v>113</v>
      </c>
      <c r="E27" s="1" t="s">
        <v>687</v>
      </c>
      <c r="F27" s="4">
        <v>15000000</v>
      </c>
      <c r="G27" s="4">
        <v>15038.07</v>
      </c>
      <c r="H27" s="4">
        <v>2.17</v>
      </c>
    </row>
    <row r="28" spans="2:8">
      <c r="B28" s="1" t="s">
        <v>1128</v>
      </c>
      <c r="C28" s="15">
        <v>6.7</v>
      </c>
      <c r="D28" s="1" t="s">
        <v>113</v>
      </c>
      <c r="E28" s="1" t="s">
        <v>1129</v>
      </c>
      <c r="F28" s="4">
        <v>7669900</v>
      </c>
      <c r="G28" s="4">
        <v>7719.89</v>
      </c>
      <c r="H28" s="4">
        <v>1.1100000000000001</v>
      </c>
    </row>
    <row r="29" spans="2:8">
      <c r="B29" s="1" t="s">
        <v>891</v>
      </c>
      <c r="C29" s="15">
        <v>6.65</v>
      </c>
      <c r="D29" s="1" t="s">
        <v>113</v>
      </c>
      <c r="E29" s="1" t="s">
        <v>892</v>
      </c>
      <c r="F29" s="4">
        <v>6000000</v>
      </c>
      <c r="G29" s="4">
        <v>6032.53</v>
      </c>
      <c r="H29" s="4">
        <v>0.87</v>
      </c>
    </row>
    <row r="30" spans="2:8">
      <c r="B30" s="1" t="s">
        <v>551</v>
      </c>
      <c r="C30" s="15">
        <v>6.91</v>
      </c>
      <c r="D30" s="1" t="s">
        <v>113</v>
      </c>
      <c r="E30" s="1" t="s">
        <v>552</v>
      </c>
      <c r="F30" s="4">
        <v>5000000</v>
      </c>
      <c r="G30" s="4">
        <v>5006.4799999999996</v>
      </c>
      <c r="H30" s="4">
        <v>0.72</v>
      </c>
    </row>
    <row r="31" spans="2:8">
      <c r="B31" s="1" t="s">
        <v>1130</v>
      </c>
      <c r="C31" s="15">
        <v>6.2</v>
      </c>
      <c r="D31" s="1" t="s">
        <v>113</v>
      </c>
      <c r="E31" s="1" t="s">
        <v>1131</v>
      </c>
      <c r="F31" s="4">
        <v>1185000</v>
      </c>
      <c r="G31" s="4">
        <v>1186.71</v>
      </c>
      <c r="H31" s="4">
        <v>0.17</v>
      </c>
    </row>
    <row r="32" spans="2:8">
      <c r="B32" s="1" t="s">
        <v>1132</v>
      </c>
      <c r="C32" s="15">
        <v>6.64</v>
      </c>
      <c r="D32" s="1" t="s">
        <v>113</v>
      </c>
      <c r="E32" s="1" t="s">
        <v>1133</v>
      </c>
      <c r="F32" s="4">
        <v>1000000</v>
      </c>
      <c r="G32" s="4">
        <v>1004.05</v>
      </c>
      <c r="H32" s="4">
        <v>0.14000000000000001</v>
      </c>
    </row>
    <row r="33" spans="2:9">
      <c r="B33" s="1" t="s">
        <v>1134</v>
      </c>
      <c r="C33" s="15">
        <v>6.61</v>
      </c>
      <c r="D33" s="1" t="s">
        <v>113</v>
      </c>
      <c r="E33" s="1" t="s">
        <v>1135</v>
      </c>
      <c r="F33" s="4">
        <v>638000</v>
      </c>
      <c r="G33" s="4">
        <v>640.62</v>
      </c>
      <c r="H33" s="4">
        <v>0.09</v>
      </c>
    </row>
    <row r="34" spans="2:9">
      <c r="B34" s="1" t="s">
        <v>1136</v>
      </c>
      <c r="C34" s="15">
        <v>6.39</v>
      </c>
      <c r="D34" s="1" t="s">
        <v>113</v>
      </c>
      <c r="E34" s="1" t="s">
        <v>1137</v>
      </c>
      <c r="F34" s="4">
        <v>604900</v>
      </c>
      <c r="G34" s="4">
        <v>606.80999999999995</v>
      </c>
      <c r="H34" s="4">
        <v>0.09</v>
      </c>
    </row>
    <row r="35" spans="2:9">
      <c r="B35" s="1" t="s">
        <v>1138</v>
      </c>
      <c r="C35" s="15">
        <v>6.4</v>
      </c>
      <c r="D35" s="1" t="s">
        <v>113</v>
      </c>
      <c r="E35" s="1" t="s">
        <v>1139</v>
      </c>
      <c r="F35" s="4">
        <v>550000</v>
      </c>
      <c r="G35" s="4">
        <v>551.73</v>
      </c>
      <c r="H35" s="4">
        <v>0.08</v>
      </c>
    </row>
    <row r="36" spans="2:9">
      <c r="B36" s="1" t="s">
        <v>1140</v>
      </c>
      <c r="C36" s="15">
        <v>6.41</v>
      </c>
      <c r="D36" s="1" t="s">
        <v>113</v>
      </c>
      <c r="E36" s="1" t="s">
        <v>1141</v>
      </c>
      <c r="F36" s="4">
        <v>503000</v>
      </c>
      <c r="G36" s="4">
        <v>504.59</v>
      </c>
      <c r="H36" s="4">
        <v>7.0000000000000007E-2</v>
      </c>
    </row>
    <row r="37" spans="2:9">
      <c r="B37" s="1" t="s">
        <v>1142</v>
      </c>
      <c r="C37" s="15">
        <v>6.66</v>
      </c>
      <c r="D37" s="1" t="s">
        <v>113</v>
      </c>
      <c r="E37" s="1" t="s">
        <v>1143</v>
      </c>
      <c r="F37" s="4">
        <v>500000</v>
      </c>
      <c r="G37" s="4">
        <v>502.02</v>
      </c>
      <c r="H37" s="4">
        <v>7.0000000000000007E-2</v>
      </c>
    </row>
    <row r="38" spans="2:9">
      <c r="B38" s="1" t="s">
        <v>1144</v>
      </c>
      <c r="C38" s="15">
        <v>6.38</v>
      </c>
      <c r="D38" s="1" t="s">
        <v>113</v>
      </c>
      <c r="E38" s="1" t="s">
        <v>1145</v>
      </c>
      <c r="F38" s="4">
        <v>500000</v>
      </c>
      <c r="G38" s="4">
        <v>500.69</v>
      </c>
      <c r="H38" s="4">
        <v>7.0000000000000007E-2</v>
      </c>
    </row>
    <row r="39" spans="2:9">
      <c r="B39" s="1" t="s">
        <v>1146</v>
      </c>
      <c r="C39" s="15">
        <v>6.65</v>
      </c>
      <c r="D39" s="1" t="s">
        <v>113</v>
      </c>
      <c r="E39" s="1" t="s">
        <v>1147</v>
      </c>
      <c r="F39" s="4">
        <v>471500</v>
      </c>
      <c r="G39" s="4">
        <v>474.06</v>
      </c>
      <c r="H39" s="4">
        <v>7.0000000000000007E-2</v>
      </c>
    </row>
    <row r="40" spans="2:9">
      <c r="B40" s="1" t="s">
        <v>1148</v>
      </c>
      <c r="C40" s="15">
        <v>6.39</v>
      </c>
      <c r="D40" s="1" t="s">
        <v>113</v>
      </c>
      <c r="E40" s="1" t="s">
        <v>1149</v>
      </c>
      <c r="F40" s="4">
        <v>100000</v>
      </c>
      <c r="G40" s="4">
        <v>100.31</v>
      </c>
      <c r="H40" s="4">
        <v>0.01</v>
      </c>
    </row>
    <row r="41" spans="2:9">
      <c r="B41" s="1" t="s">
        <v>1150</v>
      </c>
      <c r="C41" s="15">
        <v>6.59</v>
      </c>
      <c r="D41" s="1" t="s">
        <v>113</v>
      </c>
      <c r="E41" s="1" t="s">
        <v>1151</v>
      </c>
      <c r="F41" s="4">
        <v>75000</v>
      </c>
      <c r="G41" s="4">
        <v>75.260000000000005</v>
      </c>
      <c r="H41" s="4">
        <v>0.01</v>
      </c>
    </row>
    <row r="42" spans="2:9">
      <c r="B42" s="1" t="s">
        <v>1152</v>
      </c>
      <c r="C42" s="15">
        <v>6.68</v>
      </c>
      <c r="D42" s="1" t="s">
        <v>113</v>
      </c>
      <c r="E42" s="1" t="s">
        <v>1153</v>
      </c>
      <c r="F42" s="4">
        <v>53000</v>
      </c>
      <c r="G42" s="4">
        <v>53.26</v>
      </c>
      <c r="H42" s="4">
        <v>0.01</v>
      </c>
    </row>
    <row r="43" spans="2:9">
      <c r="B43" s="1" t="s">
        <v>1154</v>
      </c>
      <c r="C43" s="15">
        <v>6.21</v>
      </c>
      <c r="D43" s="1" t="s">
        <v>113</v>
      </c>
      <c r="E43" s="1" t="s">
        <v>1155</v>
      </c>
      <c r="F43" s="4">
        <v>30200</v>
      </c>
      <c r="G43" s="4">
        <v>30.24</v>
      </c>
      <c r="H43" s="4">
        <v>0</v>
      </c>
      <c r="I43" s="1" t="s">
        <v>444</v>
      </c>
    </row>
    <row r="44" spans="2:9">
      <c r="B44" s="1" t="s">
        <v>1156</v>
      </c>
      <c r="C44" s="15">
        <v>6.64</v>
      </c>
      <c r="D44" s="1" t="s">
        <v>113</v>
      </c>
      <c r="E44" s="1" t="s">
        <v>1157</v>
      </c>
      <c r="F44" s="4">
        <v>13400</v>
      </c>
      <c r="G44" s="4">
        <v>13.45</v>
      </c>
      <c r="H44" s="4">
        <v>0</v>
      </c>
      <c r="I44" s="1" t="s">
        <v>444</v>
      </c>
    </row>
    <row r="45" spans="2:9">
      <c r="B45" s="2" t="s">
        <v>115</v>
      </c>
      <c r="C45" s="28"/>
      <c r="D45" s="2"/>
      <c r="E45" s="2"/>
      <c r="F45" s="10"/>
      <c r="G45" s="10">
        <f>SUM(G23:G44)</f>
        <v>40040.769999999997</v>
      </c>
      <c r="H45" s="10">
        <f>SUM(H23:H44)</f>
        <v>5.75</v>
      </c>
    </row>
    <row r="46" spans="2:9">
      <c r="B46" s="2" t="s">
        <v>119</v>
      </c>
      <c r="C46" s="15"/>
    </row>
    <row r="47" spans="2:9">
      <c r="B47" s="1" t="s">
        <v>1158</v>
      </c>
      <c r="C47" s="15">
        <v>6.57</v>
      </c>
      <c r="D47" s="1" t="s">
        <v>113</v>
      </c>
      <c r="E47" s="1" t="s">
        <v>1159</v>
      </c>
      <c r="F47" s="4">
        <v>67500000</v>
      </c>
      <c r="G47" s="4">
        <v>65736.97</v>
      </c>
      <c r="H47" s="4">
        <v>9.48</v>
      </c>
    </row>
    <row r="48" spans="2:9">
      <c r="B48" s="1" t="s">
        <v>1160</v>
      </c>
      <c r="C48" s="15">
        <v>7.3</v>
      </c>
      <c r="D48" s="1" t="s">
        <v>121</v>
      </c>
      <c r="E48" s="1" t="s">
        <v>1161</v>
      </c>
      <c r="F48" s="4">
        <v>8000</v>
      </c>
      <c r="G48" s="4">
        <v>38738</v>
      </c>
      <c r="H48" s="4">
        <v>5.59</v>
      </c>
    </row>
    <row r="49" spans="2:8">
      <c r="B49" s="1" t="s">
        <v>1162</v>
      </c>
      <c r="C49" s="15">
        <v>7.23</v>
      </c>
      <c r="D49" s="1" t="s">
        <v>1163</v>
      </c>
      <c r="E49" s="1" t="s">
        <v>1164</v>
      </c>
      <c r="F49" s="4">
        <v>7000</v>
      </c>
      <c r="G49" s="4">
        <v>33924.800000000003</v>
      </c>
      <c r="H49" s="4">
        <v>4.8899999999999997</v>
      </c>
    </row>
    <row r="50" spans="2:8">
      <c r="B50" s="1" t="s">
        <v>1165</v>
      </c>
      <c r="C50" s="15">
        <v>7.23</v>
      </c>
      <c r="D50" s="1" t="s">
        <v>120</v>
      </c>
      <c r="E50" s="1" t="s">
        <v>1166</v>
      </c>
      <c r="F50" s="4">
        <v>6000</v>
      </c>
      <c r="G50" s="4">
        <v>29117.55</v>
      </c>
      <c r="H50" s="4">
        <v>4.2</v>
      </c>
    </row>
    <row r="51" spans="2:8">
      <c r="B51" s="1" t="s">
        <v>1167</v>
      </c>
      <c r="C51" s="15">
        <v>6.49</v>
      </c>
      <c r="D51" s="1" t="s">
        <v>113</v>
      </c>
      <c r="E51" s="1" t="s">
        <v>1168</v>
      </c>
      <c r="F51" s="4">
        <v>22000000</v>
      </c>
      <c r="G51" s="4">
        <v>21615.919999999998</v>
      </c>
      <c r="H51" s="4">
        <v>3.12</v>
      </c>
    </row>
    <row r="52" spans="2:8">
      <c r="B52" s="1" t="s">
        <v>1169</v>
      </c>
      <c r="C52" s="15">
        <v>7.12</v>
      </c>
      <c r="D52" s="1" t="s">
        <v>1170</v>
      </c>
      <c r="E52" s="1" t="s">
        <v>1171</v>
      </c>
      <c r="F52" s="4">
        <v>4000</v>
      </c>
      <c r="G52" s="4">
        <v>19696.46</v>
      </c>
      <c r="H52" s="4">
        <v>2.84</v>
      </c>
    </row>
    <row r="53" spans="2:8">
      <c r="B53" s="1" t="s">
        <v>1172</v>
      </c>
      <c r="C53" s="15">
        <v>7.14</v>
      </c>
      <c r="D53" s="1" t="s">
        <v>120</v>
      </c>
      <c r="E53" s="1" t="s">
        <v>1173</v>
      </c>
      <c r="F53" s="4">
        <v>4000</v>
      </c>
      <c r="G53" s="4">
        <v>19650.22</v>
      </c>
      <c r="H53" s="4">
        <v>2.83</v>
      </c>
    </row>
    <row r="54" spans="2:8">
      <c r="B54" s="1" t="s">
        <v>1174</v>
      </c>
      <c r="C54" s="15">
        <v>6.94</v>
      </c>
      <c r="D54" s="1" t="s">
        <v>1163</v>
      </c>
      <c r="E54" s="1" t="s">
        <v>1175</v>
      </c>
      <c r="F54" s="4">
        <v>4000</v>
      </c>
      <c r="G54" s="4">
        <v>19608.52</v>
      </c>
      <c r="H54" s="4">
        <v>2.83</v>
      </c>
    </row>
    <row r="55" spans="2:8">
      <c r="B55" s="1" t="s">
        <v>1176</v>
      </c>
      <c r="C55" s="15">
        <v>7.07</v>
      </c>
      <c r="D55" s="1" t="s">
        <v>120</v>
      </c>
      <c r="E55" s="1" t="s">
        <v>1177</v>
      </c>
      <c r="F55" s="4">
        <v>4000</v>
      </c>
      <c r="G55" s="4">
        <v>19512.78</v>
      </c>
      <c r="H55" s="4">
        <v>2.81</v>
      </c>
    </row>
    <row r="56" spans="2:8">
      <c r="B56" s="1" t="s">
        <v>1178</v>
      </c>
      <c r="C56" s="15">
        <v>7.22</v>
      </c>
      <c r="D56" s="1" t="s">
        <v>120</v>
      </c>
      <c r="E56" s="1" t="s">
        <v>1179</v>
      </c>
      <c r="F56" s="4">
        <v>4000</v>
      </c>
      <c r="G56" s="4">
        <v>19491.419999999998</v>
      </c>
      <c r="H56" s="4">
        <v>2.81</v>
      </c>
    </row>
    <row r="57" spans="2:8">
      <c r="B57" s="1" t="s">
        <v>1180</v>
      </c>
      <c r="C57" s="15">
        <v>7.12</v>
      </c>
      <c r="D57" s="1" t="s">
        <v>120</v>
      </c>
      <c r="E57" s="1" t="s">
        <v>1181</v>
      </c>
      <c r="F57" s="4">
        <v>4000</v>
      </c>
      <c r="G57" s="4">
        <v>19472.02</v>
      </c>
      <c r="H57" s="4">
        <v>2.81</v>
      </c>
    </row>
    <row r="58" spans="2:8">
      <c r="B58" s="1" t="s">
        <v>1182</v>
      </c>
      <c r="C58" s="15">
        <v>7.41</v>
      </c>
      <c r="D58" s="1" t="s">
        <v>120</v>
      </c>
      <c r="E58" s="1" t="s">
        <v>1183</v>
      </c>
      <c r="F58" s="4">
        <v>4000</v>
      </c>
      <c r="G58" s="4">
        <v>19451.48</v>
      </c>
      <c r="H58" s="4">
        <v>2.8</v>
      </c>
    </row>
    <row r="59" spans="2:8">
      <c r="B59" s="1" t="s">
        <v>1184</v>
      </c>
      <c r="C59" s="15">
        <v>8.42</v>
      </c>
      <c r="D59" s="1" t="s">
        <v>120</v>
      </c>
      <c r="E59" s="1" t="s">
        <v>1185</v>
      </c>
      <c r="F59" s="4">
        <v>4000</v>
      </c>
      <c r="G59" s="4">
        <v>19151.5</v>
      </c>
      <c r="H59" s="4">
        <v>2.76</v>
      </c>
    </row>
    <row r="60" spans="2:8">
      <c r="B60" s="1" t="s">
        <v>1186</v>
      </c>
      <c r="C60" s="15">
        <v>7.12</v>
      </c>
      <c r="D60" s="1" t="s">
        <v>120</v>
      </c>
      <c r="E60" s="1" t="s">
        <v>1187</v>
      </c>
      <c r="F60" s="4">
        <v>3500</v>
      </c>
      <c r="G60" s="4">
        <v>17231.11</v>
      </c>
      <c r="H60" s="4">
        <v>2.48</v>
      </c>
    </row>
    <row r="61" spans="2:8">
      <c r="B61" s="1" t="s">
        <v>1188</v>
      </c>
      <c r="C61" s="15">
        <v>7.68</v>
      </c>
      <c r="D61" s="1" t="s">
        <v>120</v>
      </c>
      <c r="E61" s="1" t="s">
        <v>1189</v>
      </c>
      <c r="F61" s="4">
        <v>3500</v>
      </c>
      <c r="G61" s="4">
        <v>17086.560000000001</v>
      </c>
      <c r="H61" s="4">
        <v>2.46</v>
      </c>
    </row>
    <row r="62" spans="2:8">
      <c r="B62" s="1" t="s">
        <v>1190</v>
      </c>
      <c r="C62" s="15">
        <v>6.98</v>
      </c>
      <c r="D62" s="1" t="s">
        <v>120</v>
      </c>
      <c r="E62" s="1" t="s">
        <v>1191</v>
      </c>
      <c r="F62" s="4">
        <v>3000</v>
      </c>
      <c r="G62" s="4">
        <v>14682.93</v>
      </c>
      <c r="H62" s="4">
        <v>2.12</v>
      </c>
    </row>
    <row r="63" spans="2:8">
      <c r="B63" s="1" t="s">
        <v>1192</v>
      </c>
      <c r="C63" s="15">
        <v>7.46</v>
      </c>
      <c r="D63" s="1" t="s">
        <v>120</v>
      </c>
      <c r="E63" s="1" t="s">
        <v>1193</v>
      </c>
      <c r="F63" s="4">
        <v>3000</v>
      </c>
      <c r="G63" s="4">
        <v>14545.17</v>
      </c>
      <c r="H63" s="4">
        <v>2.1</v>
      </c>
    </row>
    <row r="64" spans="2:8">
      <c r="B64" s="1" t="s">
        <v>1194</v>
      </c>
      <c r="C64" s="15">
        <v>6.49</v>
      </c>
      <c r="D64" s="1" t="s">
        <v>113</v>
      </c>
      <c r="E64" s="1" t="s">
        <v>1195</v>
      </c>
      <c r="F64" s="4">
        <v>13000000</v>
      </c>
      <c r="G64" s="4">
        <v>12757.45</v>
      </c>
      <c r="H64" s="4">
        <v>1.84</v>
      </c>
    </row>
    <row r="65" spans="2:8">
      <c r="B65" s="1" t="s">
        <v>1196</v>
      </c>
      <c r="C65" s="15">
        <v>7.02</v>
      </c>
      <c r="D65" s="1" t="s">
        <v>120</v>
      </c>
      <c r="E65" s="1" t="s">
        <v>1197</v>
      </c>
      <c r="F65" s="4">
        <v>2500</v>
      </c>
      <c r="G65" s="4">
        <v>12334.08</v>
      </c>
      <c r="H65" s="4">
        <v>1.78</v>
      </c>
    </row>
    <row r="66" spans="2:8">
      <c r="B66" s="1" t="s">
        <v>1198</v>
      </c>
      <c r="C66" s="15">
        <v>7.43</v>
      </c>
      <c r="D66" s="1" t="s">
        <v>120</v>
      </c>
      <c r="E66" s="1" t="s">
        <v>1199</v>
      </c>
      <c r="F66" s="4">
        <v>2500</v>
      </c>
      <c r="G66" s="4">
        <v>12265.46</v>
      </c>
      <c r="H66" s="4">
        <v>1.77</v>
      </c>
    </row>
    <row r="67" spans="2:8">
      <c r="B67" s="1" t="s">
        <v>1200</v>
      </c>
      <c r="C67" s="15">
        <v>8.14</v>
      </c>
      <c r="D67" s="1" t="s">
        <v>120</v>
      </c>
      <c r="E67" s="1" t="s">
        <v>1201</v>
      </c>
      <c r="F67" s="4">
        <v>2500</v>
      </c>
      <c r="G67" s="4">
        <v>12254.05</v>
      </c>
      <c r="H67" s="4">
        <v>1.77</v>
      </c>
    </row>
    <row r="68" spans="2:8">
      <c r="B68" s="1" t="s">
        <v>1202</v>
      </c>
      <c r="C68" s="15">
        <v>7.01</v>
      </c>
      <c r="D68" s="1" t="s">
        <v>120</v>
      </c>
      <c r="E68" s="1" t="s">
        <v>1203</v>
      </c>
      <c r="F68" s="4">
        <v>2500</v>
      </c>
      <c r="G68" s="4">
        <v>12252.91</v>
      </c>
      <c r="H68" s="4">
        <v>1.77</v>
      </c>
    </row>
    <row r="69" spans="2:8">
      <c r="B69" s="1" t="s">
        <v>1204</v>
      </c>
      <c r="C69" s="15">
        <v>8.19</v>
      </c>
      <c r="D69" s="1" t="s">
        <v>120</v>
      </c>
      <c r="E69" s="1" t="s">
        <v>1205</v>
      </c>
      <c r="F69" s="4">
        <v>2500</v>
      </c>
      <c r="G69" s="4">
        <v>12249.88</v>
      </c>
      <c r="H69" s="4">
        <v>1.77</v>
      </c>
    </row>
    <row r="70" spans="2:8">
      <c r="B70" s="1" t="s">
        <v>1206</v>
      </c>
      <c r="C70" s="15">
        <v>7.7</v>
      </c>
      <c r="D70" s="1" t="s">
        <v>120</v>
      </c>
      <c r="E70" s="1" t="s">
        <v>1207</v>
      </c>
      <c r="F70" s="4">
        <v>2500</v>
      </c>
      <c r="G70" s="4">
        <v>12168.84</v>
      </c>
      <c r="H70" s="4">
        <v>1.75</v>
      </c>
    </row>
    <row r="71" spans="2:8">
      <c r="B71" s="1" t="s">
        <v>1208</v>
      </c>
      <c r="C71" s="15">
        <v>8.85</v>
      </c>
      <c r="D71" s="1" t="s">
        <v>120</v>
      </c>
      <c r="E71" s="1" t="s">
        <v>1209</v>
      </c>
      <c r="F71" s="4">
        <v>2500</v>
      </c>
      <c r="G71" s="4">
        <v>12120.89</v>
      </c>
      <c r="H71" s="4">
        <v>1.75</v>
      </c>
    </row>
    <row r="72" spans="2:8">
      <c r="B72" s="1" t="s">
        <v>1210</v>
      </c>
      <c r="C72" s="15">
        <v>6.91</v>
      </c>
      <c r="D72" s="1" t="s">
        <v>120</v>
      </c>
      <c r="E72" s="1" t="s">
        <v>1211</v>
      </c>
      <c r="F72" s="4">
        <v>2300</v>
      </c>
      <c r="G72" s="4">
        <v>11336.88</v>
      </c>
      <c r="H72" s="4">
        <v>1.63</v>
      </c>
    </row>
    <row r="73" spans="2:8">
      <c r="B73" s="1" t="s">
        <v>1212</v>
      </c>
      <c r="C73" s="15">
        <v>7.34</v>
      </c>
      <c r="D73" s="1" t="s">
        <v>120</v>
      </c>
      <c r="E73" s="1" t="s">
        <v>1213</v>
      </c>
      <c r="F73" s="4">
        <v>2000</v>
      </c>
      <c r="G73" s="4">
        <v>9849.4699999999993</v>
      </c>
      <c r="H73" s="4">
        <v>1.42</v>
      </c>
    </row>
    <row r="74" spans="2:8">
      <c r="B74" s="1" t="s">
        <v>1214</v>
      </c>
      <c r="C74" s="15">
        <v>7.12</v>
      </c>
      <c r="D74" s="1" t="s">
        <v>120</v>
      </c>
      <c r="E74" s="1" t="s">
        <v>1215</v>
      </c>
      <c r="F74" s="4">
        <v>2000</v>
      </c>
      <c r="G74" s="4">
        <v>9836.9</v>
      </c>
      <c r="H74" s="4">
        <v>1.42</v>
      </c>
    </row>
    <row r="75" spans="2:8">
      <c r="B75" s="1" t="s">
        <v>1216</v>
      </c>
      <c r="C75" s="15">
        <v>8.1199999999999992</v>
      </c>
      <c r="D75" s="1" t="s">
        <v>120</v>
      </c>
      <c r="E75" s="1" t="s">
        <v>1217</v>
      </c>
      <c r="F75" s="4">
        <v>2000</v>
      </c>
      <c r="G75" s="4">
        <v>9803.83</v>
      </c>
      <c r="H75" s="4">
        <v>1.41</v>
      </c>
    </row>
    <row r="76" spans="2:8">
      <c r="B76" s="1" t="s">
        <v>1218</v>
      </c>
      <c r="C76" s="15">
        <v>8</v>
      </c>
      <c r="D76" s="1" t="s">
        <v>120</v>
      </c>
      <c r="E76" s="1" t="s">
        <v>1219</v>
      </c>
      <c r="F76" s="4">
        <v>2000</v>
      </c>
      <c r="G76" s="4">
        <v>9789.85</v>
      </c>
      <c r="H76" s="4">
        <v>1.41</v>
      </c>
    </row>
    <row r="77" spans="2:8">
      <c r="B77" s="1" t="s">
        <v>1220</v>
      </c>
      <c r="C77" s="15">
        <v>8.41</v>
      </c>
      <c r="D77" s="1" t="s">
        <v>120</v>
      </c>
      <c r="E77" s="1" t="s">
        <v>1221</v>
      </c>
      <c r="F77" s="4">
        <v>2000</v>
      </c>
      <c r="G77" s="4">
        <v>9696.34</v>
      </c>
      <c r="H77" s="4">
        <v>1.4</v>
      </c>
    </row>
    <row r="78" spans="2:8">
      <c r="B78" s="1" t="s">
        <v>1222</v>
      </c>
      <c r="C78" s="15">
        <v>7.35</v>
      </c>
      <c r="D78" s="1" t="s">
        <v>121</v>
      </c>
      <c r="E78" s="1" t="s">
        <v>1223</v>
      </c>
      <c r="F78" s="4">
        <v>2000</v>
      </c>
      <c r="G78" s="4">
        <v>9622.17</v>
      </c>
      <c r="H78" s="4">
        <v>1.39</v>
      </c>
    </row>
    <row r="79" spans="2:8">
      <c r="B79" s="1" t="s">
        <v>1224</v>
      </c>
      <c r="C79" s="15">
        <v>7.91</v>
      </c>
      <c r="D79" s="1" t="s">
        <v>120</v>
      </c>
      <c r="E79" s="1" t="s">
        <v>1225</v>
      </c>
      <c r="F79" s="4">
        <v>2000</v>
      </c>
      <c r="G79" s="4">
        <v>9616.7800000000007</v>
      </c>
      <c r="H79" s="4">
        <v>1.39</v>
      </c>
    </row>
    <row r="80" spans="2:8">
      <c r="B80" s="1" t="s">
        <v>1226</v>
      </c>
      <c r="C80" s="15">
        <v>7.93</v>
      </c>
      <c r="D80" s="1" t="s">
        <v>120</v>
      </c>
      <c r="E80" s="1" t="s">
        <v>1227</v>
      </c>
      <c r="F80" s="4">
        <v>2000</v>
      </c>
      <c r="G80" s="4">
        <v>9305.01</v>
      </c>
      <c r="H80" s="4">
        <v>1.34</v>
      </c>
    </row>
    <row r="81" spans="2:8">
      <c r="B81" s="1" t="s">
        <v>1228</v>
      </c>
      <c r="C81" s="15">
        <v>6.91</v>
      </c>
      <c r="D81" s="1" t="s">
        <v>120</v>
      </c>
      <c r="E81" s="1" t="s">
        <v>1229</v>
      </c>
      <c r="F81" s="4">
        <v>1500</v>
      </c>
      <c r="G81" s="4">
        <v>7439.45</v>
      </c>
      <c r="H81" s="4">
        <v>1.07</v>
      </c>
    </row>
    <row r="82" spans="2:8">
      <c r="B82" s="1" t="s">
        <v>1230</v>
      </c>
      <c r="C82" s="15">
        <v>8.44</v>
      </c>
      <c r="D82" s="1" t="s">
        <v>120</v>
      </c>
      <c r="E82" s="1" t="s">
        <v>1231</v>
      </c>
      <c r="F82" s="4">
        <v>1200</v>
      </c>
      <c r="G82" s="4">
        <v>5709.63</v>
      </c>
      <c r="H82" s="4">
        <v>0.82</v>
      </c>
    </row>
    <row r="83" spans="2:8">
      <c r="B83" s="1" t="s">
        <v>1232</v>
      </c>
      <c r="C83" s="15">
        <v>7.02</v>
      </c>
      <c r="D83" s="1" t="s">
        <v>120</v>
      </c>
      <c r="E83" s="1" t="s">
        <v>1233</v>
      </c>
      <c r="F83" s="4">
        <v>1000</v>
      </c>
      <c r="G83" s="4">
        <v>4891.8100000000004</v>
      </c>
      <c r="H83" s="4">
        <v>0.71</v>
      </c>
    </row>
    <row r="84" spans="2:8">
      <c r="B84" s="1" t="s">
        <v>1234</v>
      </c>
      <c r="C84" s="15">
        <v>7.07</v>
      </c>
      <c r="D84" s="1" t="s">
        <v>120</v>
      </c>
      <c r="E84" s="1" t="s">
        <v>1235</v>
      </c>
      <c r="F84" s="4">
        <v>1000</v>
      </c>
      <c r="G84" s="4">
        <v>4880.96</v>
      </c>
      <c r="H84" s="4">
        <v>0.7</v>
      </c>
    </row>
    <row r="85" spans="2:8">
      <c r="B85" s="1" t="s">
        <v>1236</v>
      </c>
      <c r="C85" s="15">
        <v>8.17</v>
      </c>
      <c r="D85" s="1" t="s">
        <v>120</v>
      </c>
      <c r="E85" s="1" t="s">
        <v>1237</v>
      </c>
      <c r="F85" s="4">
        <v>1000</v>
      </c>
      <c r="G85" s="4">
        <v>4878.75</v>
      </c>
      <c r="H85" s="4">
        <v>0.7</v>
      </c>
    </row>
    <row r="86" spans="2:8">
      <c r="B86" s="1" t="s">
        <v>1238</v>
      </c>
      <c r="C86" s="15">
        <v>8.17</v>
      </c>
      <c r="D86" s="1" t="s">
        <v>120</v>
      </c>
      <c r="E86" s="1" t="s">
        <v>1239</v>
      </c>
      <c r="F86" s="4">
        <v>1000</v>
      </c>
      <c r="G86" s="4">
        <v>4877.6899999999996</v>
      </c>
      <c r="H86" s="4">
        <v>0.7</v>
      </c>
    </row>
    <row r="87" spans="2:8">
      <c r="B87" s="1" t="s">
        <v>1240</v>
      </c>
      <c r="C87" s="15">
        <v>7.07</v>
      </c>
      <c r="D87" s="1" t="s">
        <v>120</v>
      </c>
      <c r="E87" s="1" t="s">
        <v>1241</v>
      </c>
      <c r="F87" s="4">
        <v>1000</v>
      </c>
      <c r="G87" s="4">
        <v>4868.09</v>
      </c>
      <c r="H87" s="4">
        <v>0.7</v>
      </c>
    </row>
    <row r="88" spans="2:8">
      <c r="B88" s="1" t="s">
        <v>1242</v>
      </c>
      <c r="C88" s="15">
        <v>7.44</v>
      </c>
      <c r="D88" s="1" t="s">
        <v>120</v>
      </c>
      <c r="E88" s="1" t="s">
        <v>1243</v>
      </c>
      <c r="F88" s="4">
        <v>1000</v>
      </c>
      <c r="G88" s="4">
        <v>4711.1499999999996</v>
      </c>
      <c r="H88" s="4">
        <v>0.68</v>
      </c>
    </row>
    <row r="89" spans="2:8">
      <c r="B89" s="1" t="s">
        <v>1244</v>
      </c>
      <c r="C89" s="15">
        <v>7.46</v>
      </c>
      <c r="D89" s="1" t="s">
        <v>120</v>
      </c>
      <c r="E89" s="1" t="s">
        <v>1245</v>
      </c>
      <c r="F89" s="4">
        <v>500</v>
      </c>
      <c r="G89" s="4">
        <v>2478.73</v>
      </c>
      <c r="H89" s="4">
        <v>0.36</v>
      </c>
    </row>
    <row r="90" spans="2:8">
      <c r="B90" s="1" t="s">
        <v>1246</v>
      </c>
      <c r="C90" s="15">
        <v>7.02</v>
      </c>
      <c r="D90" s="1" t="s">
        <v>121</v>
      </c>
      <c r="E90" s="1" t="s">
        <v>564</v>
      </c>
      <c r="F90" s="4">
        <v>500</v>
      </c>
      <c r="G90" s="4">
        <v>2452.4</v>
      </c>
      <c r="H90" s="4">
        <v>0.35</v>
      </c>
    </row>
    <row r="91" spans="2:8">
      <c r="B91" s="1" t="s">
        <v>1247</v>
      </c>
      <c r="C91" s="15">
        <v>7.01</v>
      </c>
      <c r="D91" s="1" t="s">
        <v>120</v>
      </c>
      <c r="E91" s="1" t="s">
        <v>1248</v>
      </c>
      <c r="F91" s="4">
        <v>500</v>
      </c>
      <c r="G91" s="4">
        <v>2444.14</v>
      </c>
      <c r="H91" s="4">
        <v>0.35</v>
      </c>
    </row>
    <row r="92" spans="2:8">
      <c r="B92" s="1" t="s">
        <v>1249</v>
      </c>
      <c r="C92" s="15">
        <v>7.64</v>
      </c>
      <c r="D92" s="1" t="s">
        <v>120</v>
      </c>
      <c r="E92" s="1" t="s">
        <v>1250</v>
      </c>
      <c r="F92" s="4">
        <v>500</v>
      </c>
      <c r="G92" s="4">
        <v>2391.9299999999998</v>
      </c>
      <c r="H92" s="4">
        <v>0.34</v>
      </c>
    </row>
    <row r="93" spans="2:8">
      <c r="B93" s="2" t="s">
        <v>123</v>
      </c>
      <c r="C93" s="9"/>
      <c r="D93" s="2"/>
      <c r="E93" s="2"/>
      <c r="F93" s="10"/>
      <c r="G93" s="10">
        <f>SUM(G46:G92)</f>
        <v>647998.92999999993</v>
      </c>
      <c r="H93" s="10">
        <f>SUM(H46:H92)</f>
        <v>93.419999999999987</v>
      </c>
    </row>
    <row r="94" spans="2:8">
      <c r="B94" s="2" t="s">
        <v>1251</v>
      </c>
      <c r="C94" s="9"/>
      <c r="D94" s="2"/>
      <c r="E94" s="2"/>
      <c r="F94" s="10"/>
      <c r="G94" s="10">
        <v>9600</v>
      </c>
      <c r="H94" s="10">
        <v>1.38</v>
      </c>
    </row>
    <row r="95" spans="2:8">
      <c r="B95" s="2" t="s">
        <v>124</v>
      </c>
      <c r="C95" s="9"/>
      <c r="D95" s="2"/>
      <c r="E95" s="2"/>
      <c r="F95" s="10"/>
      <c r="G95" s="10">
        <v>110</v>
      </c>
      <c r="H95" s="10">
        <v>0.02</v>
      </c>
    </row>
    <row r="96" spans="2:8">
      <c r="B96" s="2" t="s">
        <v>125</v>
      </c>
      <c r="C96" s="9"/>
      <c r="D96" s="2"/>
      <c r="E96" s="2"/>
      <c r="F96" s="10"/>
      <c r="G96" s="10">
        <v>697749.7</v>
      </c>
      <c r="H96" s="10">
        <v>100.61</v>
      </c>
    </row>
    <row r="97" spans="2:8">
      <c r="B97" s="2" t="s">
        <v>126</v>
      </c>
      <c r="C97" s="9"/>
      <c r="D97" s="2"/>
      <c r="E97" s="2"/>
      <c r="F97" s="10"/>
      <c r="G97" s="10">
        <v>-4243.9625557999825</v>
      </c>
      <c r="H97" s="10">
        <v>-0.60999999999999943</v>
      </c>
    </row>
    <row r="98" spans="2:8">
      <c r="B98" s="2" t="s">
        <v>127</v>
      </c>
      <c r="C98" s="9"/>
      <c r="D98" s="2"/>
      <c r="E98" s="2"/>
      <c r="F98" s="10"/>
      <c r="G98" s="10">
        <v>693505.73744419997</v>
      </c>
      <c r="H98" s="10">
        <v>100</v>
      </c>
    </row>
    <row r="99" spans="2:8">
      <c r="B99" s="1" t="s">
        <v>128</v>
      </c>
    </row>
    <row r="100" spans="2:8">
      <c r="B100" s="1" t="s">
        <v>129</v>
      </c>
    </row>
    <row r="101" spans="2:8">
      <c r="B101" s="2" t="s">
        <v>130</v>
      </c>
      <c r="C101" s="29">
        <v>44865</v>
      </c>
    </row>
    <row r="102" spans="2:8" ht="25.5">
      <c r="B102" s="11" t="s">
        <v>131</v>
      </c>
      <c r="C102" s="5" t="s">
        <v>132</v>
      </c>
    </row>
    <row r="103" spans="2:8">
      <c r="B103" s="2"/>
      <c r="C103" s="5" t="s">
        <v>132</v>
      </c>
    </row>
    <row r="104" spans="2:8">
      <c r="B104" s="2" t="s">
        <v>1106</v>
      </c>
      <c r="C104" s="2" t="s">
        <v>1252</v>
      </c>
    </row>
    <row r="105" spans="2:8">
      <c r="B105" s="2" t="s">
        <v>1107</v>
      </c>
      <c r="C105" s="5" t="s">
        <v>132</v>
      </c>
    </row>
    <row r="106" spans="2:8">
      <c r="B106" s="2" t="s">
        <v>1253</v>
      </c>
      <c r="C106" s="9"/>
    </row>
    <row r="107" spans="2:8">
      <c r="B107" s="2" t="s">
        <v>1254</v>
      </c>
      <c r="C107" s="9"/>
    </row>
    <row r="108" spans="2:8">
      <c r="B108" s="2" t="s">
        <v>1255</v>
      </c>
      <c r="C108" s="9"/>
    </row>
    <row r="109" spans="2:8">
      <c r="B109" s="2" t="s">
        <v>1256</v>
      </c>
      <c r="C109" s="9"/>
    </row>
    <row r="110" spans="2:8">
      <c r="B110" s="2" t="s">
        <v>1257</v>
      </c>
      <c r="C110" s="9"/>
    </row>
    <row r="111" spans="2:8">
      <c r="B111" s="2" t="s">
        <v>1258</v>
      </c>
      <c r="C111" s="9"/>
    </row>
    <row r="112" spans="2:8">
      <c r="B112" s="2" t="s">
        <v>1259</v>
      </c>
      <c r="C112" s="9"/>
    </row>
    <row r="113" spans="2:8">
      <c r="B113" s="2" t="s">
        <v>1260</v>
      </c>
      <c r="C113" s="9"/>
    </row>
    <row r="114" spans="2:8">
      <c r="B114" s="23" t="s">
        <v>1261</v>
      </c>
      <c r="C114" s="9"/>
    </row>
    <row r="115" spans="2:8">
      <c r="B115" s="23" t="s">
        <v>1262</v>
      </c>
    </row>
    <row r="118" spans="2:8" s="43" customFormat="1">
      <c r="B118" s="38"/>
      <c r="C118" s="39"/>
      <c r="D118" s="38"/>
      <c r="E118" s="38"/>
      <c r="F118" s="40"/>
      <c r="G118" s="41"/>
      <c r="H118" s="42"/>
    </row>
    <row r="119" spans="2:8">
      <c r="B119" s="23" t="s">
        <v>1263</v>
      </c>
      <c r="C119" s="44"/>
      <c r="D119" s="45"/>
      <c r="E119" s="45"/>
      <c r="F119" s="46"/>
      <c r="G119" s="46"/>
    </row>
    <row r="120" spans="2:8" ht="128.25">
      <c r="B120" s="47" t="s">
        <v>1264</v>
      </c>
      <c r="C120" s="48" t="s">
        <v>1265</v>
      </c>
      <c r="D120" s="49" t="s">
        <v>1266</v>
      </c>
      <c r="E120" s="49" t="s">
        <v>1267</v>
      </c>
      <c r="F120" s="50" t="s">
        <v>1268</v>
      </c>
      <c r="G120" s="46"/>
    </row>
    <row r="121" spans="2:8">
      <c r="B121" s="51" t="s">
        <v>1269</v>
      </c>
      <c r="C121" s="52" t="s">
        <v>1270</v>
      </c>
      <c r="D121" s="53" t="s">
        <v>1271</v>
      </c>
      <c r="E121" s="53" t="s">
        <v>1272</v>
      </c>
      <c r="F121" s="54">
        <v>5000</v>
      </c>
      <c r="G121" s="46" t="s">
        <v>1273</v>
      </c>
    </row>
    <row r="122" spans="2:8">
      <c r="B122" s="45"/>
      <c r="C122" s="44"/>
      <c r="D122" s="45"/>
      <c r="E122" s="45"/>
      <c r="F122" s="46"/>
      <c r="G122" s="46"/>
    </row>
    <row r="123" spans="2:8">
      <c r="B123" s="45" t="s">
        <v>1274</v>
      </c>
      <c r="C123" s="44"/>
      <c r="D123" s="45"/>
      <c r="E123" s="45"/>
      <c r="F123" s="46"/>
      <c r="G123" s="46"/>
    </row>
    <row r="125" spans="2:8" ht="15">
      <c r="B125" s="55" t="s">
        <v>1275</v>
      </c>
      <c r="C125" s="56"/>
      <c r="D125" s="57"/>
    </row>
    <row r="126" spans="2:8" ht="30">
      <c r="B126" s="58" t="s">
        <v>1276</v>
      </c>
      <c r="C126" s="59" t="s">
        <v>1277</v>
      </c>
      <c r="D126" s="58" t="s">
        <v>1278</v>
      </c>
    </row>
    <row r="127" spans="2:8" ht="15">
      <c r="B127" s="60" t="s">
        <v>1279</v>
      </c>
      <c r="C127" s="61">
        <v>795.1</v>
      </c>
      <c r="D127" s="62">
        <v>12</v>
      </c>
      <c r="F127" s="63"/>
    </row>
    <row r="128" spans="2:8" ht="15">
      <c r="B128" s="60" t="s">
        <v>1280</v>
      </c>
      <c r="C128" s="61">
        <v>5</v>
      </c>
      <c r="D128" s="62">
        <v>3.28</v>
      </c>
    </row>
    <row r="131" spans="2:3">
      <c r="B131" s="2"/>
      <c r="C131" s="9"/>
    </row>
    <row r="132" spans="2:3">
      <c r="B132" s="2"/>
    </row>
  </sheetData>
  <mergeCells count="8">
    <mergeCell ref="C13:C14"/>
    <mergeCell ref="D13:D14"/>
    <mergeCell ref="E13:E14"/>
    <mergeCell ref="B1:E1"/>
    <mergeCell ref="C3:C8"/>
    <mergeCell ref="D3:D8"/>
    <mergeCell ref="B11:E11"/>
    <mergeCell ref="B12:E12"/>
  </mergeCells>
  <hyperlinks>
    <hyperlink ref="A1" location="Index!A1" display="Index" xr:uid="{753EC8D8-95A0-4493-B50C-7EC5EB8ED541}"/>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43B1-B1B1-4A21-ACE2-465013157B8F}">
  <dimension ref="A1:L176"/>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28515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28515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28515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28515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28515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28515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28515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28515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28515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28515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28515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28515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28515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28515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28515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28515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28515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28515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28515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28515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28515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28515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28515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28515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28515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28515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28515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28515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28515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28515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28515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28515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28515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28515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28515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28515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28515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28515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28515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28515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28515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28515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28515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28515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28515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28515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28515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28515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28515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28515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28515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28515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28515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28515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28515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28515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28515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28515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28515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28515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28515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28515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28515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394" t="s">
        <v>1281</v>
      </c>
      <c r="C1" s="394"/>
      <c r="D1" s="394"/>
      <c r="E1" s="394"/>
    </row>
    <row r="2" spans="1:5" ht="13.5" thickBot="1"/>
    <row r="3" spans="1:5" ht="15">
      <c r="B3" s="30" t="s">
        <v>1282</v>
      </c>
      <c r="C3" s="395"/>
      <c r="D3" s="398"/>
      <c r="E3" s="12"/>
    </row>
    <row r="4" spans="1:5" ht="45">
      <c r="B4" s="31" t="s">
        <v>1283</v>
      </c>
      <c r="C4" s="396"/>
      <c r="D4" s="399"/>
      <c r="E4" s="12"/>
    </row>
    <row r="5" spans="1:5" ht="15">
      <c r="B5" s="31" t="s">
        <v>1046</v>
      </c>
      <c r="C5" s="396"/>
      <c r="D5" s="399"/>
      <c r="E5" s="12"/>
    </row>
    <row r="6" spans="1:5" ht="15">
      <c r="B6" s="31" t="s">
        <v>1284</v>
      </c>
      <c r="C6" s="396"/>
      <c r="D6" s="399"/>
      <c r="E6" s="12"/>
    </row>
    <row r="7" spans="1:5" ht="15.75" thickBot="1">
      <c r="B7" s="32" t="s">
        <v>1285</v>
      </c>
      <c r="C7" s="397"/>
      <c r="D7" s="400"/>
      <c r="E7" s="12"/>
    </row>
    <row r="8" spans="1:5">
      <c r="B8" s="12"/>
      <c r="C8" s="14" t="s">
        <v>1048</v>
      </c>
      <c r="D8" s="14" t="s">
        <v>1049</v>
      </c>
      <c r="E8" s="12"/>
    </row>
    <row r="9" spans="1:5">
      <c r="C9" s="15"/>
    </row>
    <row r="10" spans="1:5" ht="15">
      <c r="B10" s="443"/>
      <c r="C10" s="443"/>
      <c r="D10" s="443"/>
      <c r="E10" s="443"/>
    </row>
    <row r="11" spans="1:5">
      <c r="B11" s="442" t="s">
        <v>1118</v>
      </c>
      <c r="C11" s="442"/>
      <c r="D11" s="442"/>
      <c r="E11" s="442"/>
    </row>
    <row r="12" spans="1:5">
      <c r="B12" s="34" t="s">
        <v>1119</v>
      </c>
      <c r="C12" s="442" t="s">
        <v>1120</v>
      </c>
      <c r="D12" s="442" t="s">
        <v>1121</v>
      </c>
      <c r="E12" s="442" t="s">
        <v>1122</v>
      </c>
    </row>
    <row r="13" spans="1:5">
      <c r="B13" s="34" t="s">
        <v>1286</v>
      </c>
      <c r="C13" s="442"/>
      <c r="D13" s="442"/>
      <c r="E13" s="442"/>
    </row>
    <row r="14" spans="1:5">
      <c r="B14" s="34" t="s">
        <v>1287</v>
      </c>
      <c r="C14" s="442"/>
      <c r="D14" s="442"/>
      <c r="E14" s="442"/>
    </row>
    <row r="15" spans="1:5">
      <c r="B15" s="35" t="s">
        <v>1124</v>
      </c>
      <c r="C15" s="36"/>
      <c r="D15" s="36"/>
      <c r="E15" s="36"/>
    </row>
    <row r="16" spans="1:5">
      <c r="B16" s="35" t="s">
        <v>1126</v>
      </c>
      <c r="C16" s="36"/>
      <c r="D16" s="36"/>
      <c r="E16" s="36"/>
    </row>
    <row r="17" spans="2:8">
      <c r="B17" s="35" t="s">
        <v>1127</v>
      </c>
      <c r="C17" s="36"/>
      <c r="D17" s="36" t="s">
        <v>1288</v>
      </c>
      <c r="E17" s="36"/>
    </row>
    <row r="18" spans="2:8">
      <c r="B18" s="37" t="s">
        <v>3174</v>
      </c>
      <c r="C18" s="34"/>
      <c r="D18" s="34"/>
      <c r="E18" s="34"/>
    </row>
    <row r="21" spans="2:8">
      <c r="B21" s="1" t="s">
        <v>101</v>
      </c>
    </row>
    <row r="23" spans="2:8">
      <c r="B23" s="6" t="s">
        <v>102</v>
      </c>
      <c r="C23" s="7" t="s">
        <v>103</v>
      </c>
      <c r="D23" s="6" t="s">
        <v>104</v>
      </c>
      <c r="E23" s="6" t="s">
        <v>105</v>
      </c>
      <c r="F23" s="8" t="s">
        <v>106</v>
      </c>
      <c r="G23" s="8" t="s">
        <v>107</v>
      </c>
      <c r="H23" s="8" t="s">
        <v>108</v>
      </c>
    </row>
    <row r="24" spans="2:8">
      <c r="B24" s="2" t="s">
        <v>109</v>
      </c>
      <c r="C24" s="15"/>
    </row>
    <row r="25" spans="2:8">
      <c r="B25" s="2" t="s">
        <v>110</v>
      </c>
      <c r="C25" s="15"/>
    </row>
    <row r="26" spans="2:8">
      <c r="B26" s="2" t="s">
        <v>111</v>
      </c>
      <c r="C26" s="15"/>
    </row>
    <row r="27" spans="2:8">
      <c r="B27" s="1" t="s">
        <v>553</v>
      </c>
      <c r="C27" s="15">
        <v>7.31</v>
      </c>
      <c r="D27" s="1" t="s">
        <v>113</v>
      </c>
      <c r="E27" s="1" t="s">
        <v>554</v>
      </c>
      <c r="F27" s="4">
        <v>20500000</v>
      </c>
      <c r="G27" s="4">
        <v>19467.849999999999</v>
      </c>
      <c r="H27" s="4">
        <v>8.2200000000000006</v>
      </c>
    </row>
    <row r="28" spans="2:8">
      <c r="B28" s="1" t="s">
        <v>784</v>
      </c>
      <c r="C28" s="15">
        <v>7.31</v>
      </c>
      <c r="D28" s="1" t="s">
        <v>113</v>
      </c>
      <c r="E28" s="1" t="s">
        <v>785</v>
      </c>
      <c r="F28" s="4">
        <v>20000000</v>
      </c>
      <c r="G28" s="4">
        <v>18917.16</v>
      </c>
      <c r="H28" s="4">
        <v>7.99</v>
      </c>
    </row>
    <row r="29" spans="2:8">
      <c r="B29" s="1" t="s">
        <v>341</v>
      </c>
      <c r="C29" s="15">
        <v>7.38</v>
      </c>
      <c r="D29" s="1" t="s">
        <v>113</v>
      </c>
      <c r="E29" s="1" t="s">
        <v>342</v>
      </c>
      <c r="F29" s="4">
        <v>7500000</v>
      </c>
      <c r="G29" s="4">
        <v>7499.56</v>
      </c>
      <c r="H29" s="4">
        <v>3.17</v>
      </c>
    </row>
    <row r="30" spans="2:8">
      <c r="B30" s="1" t="s">
        <v>1289</v>
      </c>
      <c r="C30" s="15">
        <v>7.18</v>
      </c>
      <c r="D30" s="1" t="s">
        <v>113</v>
      </c>
      <c r="E30" s="1" t="s">
        <v>1290</v>
      </c>
      <c r="F30" s="4">
        <v>5000000</v>
      </c>
      <c r="G30" s="4">
        <v>4970.51</v>
      </c>
      <c r="H30" s="4">
        <v>2.1</v>
      </c>
    </row>
    <row r="31" spans="2:8">
      <c r="B31" s="1" t="s">
        <v>1291</v>
      </c>
      <c r="C31" s="15">
        <v>7.27</v>
      </c>
      <c r="D31" s="1" t="s">
        <v>113</v>
      </c>
      <c r="E31" s="1" t="s">
        <v>1292</v>
      </c>
      <c r="F31" s="4">
        <v>3500000</v>
      </c>
      <c r="G31" s="4">
        <v>3412.84</v>
      </c>
      <c r="H31" s="4">
        <v>1.44</v>
      </c>
    </row>
    <row r="32" spans="2:8">
      <c r="B32" s="1" t="s">
        <v>885</v>
      </c>
      <c r="C32" s="15">
        <v>7.19</v>
      </c>
      <c r="D32" s="1" t="s">
        <v>113</v>
      </c>
      <c r="E32" s="1" t="s">
        <v>886</v>
      </c>
      <c r="F32" s="4">
        <v>3500000</v>
      </c>
      <c r="G32" s="4">
        <v>3337.82</v>
      </c>
      <c r="H32" s="4">
        <v>1.41</v>
      </c>
    </row>
    <row r="33" spans="2:9">
      <c r="B33" s="1" t="s">
        <v>686</v>
      </c>
      <c r="C33" s="15">
        <v>6.83</v>
      </c>
      <c r="D33" s="1" t="s">
        <v>113</v>
      </c>
      <c r="E33" s="1" t="s">
        <v>687</v>
      </c>
      <c r="F33" s="4">
        <v>2500000</v>
      </c>
      <c r="G33" s="4">
        <v>2506.35</v>
      </c>
      <c r="H33" s="4">
        <v>1.06</v>
      </c>
    </row>
    <row r="34" spans="2:9">
      <c r="B34" s="1" t="s">
        <v>690</v>
      </c>
      <c r="C34" s="15">
        <v>7.54</v>
      </c>
      <c r="D34" s="1" t="s">
        <v>113</v>
      </c>
      <c r="E34" s="1" t="s">
        <v>691</v>
      </c>
      <c r="F34" s="4">
        <v>1500000</v>
      </c>
      <c r="G34" s="4">
        <v>1500.08</v>
      </c>
      <c r="H34" s="4">
        <v>0.63</v>
      </c>
    </row>
    <row r="35" spans="2:9">
      <c r="B35" s="1" t="s">
        <v>1293</v>
      </c>
      <c r="C35" s="15">
        <v>7.48</v>
      </c>
      <c r="D35" s="1" t="s">
        <v>113</v>
      </c>
      <c r="E35" s="1" t="s">
        <v>1294</v>
      </c>
      <c r="F35" s="4">
        <v>1419000</v>
      </c>
      <c r="G35" s="4">
        <v>1331.03</v>
      </c>
      <c r="H35" s="4">
        <v>0.56000000000000005</v>
      </c>
    </row>
    <row r="36" spans="2:9">
      <c r="B36" s="1" t="s">
        <v>1295</v>
      </c>
      <c r="C36" s="15">
        <v>7.48</v>
      </c>
      <c r="D36" s="1" t="s">
        <v>113</v>
      </c>
      <c r="E36" s="1" t="s">
        <v>1296</v>
      </c>
      <c r="F36" s="4">
        <v>1000000</v>
      </c>
      <c r="G36" s="4">
        <v>989.33</v>
      </c>
      <c r="H36" s="4">
        <v>0.42</v>
      </c>
    </row>
    <row r="37" spans="2:9">
      <c r="B37" s="1" t="s">
        <v>698</v>
      </c>
      <c r="C37" s="15">
        <v>7.03</v>
      </c>
      <c r="D37" s="1" t="s">
        <v>113</v>
      </c>
      <c r="E37" s="1" t="s">
        <v>699</v>
      </c>
      <c r="F37" s="4">
        <v>568400</v>
      </c>
      <c r="G37" s="4">
        <v>572.24</v>
      </c>
      <c r="H37" s="4">
        <v>0.24</v>
      </c>
    </row>
    <row r="38" spans="2:9">
      <c r="B38" s="1" t="s">
        <v>555</v>
      </c>
      <c r="C38" s="15">
        <v>7.08</v>
      </c>
      <c r="D38" s="1" t="s">
        <v>113</v>
      </c>
      <c r="E38" s="1" t="s">
        <v>556</v>
      </c>
      <c r="F38" s="4">
        <v>558200</v>
      </c>
      <c r="G38" s="4">
        <v>559.69000000000005</v>
      </c>
      <c r="H38" s="4">
        <v>0.24</v>
      </c>
    </row>
    <row r="39" spans="2:9">
      <c r="B39" s="1" t="s">
        <v>349</v>
      </c>
      <c r="C39" s="15">
        <v>7.42</v>
      </c>
      <c r="D39" s="1" t="s">
        <v>113</v>
      </c>
      <c r="E39" s="1" t="s">
        <v>350</v>
      </c>
      <c r="F39" s="4">
        <v>525500</v>
      </c>
      <c r="G39" s="4">
        <v>521.29999999999995</v>
      </c>
      <c r="H39" s="4">
        <v>0.22</v>
      </c>
    </row>
    <row r="40" spans="2:9">
      <c r="B40" s="1" t="s">
        <v>343</v>
      </c>
      <c r="C40" s="15">
        <v>7.32</v>
      </c>
      <c r="D40" s="1" t="s">
        <v>113</v>
      </c>
      <c r="E40" s="1" t="s">
        <v>344</v>
      </c>
      <c r="F40" s="4">
        <v>480500</v>
      </c>
      <c r="G40" s="4">
        <v>479.74</v>
      </c>
      <c r="H40" s="4">
        <v>0.2</v>
      </c>
    </row>
    <row r="41" spans="2:9">
      <c r="B41" s="1" t="s">
        <v>112</v>
      </c>
      <c r="C41" s="15">
        <v>6.25</v>
      </c>
      <c r="D41" s="1" t="s">
        <v>113</v>
      </c>
      <c r="E41" s="1" t="s">
        <v>114</v>
      </c>
      <c r="F41" s="4">
        <v>300000</v>
      </c>
      <c r="G41" s="4">
        <v>300.20999999999998</v>
      </c>
      <c r="H41" s="4">
        <v>0.13</v>
      </c>
    </row>
    <row r="42" spans="2:9">
      <c r="B42" s="1" t="s">
        <v>1297</v>
      </c>
      <c r="C42" s="15">
        <v>7.44</v>
      </c>
      <c r="D42" s="1" t="s">
        <v>113</v>
      </c>
      <c r="E42" s="1" t="s">
        <v>1298</v>
      </c>
      <c r="F42" s="4">
        <v>205500</v>
      </c>
      <c r="G42" s="4">
        <v>186.25</v>
      </c>
      <c r="H42" s="4">
        <v>0.08</v>
      </c>
    </row>
    <row r="43" spans="2:9">
      <c r="B43" s="1" t="s">
        <v>557</v>
      </c>
      <c r="C43" s="15">
        <v>7.43</v>
      </c>
      <c r="D43" s="1" t="s">
        <v>113</v>
      </c>
      <c r="E43" s="1" t="s">
        <v>558</v>
      </c>
      <c r="F43" s="4">
        <v>60900</v>
      </c>
      <c r="G43" s="4">
        <v>55</v>
      </c>
      <c r="H43" s="4">
        <v>0.02</v>
      </c>
    </row>
    <row r="44" spans="2:9">
      <c r="B44" s="1" t="s">
        <v>702</v>
      </c>
      <c r="C44" s="15">
        <v>7.54</v>
      </c>
      <c r="D44" s="1" t="s">
        <v>113</v>
      </c>
      <c r="E44" s="1" t="s">
        <v>703</v>
      </c>
      <c r="F44" s="4">
        <v>38500</v>
      </c>
      <c r="G44" s="4">
        <v>34.47</v>
      </c>
      <c r="H44" s="4">
        <v>0.01</v>
      </c>
    </row>
    <row r="45" spans="2:9">
      <c r="B45" s="1" t="s">
        <v>1299</v>
      </c>
      <c r="C45" s="15">
        <v>7.61</v>
      </c>
      <c r="D45" s="1" t="s">
        <v>113</v>
      </c>
      <c r="E45" s="1" t="s">
        <v>1300</v>
      </c>
      <c r="F45" s="4">
        <v>400</v>
      </c>
      <c r="G45" s="4">
        <v>0.41</v>
      </c>
      <c r="H45" s="4">
        <v>0</v>
      </c>
      <c r="I45" s="1" t="s">
        <v>444</v>
      </c>
    </row>
    <row r="46" spans="2:9">
      <c r="B46" s="2" t="s">
        <v>115</v>
      </c>
      <c r="C46" s="28"/>
      <c r="D46" s="2"/>
      <c r="E46" s="2"/>
      <c r="F46" s="10"/>
      <c r="G46" s="10">
        <f>SUM(G23:G45)</f>
        <v>66641.840000000011</v>
      </c>
      <c r="H46" s="10">
        <f>SUM(H23:H45)</f>
        <v>28.139999999999997</v>
      </c>
    </row>
    <row r="47" spans="2:9">
      <c r="B47" s="2" t="s">
        <v>116</v>
      </c>
      <c r="C47" s="15"/>
    </row>
    <row r="48" spans="2:9">
      <c r="B48" s="1" t="s">
        <v>1301</v>
      </c>
      <c r="C48" s="15">
        <v>7.55</v>
      </c>
      <c r="D48" s="1" t="s">
        <v>362</v>
      </c>
      <c r="E48" s="1" t="s">
        <v>1302</v>
      </c>
      <c r="F48" s="4">
        <v>750</v>
      </c>
      <c r="G48" s="4">
        <v>7442.98</v>
      </c>
      <c r="H48" s="4">
        <v>3.14</v>
      </c>
    </row>
    <row r="49" spans="2:8">
      <c r="B49" s="1" t="s">
        <v>1303</v>
      </c>
      <c r="C49" s="15">
        <v>7.35</v>
      </c>
      <c r="D49" s="1" t="s">
        <v>362</v>
      </c>
      <c r="E49" s="1" t="s">
        <v>1304</v>
      </c>
      <c r="F49" s="4">
        <v>700</v>
      </c>
      <c r="G49" s="4">
        <v>7054.36</v>
      </c>
      <c r="H49" s="4">
        <v>2.98</v>
      </c>
    </row>
    <row r="50" spans="2:8">
      <c r="B50" s="1" t="s">
        <v>1305</v>
      </c>
      <c r="C50" s="15">
        <v>7.71</v>
      </c>
      <c r="D50" s="1" t="s">
        <v>117</v>
      </c>
      <c r="E50" s="1" t="s">
        <v>1306</v>
      </c>
      <c r="F50" s="4">
        <v>500</v>
      </c>
      <c r="G50" s="4">
        <v>5088.3</v>
      </c>
      <c r="H50" s="4">
        <v>2.15</v>
      </c>
    </row>
    <row r="51" spans="2:8">
      <c r="B51" s="1" t="s">
        <v>1307</v>
      </c>
      <c r="C51" s="15">
        <v>7.41</v>
      </c>
      <c r="D51" s="1" t="s">
        <v>117</v>
      </c>
      <c r="E51" s="1" t="s">
        <v>1308</v>
      </c>
      <c r="F51" s="4">
        <v>500</v>
      </c>
      <c r="G51" s="4">
        <v>5053.74</v>
      </c>
      <c r="H51" s="4">
        <v>2.13</v>
      </c>
    </row>
    <row r="52" spans="2:8">
      <c r="B52" s="1" t="s">
        <v>1309</v>
      </c>
      <c r="C52" s="15">
        <v>7.8</v>
      </c>
      <c r="D52" s="1" t="s">
        <v>117</v>
      </c>
      <c r="E52" s="1" t="s">
        <v>920</v>
      </c>
      <c r="F52" s="4">
        <v>500</v>
      </c>
      <c r="G52" s="4">
        <v>4968.3500000000004</v>
      </c>
      <c r="H52" s="4">
        <v>2.1</v>
      </c>
    </row>
    <row r="53" spans="2:8">
      <c r="B53" s="1" t="s">
        <v>1310</v>
      </c>
      <c r="C53" s="15">
        <v>7.86</v>
      </c>
      <c r="D53" s="1" t="s">
        <v>117</v>
      </c>
      <c r="E53" s="1" t="s">
        <v>921</v>
      </c>
      <c r="F53" s="4">
        <v>500</v>
      </c>
      <c r="G53" s="4">
        <v>4967.47</v>
      </c>
      <c r="H53" s="4">
        <v>2.1</v>
      </c>
    </row>
    <row r="54" spans="2:8">
      <c r="B54" s="1" t="s">
        <v>1104</v>
      </c>
      <c r="C54" s="15">
        <v>7.85</v>
      </c>
      <c r="D54" s="1" t="s">
        <v>117</v>
      </c>
      <c r="E54" s="1" t="s">
        <v>355</v>
      </c>
      <c r="F54" s="4">
        <v>500</v>
      </c>
      <c r="G54" s="4">
        <v>4763.3999999999996</v>
      </c>
      <c r="H54" s="4">
        <v>2.0099999999999998</v>
      </c>
    </row>
    <row r="55" spans="2:8">
      <c r="B55" s="1" t="s">
        <v>1311</v>
      </c>
      <c r="C55" s="15">
        <v>8.6199999999999992</v>
      </c>
      <c r="D55" s="1" t="s">
        <v>117</v>
      </c>
      <c r="E55" s="1" t="s">
        <v>356</v>
      </c>
      <c r="F55" s="4">
        <v>500</v>
      </c>
      <c r="G55" s="4">
        <v>4561.58</v>
      </c>
      <c r="H55" s="4">
        <v>1.93</v>
      </c>
    </row>
    <row r="56" spans="2:8">
      <c r="B56" s="1" t="s">
        <v>1312</v>
      </c>
      <c r="C56" s="15">
        <v>7.86</v>
      </c>
      <c r="D56" s="1" t="s">
        <v>117</v>
      </c>
      <c r="E56" s="1" t="s">
        <v>1313</v>
      </c>
      <c r="F56" s="4">
        <v>450</v>
      </c>
      <c r="G56" s="4">
        <v>4447.58</v>
      </c>
      <c r="H56" s="4">
        <v>1.88</v>
      </c>
    </row>
    <row r="57" spans="2:8">
      <c r="B57" s="1" t="s">
        <v>1314</v>
      </c>
      <c r="C57" s="15">
        <v>7.42</v>
      </c>
      <c r="D57" s="1" t="s">
        <v>117</v>
      </c>
      <c r="E57" s="1" t="s">
        <v>1315</v>
      </c>
      <c r="F57" s="4">
        <v>400</v>
      </c>
      <c r="G57" s="4">
        <v>3986.96</v>
      </c>
      <c r="H57" s="4">
        <v>1.68</v>
      </c>
    </row>
    <row r="58" spans="2:8">
      <c r="B58" s="1" t="s">
        <v>1316</v>
      </c>
      <c r="C58" s="15">
        <v>7.8</v>
      </c>
      <c r="D58" s="1" t="s">
        <v>117</v>
      </c>
      <c r="E58" s="1" t="s">
        <v>1317</v>
      </c>
      <c r="F58" s="4">
        <v>300</v>
      </c>
      <c r="G58" s="4">
        <v>2979.04</v>
      </c>
      <c r="H58" s="4">
        <v>1.26</v>
      </c>
    </row>
    <row r="59" spans="2:8">
      <c r="B59" s="1" t="s">
        <v>1318</v>
      </c>
      <c r="C59" s="15">
        <v>7.47</v>
      </c>
      <c r="D59" s="1" t="s">
        <v>117</v>
      </c>
      <c r="E59" s="1" t="s">
        <v>711</v>
      </c>
      <c r="F59" s="4">
        <v>250</v>
      </c>
      <c r="G59" s="4">
        <v>2515.77</v>
      </c>
      <c r="H59" s="4">
        <v>1.06</v>
      </c>
    </row>
    <row r="60" spans="2:8">
      <c r="B60" s="1" t="s">
        <v>1319</v>
      </c>
      <c r="C60" s="15">
        <v>7.97</v>
      </c>
      <c r="D60" s="1" t="s">
        <v>117</v>
      </c>
      <c r="E60" s="1" t="s">
        <v>559</v>
      </c>
      <c r="F60" s="4">
        <v>250</v>
      </c>
      <c r="G60" s="4">
        <v>2497.35</v>
      </c>
      <c r="H60" s="4">
        <v>1.05</v>
      </c>
    </row>
    <row r="61" spans="2:8">
      <c r="B61" s="1" t="s">
        <v>922</v>
      </c>
      <c r="C61" s="15">
        <v>7.19</v>
      </c>
      <c r="D61" s="1" t="s">
        <v>117</v>
      </c>
      <c r="E61" s="1" t="s">
        <v>923</v>
      </c>
      <c r="F61" s="4">
        <v>250</v>
      </c>
      <c r="G61" s="4">
        <v>2479.17</v>
      </c>
      <c r="H61" s="4">
        <v>1.05</v>
      </c>
    </row>
    <row r="62" spans="2:8">
      <c r="B62" s="1" t="s">
        <v>1320</v>
      </c>
      <c r="C62" s="15">
        <v>7.78</v>
      </c>
      <c r="D62" s="1" t="s">
        <v>117</v>
      </c>
      <c r="E62" s="1" t="s">
        <v>1321</v>
      </c>
      <c r="F62" s="4">
        <v>250</v>
      </c>
      <c r="G62" s="4">
        <v>2478.96</v>
      </c>
      <c r="H62" s="4">
        <v>1.05</v>
      </c>
    </row>
    <row r="63" spans="2:8">
      <c r="B63" s="1" t="s">
        <v>1322</v>
      </c>
      <c r="C63" s="15">
        <v>7.5</v>
      </c>
      <c r="D63" s="1" t="s">
        <v>117</v>
      </c>
      <c r="E63" s="1" t="s">
        <v>716</v>
      </c>
      <c r="F63" s="4">
        <v>250</v>
      </c>
      <c r="G63" s="4">
        <v>2460.56</v>
      </c>
      <c r="H63" s="4">
        <v>1.04</v>
      </c>
    </row>
    <row r="64" spans="2:8">
      <c r="B64" s="1" t="s">
        <v>930</v>
      </c>
      <c r="C64" s="15">
        <v>7.52</v>
      </c>
      <c r="D64" s="1" t="s">
        <v>117</v>
      </c>
      <c r="E64" s="1" t="s">
        <v>931</v>
      </c>
      <c r="F64" s="4">
        <v>250</v>
      </c>
      <c r="G64" s="4">
        <v>2430.6</v>
      </c>
      <c r="H64" s="4">
        <v>1.03</v>
      </c>
    </row>
    <row r="65" spans="2:8">
      <c r="B65" s="1" t="s">
        <v>1103</v>
      </c>
      <c r="C65" s="15">
        <v>7.79</v>
      </c>
      <c r="D65" s="1" t="s">
        <v>117</v>
      </c>
      <c r="E65" s="1" t="s">
        <v>353</v>
      </c>
      <c r="F65" s="4">
        <v>250</v>
      </c>
      <c r="G65" s="4">
        <v>2422.62</v>
      </c>
      <c r="H65" s="4">
        <v>1.02</v>
      </c>
    </row>
    <row r="66" spans="2:8">
      <c r="B66" s="1" t="s">
        <v>1323</v>
      </c>
      <c r="C66" s="15">
        <v>7.52</v>
      </c>
      <c r="D66" s="1" t="s">
        <v>117</v>
      </c>
      <c r="E66" s="1" t="s">
        <v>1324</v>
      </c>
      <c r="F66" s="4">
        <v>250</v>
      </c>
      <c r="G66" s="4">
        <v>2411.19</v>
      </c>
      <c r="H66" s="4">
        <v>1.02</v>
      </c>
    </row>
    <row r="67" spans="2:8">
      <c r="B67" s="1" t="s">
        <v>1325</v>
      </c>
      <c r="C67" s="15">
        <v>7.12</v>
      </c>
      <c r="D67" s="1" t="s">
        <v>117</v>
      </c>
      <c r="E67" s="1" t="s">
        <v>1326</v>
      </c>
      <c r="F67" s="4">
        <v>230000</v>
      </c>
      <c r="G67" s="4">
        <v>2302.42</v>
      </c>
      <c r="H67" s="4">
        <v>0.97</v>
      </c>
    </row>
    <row r="68" spans="2:8">
      <c r="B68" s="1" t="s">
        <v>1327</v>
      </c>
      <c r="C68" s="15">
        <v>8.6199999999999992</v>
      </c>
      <c r="D68" s="1" t="s">
        <v>117</v>
      </c>
      <c r="E68" s="1" t="s">
        <v>1328</v>
      </c>
      <c r="F68" s="4">
        <v>250</v>
      </c>
      <c r="G68" s="4">
        <v>2287.17</v>
      </c>
      <c r="H68" s="4">
        <v>0.97</v>
      </c>
    </row>
    <row r="69" spans="2:8">
      <c r="B69" s="1" t="s">
        <v>1329</v>
      </c>
      <c r="C69" s="15">
        <v>7.52</v>
      </c>
      <c r="D69" s="1" t="s">
        <v>117</v>
      </c>
      <c r="E69" s="1" t="s">
        <v>1330</v>
      </c>
      <c r="F69" s="4">
        <v>220</v>
      </c>
      <c r="G69" s="4">
        <v>2193.21</v>
      </c>
      <c r="H69" s="4">
        <v>0.93</v>
      </c>
    </row>
    <row r="70" spans="2:8">
      <c r="B70" s="1" t="s">
        <v>1331</v>
      </c>
      <c r="C70" s="15">
        <v>7.82</v>
      </c>
      <c r="D70" s="1" t="s">
        <v>117</v>
      </c>
      <c r="E70" s="1" t="s">
        <v>1332</v>
      </c>
      <c r="F70" s="4">
        <v>200</v>
      </c>
      <c r="G70" s="4">
        <v>1980.1</v>
      </c>
      <c r="H70" s="4">
        <v>0.84</v>
      </c>
    </row>
    <row r="71" spans="2:8">
      <c r="B71" s="1" t="s">
        <v>1333</v>
      </c>
      <c r="C71" s="15">
        <v>7.81</v>
      </c>
      <c r="D71" s="1" t="s">
        <v>117</v>
      </c>
      <c r="E71" s="1" t="s">
        <v>929</v>
      </c>
      <c r="F71" s="4">
        <v>200</v>
      </c>
      <c r="G71" s="4">
        <v>1946.15</v>
      </c>
      <c r="H71" s="4">
        <v>0.82</v>
      </c>
    </row>
    <row r="72" spans="2:8">
      <c r="B72" s="1" t="s">
        <v>562</v>
      </c>
      <c r="C72" s="15">
        <v>7.46</v>
      </c>
      <c r="D72" s="1" t="s">
        <v>117</v>
      </c>
      <c r="E72" s="1" t="s">
        <v>563</v>
      </c>
      <c r="F72" s="4">
        <v>150</v>
      </c>
      <c r="G72" s="4">
        <v>1487.49</v>
      </c>
      <c r="H72" s="4">
        <v>0.63</v>
      </c>
    </row>
    <row r="73" spans="2:8">
      <c r="B73" s="1" t="s">
        <v>1334</v>
      </c>
      <c r="C73" s="15">
        <v>7.52</v>
      </c>
      <c r="D73" s="1" t="s">
        <v>362</v>
      </c>
      <c r="E73" s="1" t="s">
        <v>1335</v>
      </c>
      <c r="F73" s="4">
        <v>100</v>
      </c>
      <c r="G73" s="4">
        <v>966.28</v>
      </c>
      <c r="H73" s="4">
        <v>0.41</v>
      </c>
    </row>
    <row r="74" spans="2:8">
      <c r="B74" s="1" t="s">
        <v>1336</v>
      </c>
      <c r="C74" s="15">
        <v>7.8</v>
      </c>
      <c r="D74" s="1" t="s">
        <v>117</v>
      </c>
      <c r="E74" s="1" t="s">
        <v>1337</v>
      </c>
      <c r="F74" s="4">
        <v>33</v>
      </c>
      <c r="G74" s="4">
        <v>332.36</v>
      </c>
      <c r="H74" s="4">
        <v>0.14000000000000001</v>
      </c>
    </row>
    <row r="75" spans="2:8">
      <c r="B75" s="1" t="s">
        <v>560</v>
      </c>
      <c r="C75" s="15">
        <v>7.02</v>
      </c>
      <c r="D75" s="1" t="s">
        <v>117</v>
      </c>
      <c r="E75" s="1" t="s">
        <v>561</v>
      </c>
      <c r="F75" s="4">
        <v>10</v>
      </c>
      <c r="G75" s="4">
        <v>100.25</v>
      </c>
      <c r="H75" s="4">
        <v>0.04</v>
      </c>
    </row>
    <row r="76" spans="2:8">
      <c r="B76" s="1" t="s">
        <v>1338</v>
      </c>
      <c r="C76" s="15">
        <v>7.68</v>
      </c>
      <c r="D76" s="1" t="s">
        <v>117</v>
      </c>
      <c r="E76" s="1" t="s">
        <v>1339</v>
      </c>
      <c r="F76" s="4">
        <v>10</v>
      </c>
      <c r="G76" s="4">
        <v>100.15</v>
      </c>
      <c r="H76" s="4">
        <v>0.04</v>
      </c>
    </row>
    <row r="77" spans="2:8">
      <c r="B77" s="1" t="s">
        <v>1340</v>
      </c>
      <c r="C77" s="15">
        <v>7.64</v>
      </c>
      <c r="D77" s="1" t="s">
        <v>117</v>
      </c>
      <c r="E77" s="1" t="s">
        <v>1341</v>
      </c>
      <c r="F77" s="4">
        <v>3</v>
      </c>
      <c r="G77" s="4">
        <v>30.91</v>
      </c>
      <c r="H77" s="4">
        <v>0.01</v>
      </c>
    </row>
    <row r="78" spans="2:8">
      <c r="B78" s="2" t="s">
        <v>118</v>
      </c>
      <c r="C78" s="28"/>
      <c r="D78" s="2"/>
      <c r="E78" s="2"/>
      <c r="F78" s="10"/>
      <c r="G78" s="10">
        <f>SUM(G47:G77)</f>
        <v>88736.47</v>
      </c>
      <c r="H78" s="10">
        <f>SUM(H47:H77)</f>
        <v>37.479999999999997</v>
      </c>
    </row>
    <row r="79" spans="2:8">
      <c r="B79" s="2" t="s">
        <v>366</v>
      </c>
      <c r="C79" s="15"/>
    </row>
    <row r="80" spans="2:8">
      <c r="B80" s="1" t="s">
        <v>1342</v>
      </c>
      <c r="C80" s="15">
        <v>7.9</v>
      </c>
      <c r="D80" s="1" t="s">
        <v>117</v>
      </c>
      <c r="E80" s="1" t="s">
        <v>1343</v>
      </c>
      <c r="F80" s="4">
        <v>850</v>
      </c>
      <c r="G80" s="4">
        <v>8509.15</v>
      </c>
      <c r="H80" s="4">
        <v>3.59</v>
      </c>
    </row>
    <row r="81" spans="2:12">
      <c r="B81" s="1" t="s">
        <v>1344</v>
      </c>
      <c r="C81" s="15">
        <v>8.23</v>
      </c>
      <c r="D81" s="1" t="s">
        <v>117</v>
      </c>
      <c r="E81" s="1" t="s">
        <v>367</v>
      </c>
      <c r="F81" s="4">
        <v>652</v>
      </c>
      <c r="G81" s="4">
        <v>6510.89</v>
      </c>
      <c r="H81" s="4">
        <v>2.75</v>
      </c>
    </row>
    <row r="82" spans="2:12">
      <c r="B82" s="2" t="s">
        <v>368</v>
      </c>
      <c r="C82" s="28"/>
      <c r="D82" s="2"/>
      <c r="E82" s="2"/>
      <c r="F82" s="10"/>
      <c r="G82" s="10">
        <f>SUM(G79:G81)</f>
        <v>15020.04</v>
      </c>
      <c r="H82" s="10">
        <f>SUM(H79:H81)</f>
        <v>6.34</v>
      </c>
    </row>
    <row r="83" spans="2:12">
      <c r="B83" s="2" t="s">
        <v>119</v>
      </c>
      <c r="C83" s="15"/>
    </row>
    <row r="84" spans="2:12">
      <c r="B84" s="1" t="s">
        <v>1174</v>
      </c>
      <c r="C84" s="15">
        <v>6.94</v>
      </c>
      <c r="D84" s="1" t="s">
        <v>1163</v>
      </c>
      <c r="E84" s="1" t="s">
        <v>1175</v>
      </c>
      <c r="F84" s="4">
        <v>3000</v>
      </c>
      <c r="G84" s="4">
        <v>14706.39</v>
      </c>
      <c r="H84" s="4">
        <v>6.21</v>
      </c>
    </row>
    <row r="85" spans="2:12">
      <c r="B85" s="1" t="s">
        <v>1160</v>
      </c>
      <c r="C85" s="15">
        <v>7.3</v>
      </c>
      <c r="D85" s="1" t="s">
        <v>121</v>
      </c>
      <c r="E85" s="1" t="s">
        <v>1161</v>
      </c>
      <c r="F85" s="4">
        <v>1500</v>
      </c>
      <c r="G85" s="4">
        <v>7263.38</v>
      </c>
      <c r="H85" s="4">
        <v>3.07</v>
      </c>
    </row>
    <row r="86" spans="2:12">
      <c r="B86" s="1" t="s">
        <v>1246</v>
      </c>
      <c r="C86" s="15">
        <v>7.02</v>
      </c>
      <c r="D86" s="1" t="s">
        <v>121</v>
      </c>
      <c r="E86" s="1" t="s">
        <v>564</v>
      </c>
      <c r="F86" s="4">
        <v>1000</v>
      </c>
      <c r="G86" s="4">
        <v>4904.8</v>
      </c>
      <c r="H86" s="4">
        <v>2.0699999999999998</v>
      </c>
    </row>
    <row r="87" spans="2:12">
      <c r="B87" s="1" t="s">
        <v>1202</v>
      </c>
      <c r="C87" s="15">
        <v>7.01</v>
      </c>
      <c r="D87" s="1" t="s">
        <v>120</v>
      </c>
      <c r="E87" s="1" t="s">
        <v>1203</v>
      </c>
      <c r="F87" s="4">
        <v>1000</v>
      </c>
      <c r="G87" s="4">
        <v>4901.17</v>
      </c>
      <c r="H87" s="4">
        <v>2.0699999999999998</v>
      </c>
    </row>
    <row r="88" spans="2:12">
      <c r="B88" s="1" t="s">
        <v>1234</v>
      </c>
      <c r="C88" s="15">
        <v>7.07</v>
      </c>
      <c r="D88" s="1" t="s">
        <v>120</v>
      </c>
      <c r="E88" s="1" t="s">
        <v>1235</v>
      </c>
      <c r="F88" s="4">
        <v>1000</v>
      </c>
      <c r="G88" s="4">
        <v>4880.96</v>
      </c>
      <c r="H88" s="4">
        <v>2.06</v>
      </c>
    </row>
    <row r="89" spans="2:12">
      <c r="B89" s="1" t="s">
        <v>1345</v>
      </c>
      <c r="C89" s="15">
        <v>7.32</v>
      </c>
      <c r="D89" s="1" t="s">
        <v>120</v>
      </c>
      <c r="E89" s="1" t="s">
        <v>1346</v>
      </c>
      <c r="F89" s="4">
        <v>1000</v>
      </c>
      <c r="G89" s="4">
        <v>4798.07</v>
      </c>
      <c r="H89" s="4">
        <v>2.0299999999999998</v>
      </c>
    </row>
    <row r="90" spans="2:12">
      <c r="B90" s="1" t="s">
        <v>1347</v>
      </c>
      <c r="C90" s="15">
        <v>7.57</v>
      </c>
      <c r="D90" s="1" t="s">
        <v>120</v>
      </c>
      <c r="E90" s="1" t="s">
        <v>729</v>
      </c>
      <c r="F90" s="4">
        <v>500</v>
      </c>
      <c r="G90" s="4">
        <v>2348.98</v>
      </c>
      <c r="H90" s="4">
        <v>0.99</v>
      </c>
    </row>
    <row r="91" spans="2:12">
      <c r="B91" s="2" t="s">
        <v>123</v>
      </c>
      <c r="C91" s="28"/>
      <c r="D91" s="2"/>
      <c r="E91" s="2"/>
      <c r="F91" s="10"/>
      <c r="G91" s="10">
        <f>SUM(G83:G90)</f>
        <v>43803.75</v>
      </c>
      <c r="H91" s="10">
        <f>SUM(H83:H90)</f>
        <v>18.5</v>
      </c>
    </row>
    <row r="92" spans="2:12">
      <c r="B92" s="2" t="s">
        <v>507</v>
      </c>
      <c r="C92" s="15"/>
    </row>
    <row r="93" spans="2:12">
      <c r="B93" s="1" t="s">
        <v>10</v>
      </c>
      <c r="C93" s="15" t="s">
        <v>139</v>
      </c>
      <c r="D93" s="1" t="s">
        <v>508</v>
      </c>
      <c r="E93" s="1" t="s">
        <v>685</v>
      </c>
      <c r="F93" s="4">
        <v>49997500.125</v>
      </c>
      <c r="G93" s="4">
        <v>5025.55</v>
      </c>
      <c r="H93" s="4">
        <v>2.12</v>
      </c>
    </row>
    <row r="94" spans="2:12">
      <c r="B94" s="1" t="s">
        <v>18</v>
      </c>
      <c r="C94" s="15" t="s">
        <v>139</v>
      </c>
      <c r="D94" s="1" t="s">
        <v>508</v>
      </c>
      <c r="E94" s="1" t="s">
        <v>1348</v>
      </c>
      <c r="F94" s="4">
        <v>4962038.5190000003</v>
      </c>
      <c r="G94" s="4">
        <v>502.14</v>
      </c>
      <c r="H94" s="4">
        <v>0.21</v>
      </c>
    </row>
    <row r="95" spans="2:12">
      <c r="B95" s="2" t="s">
        <v>1019</v>
      </c>
      <c r="C95" s="9"/>
      <c r="D95" s="2"/>
      <c r="E95" s="2"/>
      <c r="F95" s="10"/>
      <c r="G95" s="10">
        <f>SUM(G93:G94)</f>
        <v>5527.6900000000005</v>
      </c>
      <c r="H95" s="10">
        <f>SUM(H93:H94)</f>
        <v>2.33</v>
      </c>
      <c r="L95" s="19"/>
    </row>
    <row r="96" spans="2:12">
      <c r="B96" s="2" t="s">
        <v>565</v>
      </c>
      <c r="C96" s="9"/>
      <c r="D96" s="2"/>
      <c r="E96" s="2"/>
      <c r="F96" s="10"/>
      <c r="G96" s="10">
        <v>14079.14</v>
      </c>
      <c r="H96" s="10">
        <v>5.95</v>
      </c>
    </row>
    <row r="97" spans="2:8">
      <c r="B97" s="2" t="s">
        <v>125</v>
      </c>
      <c r="C97" s="9"/>
      <c r="D97" s="2"/>
      <c r="E97" s="2"/>
      <c r="F97" s="10"/>
      <c r="G97" s="10">
        <f>+G46+G78+G82+G91+G95+G96</f>
        <v>233808.93</v>
      </c>
      <c r="H97" s="10">
        <f>+H46+H78+H82+H91+H95+H96</f>
        <v>98.74</v>
      </c>
    </row>
    <row r="98" spans="2:8">
      <c r="B98" s="2" t="s">
        <v>220</v>
      </c>
      <c r="C98" s="9"/>
      <c r="D98" s="2"/>
      <c r="E98" s="2"/>
      <c r="F98" s="10"/>
      <c r="G98" s="10">
        <f>+G99-G97</f>
        <v>2996.7831896300195</v>
      </c>
      <c r="H98" s="10">
        <f>+H99-H97</f>
        <v>1.2600000000000051</v>
      </c>
    </row>
    <row r="99" spans="2:8">
      <c r="B99" s="2" t="s">
        <v>127</v>
      </c>
      <c r="C99" s="9"/>
      <c r="D99" s="2"/>
      <c r="E99" s="2"/>
      <c r="F99" s="10"/>
      <c r="G99" s="10">
        <v>236805.71318963001</v>
      </c>
      <c r="H99" s="10">
        <v>100</v>
      </c>
    </row>
    <row r="100" spans="2:8">
      <c r="B100" s="1" t="s">
        <v>128</v>
      </c>
    </row>
    <row r="101" spans="2:8">
      <c r="B101" s="1" t="s">
        <v>129</v>
      </c>
    </row>
    <row r="102" spans="2:8">
      <c r="B102" s="2" t="s">
        <v>130</v>
      </c>
      <c r="C102" s="29">
        <v>44865</v>
      </c>
    </row>
    <row r="103" spans="2:8" ht="25.5">
      <c r="B103" s="11" t="s">
        <v>131</v>
      </c>
      <c r="C103" s="5" t="s">
        <v>132</v>
      </c>
    </row>
    <row r="104" spans="2:8">
      <c r="B104" s="2"/>
      <c r="C104" s="5" t="s">
        <v>132</v>
      </c>
    </row>
    <row r="105" spans="2:8">
      <c r="B105" s="2" t="s">
        <v>1106</v>
      </c>
      <c r="C105" s="2" t="s">
        <v>1252</v>
      </c>
    </row>
    <row r="106" spans="2:8">
      <c r="B106" s="2" t="s">
        <v>1107</v>
      </c>
      <c r="C106" s="5" t="s">
        <v>132</v>
      </c>
    </row>
    <row r="107" spans="2:8">
      <c r="B107" s="2" t="s">
        <v>1349</v>
      </c>
      <c r="C107" s="9"/>
    </row>
    <row r="108" spans="2:8">
      <c r="B108" s="2" t="s">
        <v>1350</v>
      </c>
      <c r="C108" s="9"/>
    </row>
    <row r="109" spans="2:8">
      <c r="B109" s="2" t="s">
        <v>1351</v>
      </c>
      <c r="C109" s="9"/>
    </row>
    <row r="110" spans="2:8">
      <c r="B110" s="2" t="s">
        <v>1352</v>
      </c>
      <c r="C110" s="9"/>
    </row>
    <row r="111" spans="2:8">
      <c r="B111" s="2" t="s">
        <v>1353</v>
      </c>
      <c r="C111" s="9"/>
    </row>
    <row r="112" spans="2:8">
      <c r="B112" s="2" t="s">
        <v>1354</v>
      </c>
      <c r="C112" s="9"/>
    </row>
    <row r="113" spans="2:7">
      <c r="B113" s="2" t="s">
        <v>1355</v>
      </c>
      <c r="C113" s="9"/>
    </row>
    <row r="114" spans="2:7">
      <c r="B114" s="2" t="s">
        <v>1356</v>
      </c>
      <c r="C114" s="9"/>
    </row>
    <row r="115" spans="2:7">
      <c r="B115" s="2" t="s">
        <v>1357</v>
      </c>
      <c r="C115" s="9"/>
    </row>
    <row r="116" spans="2:7">
      <c r="B116" s="2" t="s">
        <v>1358</v>
      </c>
      <c r="C116" s="9"/>
    </row>
    <row r="117" spans="2:7">
      <c r="B117" s="2" t="s">
        <v>1359</v>
      </c>
      <c r="C117" s="9"/>
    </row>
    <row r="118" spans="2:7">
      <c r="B118" s="2" t="s">
        <v>1360</v>
      </c>
      <c r="C118" s="9"/>
    </row>
    <row r="119" spans="2:7">
      <c r="B119" s="2" t="s">
        <v>134</v>
      </c>
      <c r="C119" s="9"/>
    </row>
    <row r="120" spans="2:7">
      <c r="B120" s="23" t="s">
        <v>1361</v>
      </c>
    </row>
    <row r="122" spans="2:7" ht="63" customHeight="1">
      <c r="B122" s="444" t="s">
        <v>1113</v>
      </c>
      <c r="C122" s="444"/>
      <c r="D122" s="444"/>
      <c r="E122" s="444"/>
      <c r="F122" s="444"/>
    </row>
    <row r="125" spans="2:7">
      <c r="B125" s="23" t="s">
        <v>1263</v>
      </c>
      <c r="C125" s="44"/>
      <c r="D125" s="45"/>
      <c r="E125" s="45"/>
      <c r="F125" s="46"/>
      <c r="G125" s="46"/>
    </row>
    <row r="126" spans="2:7" ht="128.25">
      <c r="B126" s="47" t="s">
        <v>1264</v>
      </c>
      <c r="C126" s="48" t="s">
        <v>1265</v>
      </c>
      <c r="D126" s="49" t="s">
        <v>1266</v>
      </c>
      <c r="E126" s="49" t="s">
        <v>1267</v>
      </c>
      <c r="F126" s="50" t="s">
        <v>1268</v>
      </c>
      <c r="G126" s="46"/>
    </row>
    <row r="127" spans="2:7">
      <c r="B127" s="51" t="s">
        <v>1362</v>
      </c>
      <c r="C127" s="52" t="s">
        <v>1363</v>
      </c>
      <c r="D127" s="53" t="s">
        <v>1271</v>
      </c>
      <c r="E127" s="53" t="s">
        <v>1272</v>
      </c>
      <c r="F127" s="54">
        <v>2500</v>
      </c>
      <c r="G127" s="46" t="s">
        <v>1273</v>
      </c>
    </row>
    <row r="128" spans="2:7">
      <c r="B128" s="51" t="s">
        <v>1364</v>
      </c>
      <c r="C128" s="52" t="s">
        <v>1365</v>
      </c>
      <c r="D128" s="53" t="s">
        <v>1271</v>
      </c>
      <c r="E128" s="53" t="s">
        <v>1272</v>
      </c>
      <c r="F128" s="64">
        <v>14500</v>
      </c>
      <c r="G128" s="46" t="s">
        <v>1366</v>
      </c>
    </row>
    <row r="129" spans="1:7">
      <c r="B129" s="51" t="s">
        <v>1367</v>
      </c>
      <c r="C129" s="52" t="s">
        <v>1368</v>
      </c>
      <c r="D129" s="53" t="s">
        <v>1271</v>
      </c>
      <c r="E129" s="53" t="s">
        <v>1272</v>
      </c>
      <c r="F129" s="64">
        <v>2766.5839900000001</v>
      </c>
      <c r="G129" s="46" t="s">
        <v>1369</v>
      </c>
    </row>
    <row r="130" spans="1:7">
      <c r="B130" s="45"/>
      <c r="C130" s="44"/>
      <c r="D130" s="45"/>
      <c r="E130" s="45"/>
      <c r="F130" s="46"/>
      <c r="G130" s="46"/>
    </row>
    <row r="131" spans="1:7">
      <c r="B131" s="45"/>
      <c r="C131" s="44"/>
      <c r="D131" s="45"/>
      <c r="E131" s="45"/>
      <c r="F131" s="46"/>
      <c r="G131" s="46"/>
    </row>
    <row r="132" spans="1:7">
      <c r="B132" s="45" t="s">
        <v>1370</v>
      </c>
      <c r="C132" s="44"/>
      <c r="D132" s="45"/>
      <c r="E132" s="45"/>
      <c r="F132" s="46"/>
      <c r="G132" s="46"/>
    </row>
    <row r="133" spans="1:7">
      <c r="B133" s="45" t="s">
        <v>1371</v>
      </c>
      <c r="C133" s="44"/>
      <c r="D133" s="45"/>
      <c r="E133" s="45"/>
      <c r="F133" s="46"/>
      <c r="G133" s="46"/>
    </row>
    <row r="134" spans="1:7">
      <c r="B134" s="45" t="s">
        <v>1372</v>
      </c>
      <c r="C134" s="44"/>
      <c r="D134" s="45"/>
      <c r="E134" s="45"/>
      <c r="F134" s="46"/>
      <c r="G134" s="46"/>
    </row>
    <row r="136" spans="1:7" ht="15">
      <c r="B136" s="55" t="s">
        <v>1275</v>
      </c>
      <c r="C136" s="56"/>
      <c r="D136" s="57"/>
    </row>
    <row r="137" spans="1:7" ht="30">
      <c r="B137" s="58" t="s">
        <v>1276</v>
      </c>
      <c r="C137" s="59" t="s">
        <v>1277</v>
      </c>
      <c r="D137" s="58" t="s">
        <v>1278</v>
      </c>
    </row>
    <row r="138" spans="1:7" ht="15">
      <c r="B138" s="60" t="s">
        <v>1280</v>
      </c>
      <c r="C138" s="61">
        <v>6</v>
      </c>
      <c r="D138" s="62">
        <v>3.94</v>
      </c>
    </row>
    <row r="139" spans="1:7">
      <c r="B139" s="65"/>
      <c r="C139" s="66"/>
      <c r="D139" s="67"/>
    </row>
    <row r="141" spans="1:7">
      <c r="A141" s="3" t="s">
        <v>0</v>
      </c>
      <c r="B141" s="394" t="s">
        <v>1373</v>
      </c>
      <c r="C141" s="394"/>
      <c r="D141" s="394"/>
      <c r="E141" s="394"/>
    </row>
    <row r="145" spans="2:8">
      <c r="B145" s="1" t="s">
        <v>101</v>
      </c>
    </row>
    <row r="147" spans="2:8">
      <c r="B147" s="6" t="s">
        <v>102</v>
      </c>
      <c r="C147" s="7" t="s">
        <v>103</v>
      </c>
      <c r="D147" s="6" t="s">
        <v>104</v>
      </c>
      <c r="E147" s="6" t="s">
        <v>105</v>
      </c>
      <c r="F147" s="8" t="s">
        <v>106</v>
      </c>
      <c r="G147" s="8" t="s">
        <v>107</v>
      </c>
      <c r="H147" s="8" t="s">
        <v>108</v>
      </c>
    </row>
    <row r="148" spans="2:8">
      <c r="B148" s="2"/>
      <c r="C148" s="9"/>
      <c r="D148" s="2"/>
      <c r="E148" s="2"/>
      <c r="F148" s="10"/>
      <c r="G148" s="10"/>
      <c r="H148" s="10"/>
    </row>
    <row r="149" spans="2:8" ht="15.75">
      <c r="B149" s="68" t="s">
        <v>1374</v>
      </c>
      <c r="C149" s="9"/>
      <c r="D149" s="2"/>
      <c r="E149" s="2"/>
      <c r="F149" s="10"/>
      <c r="G149" s="10"/>
      <c r="H149" s="10"/>
    </row>
    <row r="150" spans="2:8" s="69" customFormat="1">
      <c r="C150" s="70"/>
      <c r="F150" s="71"/>
      <c r="G150" s="71"/>
      <c r="H150" s="71"/>
    </row>
    <row r="151" spans="2:8" s="69" customFormat="1">
      <c r="B151" s="72" t="s">
        <v>1375</v>
      </c>
      <c r="C151" s="73"/>
      <c r="F151" s="71"/>
      <c r="G151" s="71"/>
      <c r="H151" s="71"/>
    </row>
    <row r="152" spans="2:8" s="69" customFormat="1">
      <c r="B152"/>
      <c r="C152" s="73"/>
      <c r="F152" s="71"/>
      <c r="G152" s="71"/>
      <c r="H152" s="71"/>
    </row>
    <row r="153" spans="2:8" s="69" customFormat="1">
      <c r="B153"/>
      <c r="C153" s="73"/>
      <c r="F153" s="71"/>
      <c r="G153" s="71"/>
      <c r="H153" s="71"/>
    </row>
    <row r="154" spans="2:8" s="69" customFormat="1">
      <c r="B154" t="s">
        <v>1376</v>
      </c>
      <c r="C154" s="74">
        <v>577958246.57000005</v>
      </c>
      <c r="F154" s="71"/>
      <c r="G154" s="75"/>
      <c r="H154" s="71"/>
    </row>
    <row r="155" spans="2:8" s="69" customFormat="1">
      <c r="B155"/>
      <c r="C155" s="76"/>
      <c r="F155" s="71"/>
      <c r="G155" s="75"/>
      <c r="H155" s="71"/>
    </row>
    <row r="156" spans="2:8" s="69" customFormat="1">
      <c r="B156" t="s">
        <v>1377</v>
      </c>
      <c r="C156" s="74">
        <v>465538246.57000005</v>
      </c>
      <c r="F156" s="71"/>
      <c r="G156" s="75"/>
      <c r="H156" s="71"/>
    </row>
    <row r="157" spans="2:8" s="69" customFormat="1">
      <c r="B157"/>
      <c r="C157" s="76"/>
      <c r="F157" s="71"/>
      <c r="G157" s="75"/>
      <c r="H157" s="71"/>
    </row>
    <row r="158" spans="2:8" s="69" customFormat="1">
      <c r="B158" t="s">
        <v>1378</v>
      </c>
      <c r="C158" s="76">
        <v>112420000</v>
      </c>
      <c r="F158" s="71"/>
      <c r="G158" s="75"/>
      <c r="H158" s="71"/>
    </row>
    <row r="159" spans="2:8" s="69" customFormat="1">
      <c r="B159"/>
      <c r="C159" s="76"/>
      <c r="F159" s="71"/>
      <c r="G159" s="75"/>
      <c r="H159" s="71"/>
    </row>
    <row r="160" spans="2:8" s="69" customFormat="1">
      <c r="B160" s="72" t="s">
        <v>1379</v>
      </c>
      <c r="C160" s="77">
        <v>256691020</v>
      </c>
      <c r="F160" s="71"/>
      <c r="G160" s="75"/>
      <c r="H160" s="71"/>
    </row>
    <row r="161" spans="2:8" s="69" customFormat="1">
      <c r="B161"/>
      <c r="C161" s="76"/>
      <c r="F161" s="71"/>
      <c r="G161" s="75"/>
      <c r="H161" s="71"/>
    </row>
    <row r="162" spans="2:8" s="69" customFormat="1">
      <c r="B162" t="s">
        <v>1380</v>
      </c>
      <c r="C162" s="74">
        <v>116603020</v>
      </c>
      <c r="F162" s="71"/>
      <c r="G162" s="75"/>
      <c r="H162" s="71"/>
    </row>
    <row r="163" spans="2:8" s="69" customFormat="1">
      <c r="B163"/>
      <c r="C163" s="76"/>
      <c r="F163" s="71"/>
      <c r="G163" s="75"/>
      <c r="H163" s="71"/>
    </row>
    <row r="164" spans="2:8" s="69" customFormat="1" ht="25.5">
      <c r="B164" s="78" t="s">
        <v>1381</v>
      </c>
      <c r="C164" s="74">
        <v>140088000</v>
      </c>
      <c r="F164" s="71"/>
      <c r="G164" s="75"/>
      <c r="H164" s="71"/>
    </row>
    <row r="165" spans="2:8" s="69" customFormat="1">
      <c r="B165"/>
      <c r="C165" s="76"/>
      <c r="F165" s="71"/>
      <c r="G165" s="75"/>
      <c r="H165" s="71"/>
    </row>
    <row r="166" spans="2:8" s="69" customFormat="1" ht="25.5">
      <c r="B166" s="78" t="s">
        <v>1382</v>
      </c>
      <c r="C166" s="74">
        <v>120303511.78</v>
      </c>
      <c r="F166" s="71"/>
      <c r="G166" s="75"/>
      <c r="H166" s="71"/>
    </row>
    <row r="167" spans="2:8" s="69" customFormat="1">
      <c r="B167"/>
      <c r="C167" s="76"/>
      <c r="F167" s="71"/>
      <c r="G167" s="75"/>
      <c r="H167" s="71"/>
    </row>
    <row r="168" spans="2:8" s="69" customFormat="1">
      <c r="B168" s="72" t="s">
        <v>1383</v>
      </c>
      <c r="C168" s="77">
        <v>236906531.78</v>
      </c>
      <c r="F168" s="71"/>
      <c r="G168" s="75"/>
      <c r="H168" s="71"/>
    </row>
    <row r="169" spans="2:8" s="69" customFormat="1">
      <c r="B169" s="79"/>
      <c r="C169" s="15"/>
      <c r="F169" s="71"/>
      <c r="G169" s="71"/>
      <c r="H169" s="71"/>
    </row>
    <row r="170" spans="2:8" s="69" customFormat="1">
      <c r="B170" s="1" t="s">
        <v>1384</v>
      </c>
      <c r="C170" s="74"/>
      <c r="F170" s="71"/>
      <c r="G170" s="71"/>
    </row>
    <row r="171" spans="2:8" s="69" customFormat="1">
      <c r="B171" s="2"/>
      <c r="C171" s="15"/>
      <c r="F171" s="71"/>
      <c r="G171" s="71"/>
      <c r="H171" s="71"/>
    </row>
    <row r="172" spans="2:8" s="69" customFormat="1">
      <c r="B172" s="2"/>
      <c r="C172" s="15"/>
      <c r="F172" s="71"/>
      <c r="G172" s="71"/>
      <c r="H172" s="71"/>
    </row>
    <row r="173" spans="2:8" s="69" customFormat="1" ht="38.25">
      <c r="B173" s="11" t="s">
        <v>1385</v>
      </c>
      <c r="C173" s="5"/>
      <c r="F173" s="71"/>
      <c r="G173" s="71"/>
      <c r="H173" s="71"/>
    </row>
    <row r="175" spans="2:8">
      <c r="B175" s="2"/>
      <c r="C175" s="9"/>
    </row>
    <row r="176" spans="2:8">
      <c r="B176" s="2"/>
    </row>
  </sheetData>
  <mergeCells count="10">
    <mergeCell ref="B122:F122"/>
    <mergeCell ref="B141:E141"/>
    <mergeCell ref="B1:E1"/>
    <mergeCell ref="C3:C7"/>
    <mergeCell ref="D3:D7"/>
    <mergeCell ref="B10:E10"/>
    <mergeCell ref="B11:E11"/>
    <mergeCell ref="C12:C14"/>
    <mergeCell ref="D12:D14"/>
    <mergeCell ref="E12:E14"/>
  </mergeCells>
  <hyperlinks>
    <hyperlink ref="A1" location="Index!A1" display="Index" xr:uid="{530C4F64-48CA-4F66-9468-1F62FA04B2F7}"/>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ECC27-9DDB-4069-95B2-B09C8A5DB880}">
  <dimension ref="A1:I206"/>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4" t="s">
        <v>1386</v>
      </c>
      <c r="C1" s="394"/>
      <c r="D1" s="394"/>
      <c r="E1" s="394"/>
    </row>
    <row r="2" spans="1:5" ht="13.5" thickBot="1"/>
    <row r="3" spans="1:5" ht="15">
      <c r="B3" s="30" t="s">
        <v>1387</v>
      </c>
      <c r="C3" s="395"/>
      <c r="D3" s="398"/>
      <c r="E3" s="12"/>
    </row>
    <row r="4" spans="1:5" ht="60">
      <c r="B4" s="31" t="s">
        <v>1388</v>
      </c>
      <c r="C4" s="396"/>
      <c r="D4" s="399"/>
      <c r="E4" s="12"/>
    </row>
    <row r="5" spans="1:5" ht="15">
      <c r="B5" s="31" t="s">
        <v>1046</v>
      </c>
      <c r="C5" s="396"/>
      <c r="D5" s="399"/>
      <c r="E5" s="12"/>
    </row>
    <row r="6" spans="1:5" ht="15">
      <c r="B6" s="31" t="s">
        <v>1389</v>
      </c>
      <c r="C6" s="396"/>
      <c r="D6" s="399"/>
      <c r="E6" s="12"/>
    </row>
    <row r="7" spans="1:5" ht="15.75" thickBot="1">
      <c r="B7" s="32" t="s">
        <v>1390</v>
      </c>
      <c r="C7" s="397"/>
      <c r="D7" s="400"/>
      <c r="E7" s="12"/>
    </row>
    <row r="8" spans="1:5">
      <c r="B8" s="12"/>
      <c r="C8" s="14" t="s">
        <v>1048</v>
      </c>
      <c r="D8" s="14" t="s">
        <v>1049</v>
      </c>
      <c r="E8" s="12"/>
    </row>
    <row r="9" spans="1:5">
      <c r="B9" s="12"/>
      <c r="C9" s="14"/>
      <c r="D9" s="14"/>
      <c r="E9" s="12"/>
    </row>
    <row r="10" spans="1:5" ht="15">
      <c r="B10" s="443"/>
      <c r="C10" s="443"/>
      <c r="D10" s="443"/>
      <c r="E10" s="443"/>
    </row>
    <row r="11" spans="1:5">
      <c r="B11" s="442" t="s">
        <v>1118</v>
      </c>
      <c r="C11" s="442"/>
      <c r="D11" s="442"/>
      <c r="E11" s="442"/>
    </row>
    <row r="12" spans="1:5">
      <c r="B12" s="34" t="s">
        <v>1119</v>
      </c>
      <c r="C12" s="442" t="s">
        <v>1120</v>
      </c>
      <c r="D12" s="442" t="s">
        <v>1121</v>
      </c>
      <c r="E12" s="442" t="s">
        <v>1122</v>
      </c>
    </row>
    <row r="13" spans="1:5">
      <c r="B13" s="34" t="s">
        <v>1123</v>
      </c>
      <c r="C13" s="442"/>
      <c r="D13" s="442"/>
      <c r="E13" s="442"/>
    </row>
    <row r="14" spans="1:5">
      <c r="B14" s="35" t="s">
        <v>1124</v>
      </c>
      <c r="C14" s="36"/>
      <c r="D14" s="36"/>
      <c r="E14" s="36"/>
    </row>
    <row r="15" spans="1:5">
      <c r="B15" s="35" t="s">
        <v>1126</v>
      </c>
      <c r="C15" s="36"/>
      <c r="D15" s="36" t="s">
        <v>1391</v>
      </c>
      <c r="E15" s="36"/>
    </row>
    <row r="16" spans="1:5">
      <c r="B16" s="35" t="s">
        <v>1127</v>
      </c>
      <c r="C16" s="36"/>
      <c r="D16" s="36"/>
      <c r="E16" s="36"/>
    </row>
    <row r="17" spans="2:8">
      <c r="B17" s="37" t="s">
        <v>3174</v>
      </c>
      <c r="C17" s="34"/>
      <c r="D17" s="34"/>
      <c r="E17" s="34"/>
    </row>
    <row r="20" spans="2:8">
      <c r="B20" s="1" t="s">
        <v>101</v>
      </c>
    </row>
    <row r="22" spans="2:8">
      <c r="B22" s="6" t="s">
        <v>102</v>
      </c>
      <c r="C22" s="7" t="s">
        <v>103</v>
      </c>
      <c r="D22" s="6" t="s">
        <v>104</v>
      </c>
      <c r="E22" s="6" t="s">
        <v>105</v>
      </c>
      <c r="F22" s="8" t="s">
        <v>106</v>
      </c>
      <c r="G22" s="8" t="s">
        <v>107</v>
      </c>
      <c r="H22" s="8" t="s">
        <v>108</v>
      </c>
    </row>
    <row r="23" spans="2:8">
      <c r="B23" s="2" t="s">
        <v>109</v>
      </c>
      <c r="C23" s="15"/>
    </row>
    <row r="24" spans="2:8">
      <c r="B24" s="2" t="s">
        <v>110</v>
      </c>
      <c r="C24" s="15"/>
    </row>
    <row r="25" spans="2:8">
      <c r="B25" s="2" t="s">
        <v>111</v>
      </c>
      <c r="C25" s="15"/>
    </row>
    <row r="26" spans="2:8">
      <c r="B26" s="1" t="s">
        <v>878</v>
      </c>
      <c r="C26" s="15">
        <v>7</v>
      </c>
      <c r="D26" s="1" t="s">
        <v>113</v>
      </c>
      <c r="E26" s="1" t="s">
        <v>879</v>
      </c>
      <c r="F26" s="4">
        <v>10000000</v>
      </c>
      <c r="G26" s="4">
        <v>9950.76</v>
      </c>
      <c r="H26" s="4">
        <v>4.1900000000000004</v>
      </c>
    </row>
    <row r="27" spans="2:8">
      <c r="B27" s="1" t="s">
        <v>551</v>
      </c>
      <c r="C27" s="15">
        <v>6.91</v>
      </c>
      <c r="D27" s="1" t="s">
        <v>113</v>
      </c>
      <c r="E27" s="1" t="s">
        <v>552</v>
      </c>
      <c r="F27" s="4">
        <v>7000000</v>
      </c>
      <c r="G27" s="4">
        <v>7009.07</v>
      </c>
      <c r="H27" s="4">
        <v>2.95</v>
      </c>
    </row>
    <row r="28" spans="2:8">
      <c r="B28" s="1" t="s">
        <v>1392</v>
      </c>
      <c r="C28" s="15">
        <v>6.79</v>
      </c>
      <c r="D28" s="1" t="s">
        <v>113</v>
      </c>
      <c r="E28" s="1" t="s">
        <v>1393</v>
      </c>
      <c r="F28" s="4">
        <v>5000000</v>
      </c>
      <c r="G28" s="4">
        <v>4933.25</v>
      </c>
      <c r="H28" s="4">
        <v>2.08</v>
      </c>
    </row>
    <row r="29" spans="2:8">
      <c r="B29" s="1" t="s">
        <v>1146</v>
      </c>
      <c r="C29" s="15">
        <v>6.65</v>
      </c>
      <c r="D29" s="1" t="s">
        <v>113</v>
      </c>
      <c r="E29" s="1" t="s">
        <v>1147</v>
      </c>
      <c r="F29" s="4">
        <v>2500000</v>
      </c>
      <c r="G29" s="4">
        <v>2513.59</v>
      </c>
      <c r="H29" s="4">
        <v>1.06</v>
      </c>
    </row>
    <row r="30" spans="2:8">
      <c r="B30" s="1" t="s">
        <v>1394</v>
      </c>
      <c r="C30" s="15">
        <v>7.4</v>
      </c>
      <c r="D30" s="1" t="s">
        <v>113</v>
      </c>
      <c r="E30" s="1" t="s">
        <v>1395</v>
      </c>
      <c r="F30" s="4">
        <v>1500000</v>
      </c>
      <c r="G30" s="4">
        <v>1521.51</v>
      </c>
      <c r="H30" s="4">
        <v>0.64</v>
      </c>
    </row>
    <row r="31" spans="2:8">
      <c r="B31" s="1" t="s">
        <v>1396</v>
      </c>
      <c r="C31" s="15">
        <v>7.28</v>
      </c>
      <c r="D31" s="1" t="s">
        <v>113</v>
      </c>
      <c r="E31" s="1" t="s">
        <v>1397</v>
      </c>
      <c r="F31" s="4">
        <v>1171000</v>
      </c>
      <c r="G31" s="4">
        <v>1196.1500000000001</v>
      </c>
      <c r="H31" s="4">
        <v>0.5</v>
      </c>
    </row>
    <row r="32" spans="2:8">
      <c r="B32" s="1" t="s">
        <v>1398</v>
      </c>
      <c r="C32" s="15">
        <v>7.28</v>
      </c>
      <c r="D32" s="1" t="s">
        <v>113</v>
      </c>
      <c r="E32" s="1" t="s">
        <v>1399</v>
      </c>
      <c r="F32" s="4">
        <v>991000</v>
      </c>
      <c r="G32" s="4">
        <v>1008.29</v>
      </c>
      <c r="H32" s="4">
        <v>0.42</v>
      </c>
    </row>
    <row r="33" spans="2:8">
      <c r="B33" s="1" t="s">
        <v>1400</v>
      </c>
      <c r="C33" s="15">
        <v>6.71</v>
      </c>
      <c r="D33" s="1" t="s">
        <v>113</v>
      </c>
      <c r="E33" s="1" t="s">
        <v>1401</v>
      </c>
      <c r="F33" s="4">
        <v>1000000</v>
      </c>
      <c r="G33" s="4">
        <v>1006.53</v>
      </c>
      <c r="H33" s="4">
        <v>0.42</v>
      </c>
    </row>
    <row r="34" spans="2:8">
      <c r="B34" s="1" t="s">
        <v>1402</v>
      </c>
      <c r="C34" s="15">
        <v>6.71</v>
      </c>
      <c r="D34" s="1" t="s">
        <v>113</v>
      </c>
      <c r="E34" s="1" t="s">
        <v>1403</v>
      </c>
      <c r="F34" s="4">
        <v>1000000</v>
      </c>
      <c r="G34" s="4">
        <v>992.71</v>
      </c>
      <c r="H34" s="4">
        <v>0.42</v>
      </c>
    </row>
    <row r="35" spans="2:8">
      <c r="B35" s="1" t="s">
        <v>1404</v>
      </c>
      <c r="C35" s="15">
        <v>7.33</v>
      </c>
      <c r="D35" s="1" t="s">
        <v>113</v>
      </c>
      <c r="E35" s="1" t="s">
        <v>1405</v>
      </c>
      <c r="F35" s="4">
        <v>943000</v>
      </c>
      <c r="G35" s="4">
        <v>963.25</v>
      </c>
      <c r="H35" s="4">
        <v>0.41</v>
      </c>
    </row>
    <row r="36" spans="2:8">
      <c r="B36" s="1" t="s">
        <v>1406</v>
      </c>
      <c r="C36" s="15">
        <v>7.33</v>
      </c>
      <c r="D36" s="1" t="s">
        <v>113</v>
      </c>
      <c r="E36" s="1" t="s">
        <v>1407</v>
      </c>
      <c r="F36" s="4">
        <v>890000</v>
      </c>
      <c r="G36" s="4">
        <v>911.49</v>
      </c>
      <c r="H36" s="4">
        <v>0.38</v>
      </c>
    </row>
    <row r="37" spans="2:8">
      <c r="B37" s="1" t="s">
        <v>1408</v>
      </c>
      <c r="C37" s="15">
        <v>7.34</v>
      </c>
      <c r="D37" s="1" t="s">
        <v>113</v>
      </c>
      <c r="E37" s="1" t="s">
        <v>1409</v>
      </c>
      <c r="F37" s="4">
        <v>547000</v>
      </c>
      <c r="G37" s="4">
        <v>563.44000000000005</v>
      </c>
      <c r="H37" s="4">
        <v>0.24</v>
      </c>
    </row>
    <row r="38" spans="2:8">
      <c r="B38" s="1" t="s">
        <v>889</v>
      </c>
      <c r="C38" s="15">
        <v>7.29</v>
      </c>
      <c r="D38" s="1" t="s">
        <v>113</v>
      </c>
      <c r="E38" s="1" t="s">
        <v>890</v>
      </c>
      <c r="F38" s="4">
        <v>550000</v>
      </c>
      <c r="G38" s="4">
        <v>561.44000000000005</v>
      </c>
      <c r="H38" s="4">
        <v>0.24</v>
      </c>
    </row>
    <row r="39" spans="2:8">
      <c r="B39" s="1" t="s">
        <v>1410</v>
      </c>
      <c r="C39" s="15">
        <v>7.07</v>
      </c>
      <c r="D39" s="1" t="s">
        <v>113</v>
      </c>
      <c r="E39" s="1" t="s">
        <v>1411</v>
      </c>
      <c r="F39" s="4">
        <v>500000</v>
      </c>
      <c r="G39" s="4">
        <v>510.67</v>
      </c>
      <c r="H39" s="4">
        <v>0.21</v>
      </c>
    </row>
    <row r="40" spans="2:8">
      <c r="B40" s="1" t="s">
        <v>1412</v>
      </c>
      <c r="C40" s="15">
        <v>6.7</v>
      </c>
      <c r="D40" s="1" t="s">
        <v>113</v>
      </c>
      <c r="E40" s="1" t="s">
        <v>1413</v>
      </c>
      <c r="F40" s="4">
        <v>500000</v>
      </c>
      <c r="G40" s="4">
        <v>501.77</v>
      </c>
      <c r="H40" s="4">
        <v>0.21</v>
      </c>
    </row>
    <row r="41" spans="2:8">
      <c r="B41" s="1" t="s">
        <v>1414</v>
      </c>
      <c r="C41" s="15">
        <v>6.73</v>
      </c>
      <c r="D41" s="1" t="s">
        <v>113</v>
      </c>
      <c r="E41" s="1" t="s">
        <v>1415</v>
      </c>
      <c r="F41" s="4">
        <v>500000</v>
      </c>
      <c r="G41" s="4">
        <v>501.76</v>
      </c>
      <c r="H41" s="4">
        <v>0.21</v>
      </c>
    </row>
    <row r="42" spans="2:8">
      <c r="B42" s="1" t="s">
        <v>1416</v>
      </c>
      <c r="C42" s="15">
        <v>7.33</v>
      </c>
      <c r="D42" s="1" t="s">
        <v>113</v>
      </c>
      <c r="E42" s="1" t="s">
        <v>1417</v>
      </c>
      <c r="F42" s="4">
        <v>420000</v>
      </c>
      <c r="G42" s="4">
        <v>431.71</v>
      </c>
      <c r="H42" s="4">
        <v>0.18</v>
      </c>
    </row>
    <row r="43" spans="2:8">
      <c r="B43" s="1" t="s">
        <v>1418</v>
      </c>
      <c r="C43" s="15">
        <v>7.34</v>
      </c>
      <c r="D43" s="1" t="s">
        <v>113</v>
      </c>
      <c r="E43" s="1" t="s">
        <v>1419</v>
      </c>
      <c r="F43" s="4">
        <v>397000</v>
      </c>
      <c r="G43" s="4">
        <v>409.02</v>
      </c>
      <c r="H43" s="4">
        <v>0.17</v>
      </c>
    </row>
    <row r="44" spans="2:8">
      <c r="B44" s="1" t="s">
        <v>1420</v>
      </c>
      <c r="C44" s="15">
        <v>7.36</v>
      </c>
      <c r="D44" s="1" t="s">
        <v>113</v>
      </c>
      <c r="E44" s="1" t="s">
        <v>1421</v>
      </c>
      <c r="F44" s="4">
        <v>183000</v>
      </c>
      <c r="G44" s="4">
        <v>187.33</v>
      </c>
      <c r="H44" s="4">
        <v>0.08</v>
      </c>
    </row>
    <row r="45" spans="2:8">
      <c r="B45" s="1" t="s">
        <v>1422</v>
      </c>
      <c r="C45" s="15">
        <v>7.34</v>
      </c>
      <c r="D45" s="1" t="s">
        <v>113</v>
      </c>
      <c r="E45" s="1" t="s">
        <v>1423</v>
      </c>
      <c r="F45" s="4">
        <v>155000</v>
      </c>
      <c r="G45" s="4">
        <v>159.24</v>
      </c>
      <c r="H45" s="4">
        <v>7.0000000000000007E-2</v>
      </c>
    </row>
    <row r="46" spans="2:8">
      <c r="B46" s="1" t="s">
        <v>1424</v>
      </c>
      <c r="C46" s="15">
        <v>7.37</v>
      </c>
      <c r="D46" s="1" t="s">
        <v>113</v>
      </c>
      <c r="E46" s="1" t="s">
        <v>1425</v>
      </c>
      <c r="F46" s="4">
        <v>100000</v>
      </c>
      <c r="G46" s="4">
        <v>102.92</v>
      </c>
      <c r="H46" s="4">
        <v>0.04</v>
      </c>
    </row>
    <row r="47" spans="2:8">
      <c r="B47" s="2" t="s">
        <v>115</v>
      </c>
      <c r="C47" s="28"/>
      <c r="D47" s="2"/>
      <c r="E47" s="2"/>
      <c r="F47" s="10"/>
      <c r="G47" s="10">
        <f>SUM(G26:G46)</f>
        <v>35935.899999999994</v>
      </c>
      <c r="H47" s="10">
        <f>SUM(H26:H46)</f>
        <v>15.120000000000005</v>
      </c>
    </row>
    <row r="48" spans="2:8">
      <c r="B48" s="2" t="s">
        <v>1426</v>
      </c>
      <c r="C48" s="15"/>
    </row>
    <row r="49" spans="2:8">
      <c r="B49" s="1" t="s">
        <v>1318</v>
      </c>
      <c r="C49" s="15">
        <v>7.47</v>
      </c>
      <c r="D49" s="1" t="s">
        <v>117</v>
      </c>
      <c r="E49" s="1" t="s">
        <v>711</v>
      </c>
      <c r="F49" s="4">
        <v>750</v>
      </c>
      <c r="G49" s="4">
        <v>7547.32</v>
      </c>
      <c r="H49" s="4">
        <v>3.18</v>
      </c>
    </row>
    <row r="50" spans="2:8">
      <c r="B50" s="1" t="s">
        <v>936</v>
      </c>
      <c r="C50" s="15">
        <v>6.69</v>
      </c>
      <c r="D50" s="1" t="s">
        <v>117</v>
      </c>
      <c r="E50" s="1" t="s">
        <v>937</v>
      </c>
      <c r="F50" s="4">
        <v>750</v>
      </c>
      <c r="G50" s="4">
        <v>7497.4</v>
      </c>
      <c r="H50" s="4">
        <v>3.16</v>
      </c>
    </row>
    <row r="51" spans="2:8">
      <c r="B51" s="1" t="s">
        <v>3190</v>
      </c>
      <c r="C51" s="15">
        <v>7.46</v>
      </c>
      <c r="D51" s="1" t="s">
        <v>117</v>
      </c>
      <c r="E51" s="1" t="s">
        <v>1427</v>
      </c>
      <c r="F51" s="4">
        <v>500</v>
      </c>
      <c r="G51" s="4">
        <v>5071.3599999999997</v>
      </c>
      <c r="H51" s="4">
        <v>2.13</v>
      </c>
    </row>
    <row r="52" spans="2:8">
      <c r="B52" s="1" t="s">
        <v>1428</v>
      </c>
      <c r="C52" s="15">
        <v>6.65</v>
      </c>
      <c r="D52" s="1" t="s">
        <v>117</v>
      </c>
      <c r="E52" s="1" t="s">
        <v>1429</v>
      </c>
      <c r="F52" s="4">
        <v>500</v>
      </c>
      <c r="G52" s="4">
        <v>5000.3</v>
      </c>
      <c r="H52" s="4">
        <v>2.11</v>
      </c>
    </row>
    <row r="53" spans="2:8">
      <c r="B53" s="1" t="s">
        <v>1430</v>
      </c>
      <c r="C53" s="15">
        <v>6.67</v>
      </c>
      <c r="D53" s="1" t="s">
        <v>117</v>
      </c>
      <c r="E53" s="1" t="s">
        <v>1431</v>
      </c>
      <c r="F53" s="4">
        <v>500</v>
      </c>
      <c r="G53" s="4">
        <v>5000.26</v>
      </c>
      <c r="H53" s="4">
        <v>2.11</v>
      </c>
    </row>
    <row r="54" spans="2:8">
      <c r="B54" s="1" t="s">
        <v>1432</v>
      </c>
      <c r="C54" s="15">
        <v>7.35</v>
      </c>
      <c r="D54" s="1" t="s">
        <v>117</v>
      </c>
      <c r="E54" s="1" t="s">
        <v>1433</v>
      </c>
      <c r="F54" s="4">
        <v>500</v>
      </c>
      <c r="G54" s="4">
        <v>4985.62</v>
      </c>
      <c r="H54" s="4">
        <v>2.1</v>
      </c>
    </row>
    <row r="55" spans="2:8">
      <c r="B55" s="1" t="s">
        <v>1434</v>
      </c>
      <c r="C55" s="15">
        <v>7.6</v>
      </c>
      <c r="D55" s="1" t="s">
        <v>117</v>
      </c>
      <c r="E55" s="1" t="s">
        <v>1435</v>
      </c>
      <c r="F55" s="4">
        <v>500</v>
      </c>
      <c r="G55" s="4">
        <v>4984.7700000000004</v>
      </c>
      <c r="H55" s="4">
        <v>2.1</v>
      </c>
    </row>
    <row r="56" spans="2:8">
      <c r="B56" s="1" t="s">
        <v>1329</v>
      </c>
      <c r="C56" s="15">
        <v>7.52</v>
      </c>
      <c r="D56" s="1" t="s">
        <v>117</v>
      </c>
      <c r="E56" s="1" t="s">
        <v>1330</v>
      </c>
      <c r="F56" s="4">
        <v>500</v>
      </c>
      <c r="G56" s="4">
        <v>4984.57</v>
      </c>
      <c r="H56" s="4">
        <v>2.1</v>
      </c>
    </row>
    <row r="57" spans="2:8">
      <c r="B57" s="1" t="s">
        <v>1436</v>
      </c>
      <c r="C57" s="15">
        <v>7.29</v>
      </c>
      <c r="D57" s="1" t="s">
        <v>117</v>
      </c>
      <c r="E57" s="1" t="s">
        <v>943</v>
      </c>
      <c r="F57" s="4">
        <v>500</v>
      </c>
      <c r="G57" s="4">
        <v>4968.8599999999997</v>
      </c>
      <c r="H57" s="4">
        <v>2.09</v>
      </c>
    </row>
    <row r="58" spans="2:8">
      <c r="B58" s="1" t="s">
        <v>1437</v>
      </c>
      <c r="C58" s="15">
        <v>7.48</v>
      </c>
      <c r="D58" s="1" t="s">
        <v>117</v>
      </c>
      <c r="E58" s="1" t="s">
        <v>1438</v>
      </c>
      <c r="F58" s="4">
        <v>500</v>
      </c>
      <c r="G58" s="4">
        <v>4924</v>
      </c>
      <c r="H58" s="4">
        <v>2.0699999999999998</v>
      </c>
    </row>
    <row r="59" spans="2:8">
      <c r="B59" s="1" t="s">
        <v>1439</v>
      </c>
      <c r="C59" s="15">
        <v>7.4</v>
      </c>
      <c r="D59" s="1" t="s">
        <v>117</v>
      </c>
      <c r="E59" s="1" t="s">
        <v>1440</v>
      </c>
      <c r="F59" s="4">
        <v>500</v>
      </c>
      <c r="G59" s="4">
        <v>4871.42</v>
      </c>
      <c r="H59" s="4">
        <v>2.0499999999999998</v>
      </c>
    </row>
    <row r="60" spans="2:8">
      <c r="B60" s="1" t="s">
        <v>3192</v>
      </c>
      <c r="C60" s="15">
        <v>7.86</v>
      </c>
      <c r="D60" s="1" t="s">
        <v>117</v>
      </c>
      <c r="E60" s="1" t="s">
        <v>907</v>
      </c>
      <c r="F60" s="4">
        <v>350</v>
      </c>
      <c r="G60" s="4">
        <v>3457.68</v>
      </c>
      <c r="H60" s="4">
        <v>1.46</v>
      </c>
    </row>
    <row r="61" spans="2:8">
      <c r="B61" s="1" t="s">
        <v>933</v>
      </c>
      <c r="C61" s="15">
        <v>7.42</v>
      </c>
      <c r="D61" s="1" t="s">
        <v>117</v>
      </c>
      <c r="E61" s="1" t="s">
        <v>934</v>
      </c>
      <c r="F61" s="4">
        <v>250</v>
      </c>
      <c r="G61" s="4">
        <v>2513.85</v>
      </c>
      <c r="H61" s="4">
        <v>1.06</v>
      </c>
    </row>
    <row r="62" spans="2:8">
      <c r="B62" s="1" t="s">
        <v>1442</v>
      </c>
      <c r="C62" s="15">
        <v>7.08</v>
      </c>
      <c r="D62" s="1" t="s">
        <v>117</v>
      </c>
      <c r="E62" s="1" t="s">
        <v>1443</v>
      </c>
      <c r="F62" s="4">
        <v>250</v>
      </c>
      <c r="G62" s="4">
        <v>2503.98</v>
      </c>
      <c r="H62" s="4">
        <v>1.05</v>
      </c>
    </row>
    <row r="63" spans="2:8">
      <c r="B63" s="1" t="s">
        <v>1444</v>
      </c>
      <c r="C63" s="15">
        <v>7.95</v>
      </c>
      <c r="D63" s="1" t="s">
        <v>117</v>
      </c>
      <c r="E63" s="1" t="s">
        <v>1445</v>
      </c>
      <c r="F63" s="4">
        <v>250</v>
      </c>
      <c r="G63" s="4">
        <v>2500.1799999999998</v>
      </c>
      <c r="H63" s="4">
        <v>1.05</v>
      </c>
    </row>
    <row r="64" spans="2:8">
      <c r="B64" s="1" t="s">
        <v>1446</v>
      </c>
      <c r="C64" s="15">
        <v>7.23</v>
      </c>
      <c r="D64" s="1" t="s">
        <v>117</v>
      </c>
      <c r="E64" s="1" t="s">
        <v>1447</v>
      </c>
      <c r="F64" s="4">
        <v>250</v>
      </c>
      <c r="G64" s="4">
        <v>2489.67</v>
      </c>
      <c r="H64" s="4">
        <v>1.05</v>
      </c>
    </row>
    <row r="65" spans="2:8">
      <c r="B65" s="1" t="s">
        <v>1309</v>
      </c>
      <c r="C65" s="15">
        <v>7.8</v>
      </c>
      <c r="D65" s="1" t="s">
        <v>117</v>
      </c>
      <c r="E65" s="1" t="s">
        <v>920</v>
      </c>
      <c r="F65" s="4">
        <v>250</v>
      </c>
      <c r="G65" s="4">
        <v>2484.1799999999998</v>
      </c>
      <c r="H65" s="4">
        <v>1.05</v>
      </c>
    </row>
    <row r="66" spans="2:8">
      <c r="B66" s="1" t="s">
        <v>1448</v>
      </c>
      <c r="C66" s="15">
        <v>7.66</v>
      </c>
      <c r="D66" s="1" t="s">
        <v>117</v>
      </c>
      <c r="E66" s="1" t="s">
        <v>1449</v>
      </c>
      <c r="F66" s="4">
        <v>250</v>
      </c>
      <c r="G66" s="4">
        <v>2457.04</v>
      </c>
      <c r="H66" s="4">
        <v>1.03</v>
      </c>
    </row>
    <row r="67" spans="2:8">
      <c r="B67" s="1" t="s">
        <v>3189</v>
      </c>
      <c r="C67" s="15">
        <v>7.51</v>
      </c>
      <c r="D67" s="1" t="s">
        <v>117</v>
      </c>
      <c r="E67" s="1" t="s">
        <v>1450</v>
      </c>
      <c r="F67" s="4">
        <v>250</v>
      </c>
      <c r="G67" s="4">
        <v>2440.52</v>
      </c>
      <c r="H67" s="4">
        <v>1.03</v>
      </c>
    </row>
    <row r="68" spans="2:8">
      <c r="B68" s="1" t="s">
        <v>1333</v>
      </c>
      <c r="C68" s="15">
        <v>7.81</v>
      </c>
      <c r="D68" s="1" t="s">
        <v>117</v>
      </c>
      <c r="E68" s="1" t="s">
        <v>929</v>
      </c>
      <c r="F68" s="4">
        <v>250</v>
      </c>
      <c r="G68" s="4">
        <v>2432.69</v>
      </c>
      <c r="H68" s="4">
        <v>1.02</v>
      </c>
    </row>
    <row r="69" spans="2:8">
      <c r="B69" s="1" t="s">
        <v>1451</v>
      </c>
      <c r="C69" s="15">
        <v>7.47</v>
      </c>
      <c r="D69" s="1" t="s">
        <v>117</v>
      </c>
      <c r="E69" s="1" t="s">
        <v>908</v>
      </c>
      <c r="F69" s="4">
        <v>250</v>
      </c>
      <c r="G69" s="4">
        <v>2427.7199999999998</v>
      </c>
      <c r="H69" s="4">
        <v>1.02</v>
      </c>
    </row>
    <row r="70" spans="2:8">
      <c r="B70" s="1" t="s">
        <v>1452</v>
      </c>
      <c r="C70" s="15">
        <v>7.52</v>
      </c>
      <c r="D70" s="1" t="s">
        <v>117</v>
      </c>
      <c r="E70" s="1" t="s">
        <v>1453</v>
      </c>
      <c r="F70" s="4">
        <v>250</v>
      </c>
      <c r="G70" s="4">
        <v>2422.1799999999998</v>
      </c>
      <c r="H70" s="4">
        <v>1.02</v>
      </c>
    </row>
    <row r="71" spans="2:8">
      <c r="B71" s="1" t="s">
        <v>3188</v>
      </c>
      <c r="C71" s="15">
        <v>7.82</v>
      </c>
      <c r="D71" s="1" t="s">
        <v>117</v>
      </c>
      <c r="E71" s="1" t="s">
        <v>1454</v>
      </c>
      <c r="F71" s="4">
        <v>250</v>
      </c>
      <c r="G71" s="4">
        <v>2400.6799999999998</v>
      </c>
      <c r="H71" s="4">
        <v>1.01</v>
      </c>
    </row>
    <row r="72" spans="2:8">
      <c r="B72" s="1" t="s">
        <v>1455</v>
      </c>
      <c r="C72" s="15">
        <v>7.87</v>
      </c>
      <c r="D72" s="1" t="s">
        <v>117</v>
      </c>
      <c r="E72" s="1" t="s">
        <v>1456</v>
      </c>
      <c r="F72" s="4">
        <v>250</v>
      </c>
      <c r="G72" s="4">
        <v>2114.67</v>
      </c>
      <c r="H72" s="4">
        <v>0.89</v>
      </c>
    </row>
    <row r="73" spans="2:8">
      <c r="B73" s="1" t="s">
        <v>1457</v>
      </c>
      <c r="C73" s="15">
        <v>7.52</v>
      </c>
      <c r="D73" s="1" t="s">
        <v>117</v>
      </c>
      <c r="E73" s="1" t="s">
        <v>1458</v>
      </c>
      <c r="F73" s="4">
        <v>200</v>
      </c>
      <c r="G73" s="4">
        <v>1950.82</v>
      </c>
      <c r="H73" s="4">
        <v>0.82</v>
      </c>
    </row>
    <row r="74" spans="2:8">
      <c r="B74" s="1" t="s">
        <v>1459</v>
      </c>
      <c r="C74" s="15">
        <v>7.7</v>
      </c>
      <c r="D74" s="1" t="s">
        <v>117</v>
      </c>
      <c r="E74" s="1" t="s">
        <v>1460</v>
      </c>
      <c r="F74" s="4">
        <v>150</v>
      </c>
      <c r="G74" s="4">
        <v>1519.49</v>
      </c>
      <c r="H74" s="4">
        <v>0.64</v>
      </c>
    </row>
    <row r="75" spans="2:8">
      <c r="B75" s="1" t="s">
        <v>3191</v>
      </c>
      <c r="C75" s="15">
        <v>7.54</v>
      </c>
      <c r="D75" s="1" t="s">
        <v>117</v>
      </c>
      <c r="E75" s="1" t="s">
        <v>1005</v>
      </c>
      <c r="F75" s="4">
        <v>150</v>
      </c>
      <c r="G75" s="4">
        <v>1430.15</v>
      </c>
      <c r="H75" s="4">
        <v>0.6</v>
      </c>
    </row>
    <row r="76" spans="2:8">
      <c r="B76" s="1" t="s">
        <v>1461</v>
      </c>
      <c r="C76" s="15">
        <v>7.33</v>
      </c>
      <c r="D76" s="1" t="s">
        <v>117</v>
      </c>
      <c r="E76" s="1" t="s">
        <v>1462</v>
      </c>
      <c r="F76" s="4">
        <v>100</v>
      </c>
      <c r="G76" s="4">
        <v>1039.8800000000001</v>
      </c>
      <c r="H76" s="4">
        <v>0.44</v>
      </c>
    </row>
    <row r="77" spans="2:8">
      <c r="B77" s="1" t="s">
        <v>1463</v>
      </c>
      <c r="C77" s="15">
        <v>7.07</v>
      </c>
      <c r="D77" s="1" t="s">
        <v>117</v>
      </c>
      <c r="E77" s="1" t="s">
        <v>1464</v>
      </c>
      <c r="F77" s="4">
        <v>100</v>
      </c>
      <c r="G77" s="4">
        <v>1005.46</v>
      </c>
      <c r="H77" s="4">
        <v>0.42</v>
      </c>
    </row>
    <row r="78" spans="2:8">
      <c r="B78" s="1" t="s">
        <v>1465</v>
      </c>
      <c r="C78" s="15">
        <v>8.2799999999999994</v>
      </c>
      <c r="D78" s="1" t="s">
        <v>117</v>
      </c>
      <c r="E78" s="1" t="s">
        <v>1466</v>
      </c>
      <c r="F78" s="4">
        <v>100</v>
      </c>
      <c r="G78" s="4">
        <v>1001.44</v>
      </c>
      <c r="H78" s="4">
        <v>0.42</v>
      </c>
    </row>
    <row r="79" spans="2:8">
      <c r="B79" s="1" t="s">
        <v>1467</v>
      </c>
      <c r="C79" s="15">
        <v>6.69</v>
      </c>
      <c r="D79" s="1" t="s">
        <v>117</v>
      </c>
      <c r="E79" s="1" t="s">
        <v>1468</v>
      </c>
      <c r="F79" s="4">
        <v>50</v>
      </c>
      <c r="G79" s="4">
        <v>499.99</v>
      </c>
      <c r="H79" s="4">
        <v>0.21</v>
      </c>
    </row>
    <row r="80" spans="2:8">
      <c r="B80" s="2" t="s">
        <v>1469</v>
      </c>
      <c r="C80" s="28"/>
      <c r="D80" s="2"/>
      <c r="E80" s="2"/>
      <c r="F80" s="10"/>
      <c r="G80" s="10">
        <f>SUM(G49:G79)</f>
        <v>100928.15</v>
      </c>
      <c r="H80" s="10">
        <f>SUM(H49:H79)</f>
        <v>42.490000000000016</v>
      </c>
    </row>
    <row r="81" spans="2:8">
      <c r="B81" s="2" t="s">
        <v>119</v>
      </c>
      <c r="C81" s="15"/>
    </row>
    <row r="82" spans="2:8">
      <c r="B82" s="1" t="s">
        <v>1222</v>
      </c>
      <c r="C82" s="15">
        <v>7.35</v>
      </c>
      <c r="D82" s="1" t="s">
        <v>121</v>
      </c>
      <c r="E82" s="1" t="s">
        <v>1223</v>
      </c>
      <c r="F82" s="4">
        <v>2000</v>
      </c>
      <c r="G82" s="4">
        <v>9622.17</v>
      </c>
      <c r="H82" s="4">
        <v>4.05</v>
      </c>
    </row>
    <row r="83" spans="2:8">
      <c r="B83" s="1" t="s">
        <v>1470</v>
      </c>
      <c r="C83" s="15">
        <v>6.81</v>
      </c>
      <c r="D83" s="1" t="s">
        <v>120</v>
      </c>
      <c r="E83" s="1" t="s">
        <v>1471</v>
      </c>
      <c r="F83" s="4">
        <v>1000</v>
      </c>
      <c r="G83" s="4">
        <v>4981.3999999999996</v>
      </c>
      <c r="H83" s="4">
        <v>2.1</v>
      </c>
    </row>
    <row r="84" spans="2:8">
      <c r="B84" s="1" t="s">
        <v>1472</v>
      </c>
      <c r="C84" s="15">
        <v>6.14</v>
      </c>
      <c r="D84" s="1" t="s">
        <v>113</v>
      </c>
      <c r="E84" s="1" t="s">
        <v>1473</v>
      </c>
      <c r="F84" s="4">
        <v>5000000</v>
      </c>
      <c r="G84" s="4">
        <v>4969.07</v>
      </c>
      <c r="H84" s="4">
        <v>2.09</v>
      </c>
    </row>
    <row r="85" spans="2:8">
      <c r="B85" s="1" t="s">
        <v>1474</v>
      </c>
      <c r="C85" s="15">
        <v>6.59</v>
      </c>
      <c r="D85" s="1" t="s">
        <v>120</v>
      </c>
      <c r="E85" s="1" t="s">
        <v>1475</v>
      </c>
      <c r="F85" s="4">
        <v>1000</v>
      </c>
      <c r="G85" s="4">
        <v>4965.93</v>
      </c>
      <c r="H85" s="4">
        <v>2.09</v>
      </c>
    </row>
    <row r="86" spans="2:8">
      <c r="B86" s="1" t="s">
        <v>1476</v>
      </c>
      <c r="C86" s="15">
        <v>6.6</v>
      </c>
      <c r="D86" s="1" t="s">
        <v>121</v>
      </c>
      <c r="E86" s="1" t="s">
        <v>122</v>
      </c>
      <c r="F86" s="4">
        <v>1000</v>
      </c>
      <c r="G86" s="4">
        <v>4962.32</v>
      </c>
      <c r="H86" s="4">
        <v>2.09</v>
      </c>
    </row>
    <row r="87" spans="2:8">
      <c r="B87" s="1" t="s">
        <v>1202</v>
      </c>
      <c r="C87" s="15">
        <v>7.01</v>
      </c>
      <c r="D87" s="1" t="s">
        <v>120</v>
      </c>
      <c r="E87" s="1" t="s">
        <v>1203</v>
      </c>
      <c r="F87" s="4">
        <v>1000</v>
      </c>
      <c r="G87" s="4">
        <v>4901.17</v>
      </c>
      <c r="H87" s="4">
        <v>2.06</v>
      </c>
    </row>
    <row r="88" spans="2:8">
      <c r="B88" s="1" t="s">
        <v>1477</v>
      </c>
      <c r="C88" s="15">
        <v>7.04</v>
      </c>
      <c r="D88" s="1" t="s">
        <v>120</v>
      </c>
      <c r="E88" s="1" t="s">
        <v>1478</v>
      </c>
      <c r="F88" s="4">
        <v>1000</v>
      </c>
      <c r="G88" s="4">
        <v>4888.74</v>
      </c>
      <c r="H88" s="4">
        <v>2.06</v>
      </c>
    </row>
    <row r="89" spans="2:8">
      <c r="B89" s="1" t="s">
        <v>1479</v>
      </c>
      <c r="C89" s="15">
        <v>7.45</v>
      </c>
      <c r="D89" s="1" t="s">
        <v>120</v>
      </c>
      <c r="E89" s="1" t="s">
        <v>1480</v>
      </c>
      <c r="F89" s="4">
        <v>1000</v>
      </c>
      <c r="G89" s="4">
        <v>4875.6099999999997</v>
      </c>
      <c r="H89" s="4">
        <v>2.0499999999999998</v>
      </c>
    </row>
    <row r="90" spans="2:8">
      <c r="B90" s="1" t="s">
        <v>1481</v>
      </c>
      <c r="C90" s="15">
        <v>7.04</v>
      </c>
      <c r="D90" s="1" t="s">
        <v>120</v>
      </c>
      <c r="E90" s="1" t="s">
        <v>1482</v>
      </c>
      <c r="F90" s="4">
        <v>1000</v>
      </c>
      <c r="G90" s="4">
        <v>4866.71</v>
      </c>
      <c r="H90" s="4">
        <v>2.0499999999999998</v>
      </c>
    </row>
    <row r="91" spans="2:8">
      <c r="B91" s="1" t="s">
        <v>1160</v>
      </c>
      <c r="C91" s="15">
        <v>7.3</v>
      </c>
      <c r="D91" s="1" t="s">
        <v>121</v>
      </c>
      <c r="E91" s="1" t="s">
        <v>1161</v>
      </c>
      <c r="F91" s="4">
        <v>1000</v>
      </c>
      <c r="G91" s="4">
        <v>4842.25</v>
      </c>
      <c r="H91" s="4">
        <v>2.04</v>
      </c>
    </row>
    <row r="92" spans="2:8">
      <c r="B92" s="1" t="s">
        <v>1483</v>
      </c>
      <c r="C92" s="15">
        <v>7.49</v>
      </c>
      <c r="D92" s="1" t="s">
        <v>120</v>
      </c>
      <c r="E92" s="1" t="s">
        <v>1484</v>
      </c>
      <c r="F92" s="4">
        <v>1000</v>
      </c>
      <c r="G92" s="4">
        <v>4706.59</v>
      </c>
      <c r="H92" s="4">
        <v>1.98</v>
      </c>
    </row>
    <row r="93" spans="2:8">
      <c r="B93" s="1" t="s">
        <v>1485</v>
      </c>
      <c r="C93" s="15">
        <v>7.36</v>
      </c>
      <c r="D93" s="1" t="s">
        <v>121</v>
      </c>
      <c r="E93" s="1" t="s">
        <v>1486</v>
      </c>
      <c r="F93" s="4">
        <v>1000</v>
      </c>
      <c r="G93" s="4">
        <v>4701.38</v>
      </c>
      <c r="H93" s="4">
        <v>1.98</v>
      </c>
    </row>
    <row r="94" spans="2:8">
      <c r="B94" s="1" t="s">
        <v>1487</v>
      </c>
      <c r="C94" s="15">
        <v>6.59</v>
      </c>
      <c r="D94" s="1" t="s">
        <v>120</v>
      </c>
      <c r="E94" s="1" t="s">
        <v>1488</v>
      </c>
      <c r="F94" s="4">
        <v>500</v>
      </c>
      <c r="G94" s="4">
        <v>2483.41</v>
      </c>
      <c r="H94" s="4">
        <v>1.05</v>
      </c>
    </row>
    <row r="95" spans="2:8">
      <c r="B95" s="1" t="s">
        <v>1489</v>
      </c>
      <c r="C95" s="15">
        <v>6.91</v>
      </c>
      <c r="D95" s="1" t="s">
        <v>1170</v>
      </c>
      <c r="E95" s="1" t="s">
        <v>1490</v>
      </c>
      <c r="F95" s="4">
        <v>500</v>
      </c>
      <c r="G95" s="4">
        <v>2464.5700000000002</v>
      </c>
      <c r="H95" s="4">
        <v>1.04</v>
      </c>
    </row>
    <row r="96" spans="2:8">
      <c r="B96" s="1" t="s">
        <v>1491</v>
      </c>
      <c r="C96" s="15">
        <v>7.04</v>
      </c>
      <c r="D96" s="1" t="s">
        <v>120</v>
      </c>
      <c r="E96" s="1" t="s">
        <v>1492</v>
      </c>
      <c r="F96" s="4">
        <v>500</v>
      </c>
      <c r="G96" s="4">
        <v>2453.1799999999998</v>
      </c>
      <c r="H96" s="4">
        <v>1.03</v>
      </c>
    </row>
    <row r="97" spans="2:8">
      <c r="B97" s="1" t="s">
        <v>1493</v>
      </c>
      <c r="C97" s="15">
        <v>7.03</v>
      </c>
      <c r="D97" s="1" t="s">
        <v>120</v>
      </c>
      <c r="E97" s="1" t="s">
        <v>1494</v>
      </c>
      <c r="F97" s="4">
        <v>500</v>
      </c>
      <c r="G97" s="4">
        <v>2450.4699999999998</v>
      </c>
      <c r="H97" s="4">
        <v>1.03</v>
      </c>
    </row>
    <row r="98" spans="2:8">
      <c r="B98" s="1" t="s">
        <v>1495</v>
      </c>
      <c r="C98" s="15">
        <v>7.54</v>
      </c>
      <c r="D98" s="1" t="s">
        <v>120</v>
      </c>
      <c r="E98" s="1" t="s">
        <v>1496</v>
      </c>
      <c r="F98" s="4">
        <v>500</v>
      </c>
      <c r="G98" s="4">
        <v>2446.9299999999998</v>
      </c>
      <c r="H98" s="4">
        <v>1.03</v>
      </c>
    </row>
    <row r="99" spans="2:8">
      <c r="B99" s="1" t="s">
        <v>1497</v>
      </c>
      <c r="C99" s="15">
        <v>7.68</v>
      </c>
      <c r="D99" s="1" t="s">
        <v>120</v>
      </c>
      <c r="E99" s="1" t="s">
        <v>1498</v>
      </c>
      <c r="F99" s="4">
        <v>500</v>
      </c>
      <c r="G99" s="4">
        <v>2437.4699999999998</v>
      </c>
      <c r="H99" s="4">
        <v>1.03</v>
      </c>
    </row>
    <row r="100" spans="2:8">
      <c r="B100" s="1" t="s">
        <v>1499</v>
      </c>
      <c r="C100" s="15">
        <v>7.62</v>
      </c>
      <c r="D100" s="1" t="s">
        <v>120</v>
      </c>
      <c r="E100" s="1" t="s">
        <v>1500</v>
      </c>
      <c r="F100" s="4">
        <v>500</v>
      </c>
      <c r="G100" s="4">
        <v>2368.48</v>
      </c>
      <c r="H100" s="4">
        <v>1</v>
      </c>
    </row>
    <row r="101" spans="2:8">
      <c r="B101" s="2" t="s">
        <v>123</v>
      </c>
      <c r="C101" s="9"/>
      <c r="D101" s="2"/>
      <c r="E101" s="2"/>
      <c r="F101" s="10"/>
      <c r="G101" s="10">
        <f>SUM(G82:G100)</f>
        <v>80387.849999999977</v>
      </c>
      <c r="H101" s="10">
        <f>SUM(H82:H100)</f>
        <v>33.85</v>
      </c>
    </row>
    <row r="102" spans="2:8">
      <c r="B102" s="2" t="s">
        <v>565</v>
      </c>
      <c r="C102" s="9"/>
      <c r="D102" s="2"/>
      <c r="E102" s="2"/>
      <c r="F102" s="10"/>
      <c r="G102" s="10">
        <v>15586.27</v>
      </c>
      <c r="H102" s="10">
        <v>6.56</v>
      </c>
    </row>
    <row r="103" spans="2:8">
      <c r="B103" s="2" t="s">
        <v>125</v>
      </c>
      <c r="C103" s="9"/>
      <c r="D103" s="2"/>
      <c r="E103" s="2"/>
      <c r="F103" s="10"/>
      <c r="G103" s="10">
        <f>+G47+G80+G101+G102</f>
        <v>232838.16999999995</v>
      </c>
      <c r="H103" s="10">
        <f>+H47+H80+H101+H102</f>
        <v>98.020000000000024</v>
      </c>
    </row>
    <row r="104" spans="2:8">
      <c r="B104" s="2" t="s">
        <v>126</v>
      </c>
      <c r="C104" s="9"/>
      <c r="D104" s="2"/>
      <c r="E104" s="2"/>
      <c r="F104" s="10"/>
      <c r="G104" s="10">
        <f>+G105-G103</f>
        <v>4698.5082056100364</v>
      </c>
      <c r="H104" s="10">
        <f>+H105-H103</f>
        <v>1.9799999999999756</v>
      </c>
    </row>
    <row r="105" spans="2:8">
      <c r="B105" s="2" t="s">
        <v>127</v>
      </c>
      <c r="C105" s="9"/>
      <c r="D105" s="2"/>
      <c r="E105" s="2"/>
      <c r="F105" s="10"/>
      <c r="G105" s="10">
        <v>237536.67820560999</v>
      </c>
      <c r="H105" s="10">
        <v>100</v>
      </c>
    </row>
    <row r="106" spans="2:8">
      <c r="B106" s="1" t="s">
        <v>128</v>
      </c>
    </row>
    <row r="107" spans="2:8">
      <c r="B107" s="1" t="s">
        <v>129</v>
      </c>
    </row>
    <row r="108" spans="2:8">
      <c r="B108" s="2" t="s">
        <v>1501</v>
      </c>
    </row>
    <row r="109" spans="2:8">
      <c r="B109" s="2" t="s">
        <v>130</v>
      </c>
      <c r="C109" s="29">
        <v>44865</v>
      </c>
    </row>
    <row r="110" spans="2:8" ht="25.5">
      <c r="B110" s="11" t="s">
        <v>131</v>
      </c>
      <c r="C110" s="5" t="s">
        <v>132</v>
      </c>
    </row>
    <row r="111" spans="2:8">
      <c r="B111" s="2"/>
      <c r="C111" s="5" t="s">
        <v>132</v>
      </c>
    </row>
    <row r="112" spans="2:8">
      <c r="B112" s="2" t="s">
        <v>1106</v>
      </c>
      <c r="C112" s="2" t="s">
        <v>1252</v>
      </c>
    </row>
    <row r="113" spans="2:3">
      <c r="B113" s="2" t="s">
        <v>1107</v>
      </c>
      <c r="C113" s="5" t="s">
        <v>132</v>
      </c>
    </row>
    <row r="114" spans="2:3">
      <c r="B114" s="2" t="s">
        <v>1502</v>
      </c>
      <c r="C114" s="9"/>
    </row>
    <row r="115" spans="2:3">
      <c r="B115" s="2" t="s">
        <v>1503</v>
      </c>
      <c r="C115" s="9"/>
    </row>
    <row r="116" spans="2:3">
      <c r="B116" s="2" t="s">
        <v>1504</v>
      </c>
      <c r="C116" s="9"/>
    </row>
    <row r="117" spans="2:3">
      <c r="B117" s="2" t="s">
        <v>1505</v>
      </c>
      <c r="C117" s="9"/>
    </row>
    <row r="118" spans="2:3">
      <c r="B118" s="2" t="s">
        <v>1506</v>
      </c>
      <c r="C118" s="9"/>
    </row>
    <row r="119" spans="2:3">
      <c r="B119" s="2" t="s">
        <v>1507</v>
      </c>
      <c r="C119" s="9"/>
    </row>
    <row r="120" spans="2:3">
      <c r="B120" s="2" t="s">
        <v>1508</v>
      </c>
      <c r="C120" s="9"/>
    </row>
    <row r="121" spans="2:3">
      <c r="B121" s="2" t="s">
        <v>1509</v>
      </c>
      <c r="C121" s="9"/>
    </row>
    <row r="122" spans="2:3">
      <c r="B122" s="2" t="s">
        <v>1510</v>
      </c>
      <c r="C122" s="9"/>
    </row>
    <row r="123" spans="2:3">
      <c r="B123" s="2" t="s">
        <v>1511</v>
      </c>
      <c r="C123" s="9"/>
    </row>
    <row r="124" spans="2:3">
      <c r="B124" s="2" t="s">
        <v>1512</v>
      </c>
      <c r="C124" s="9"/>
    </row>
    <row r="125" spans="2:3">
      <c r="B125" s="2" t="s">
        <v>1513</v>
      </c>
      <c r="C125" s="9"/>
    </row>
    <row r="126" spans="2:3">
      <c r="B126" s="2" t="s">
        <v>1514</v>
      </c>
      <c r="C126" s="9"/>
    </row>
    <row r="127" spans="2:3">
      <c r="B127" s="2" t="s">
        <v>1515</v>
      </c>
      <c r="C127" s="9"/>
    </row>
    <row r="128" spans="2:3">
      <c r="B128" s="2" t="s">
        <v>1516</v>
      </c>
      <c r="C128" s="9"/>
    </row>
    <row r="129" spans="2:9">
      <c r="B129" s="2" t="s">
        <v>1517</v>
      </c>
      <c r="C129" s="9"/>
    </row>
    <row r="130" spans="2:9">
      <c r="B130" s="23" t="s">
        <v>1261</v>
      </c>
      <c r="C130" s="9"/>
    </row>
    <row r="131" spans="2:9">
      <c r="B131" s="23" t="s">
        <v>1518</v>
      </c>
    </row>
    <row r="132" spans="2:9">
      <c r="B132" s="23"/>
    </row>
    <row r="133" spans="2:9" s="21" customFormat="1" ht="63" customHeight="1">
      <c r="B133" s="401" t="s">
        <v>1113</v>
      </c>
      <c r="C133" s="401"/>
      <c r="D133" s="401"/>
      <c r="E133" s="401"/>
      <c r="F133" s="401"/>
      <c r="G133" s="22"/>
      <c r="H133" s="22"/>
    </row>
    <row r="134" spans="2:9">
      <c r="B134" s="23"/>
    </row>
    <row r="135" spans="2:9" ht="15">
      <c r="B135" s="57" t="s">
        <v>1519</v>
      </c>
      <c r="C135" s="15"/>
    </row>
    <row r="136" spans="2:9">
      <c r="C136" s="15"/>
    </row>
    <row r="137" spans="2:9">
      <c r="B137" s="23" t="s">
        <v>1520</v>
      </c>
      <c r="C137" s="15"/>
    </row>
    <row r="138" spans="2:9">
      <c r="B138" s="445" t="s">
        <v>1521</v>
      </c>
      <c r="C138" s="447" t="s">
        <v>1522</v>
      </c>
      <c r="D138" s="447"/>
      <c r="E138" s="448" t="s">
        <v>1523</v>
      </c>
      <c r="F138" s="447" t="s">
        <v>1524</v>
      </c>
      <c r="I138" s="4"/>
    </row>
    <row r="139" spans="2:9" ht="21" customHeight="1">
      <c r="B139" s="446"/>
      <c r="C139" s="447"/>
      <c r="D139" s="447"/>
      <c r="E139" s="449"/>
      <c r="F139" s="447"/>
      <c r="I139" s="80"/>
    </row>
    <row r="140" spans="2:9" ht="15">
      <c r="B140" s="81" t="s">
        <v>1525</v>
      </c>
      <c r="C140" s="450" t="s">
        <v>1526</v>
      </c>
      <c r="D140" s="450"/>
      <c r="E140" s="82">
        <v>-250000000</v>
      </c>
      <c r="F140" s="83">
        <v>-1.06</v>
      </c>
      <c r="G140" s="84"/>
      <c r="I140" s="80"/>
    </row>
    <row r="141" spans="2:9" ht="15">
      <c r="B141" s="81" t="s">
        <v>1525</v>
      </c>
      <c r="C141" s="450" t="s">
        <v>1526</v>
      </c>
      <c r="D141" s="450"/>
      <c r="E141" s="82">
        <v>-250000000</v>
      </c>
      <c r="F141" s="83">
        <v>-1.06</v>
      </c>
    </row>
    <row r="142" spans="2:9" ht="15">
      <c r="B142" s="81" t="s">
        <v>1525</v>
      </c>
      <c r="C142" s="450" t="s">
        <v>1526</v>
      </c>
      <c r="D142" s="450"/>
      <c r="E142" s="82">
        <v>-500000000</v>
      </c>
      <c r="F142" s="83">
        <v>-2.11</v>
      </c>
    </row>
    <row r="143" spans="2:9" ht="15">
      <c r="B143" s="81" t="s">
        <v>1527</v>
      </c>
      <c r="C143" s="450" t="s">
        <v>1526</v>
      </c>
      <c r="D143" s="450"/>
      <c r="E143" s="82">
        <v>-150000000</v>
      </c>
      <c r="F143" s="83">
        <v>-0.63</v>
      </c>
      <c r="G143" s="1"/>
      <c r="I143" s="80"/>
    </row>
    <row r="144" spans="2:9" ht="15">
      <c r="B144" s="81" t="s">
        <v>1527</v>
      </c>
      <c r="C144" s="450" t="s">
        <v>1526</v>
      </c>
      <c r="D144" s="450"/>
      <c r="E144" s="82">
        <v>-350000000</v>
      </c>
      <c r="F144" s="83">
        <v>-1.48</v>
      </c>
      <c r="G144" s="1"/>
      <c r="I144" s="80"/>
    </row>
    <row r="145" spans="2:8">
      <c r="B145" s="23"/>
    </row>
    <row r="146" spans="2:8" s="38" customFormat="1" ht="35.1" customHeight="1">
      <c r="B146" s="451" t="s">
        <v>3193</v>
      </c>
      <c r="C146" s="452"/>
      <c r="D146" s="452"/>
      <c r="E146" s="452"/>
      <c r="F146" s="452"/>
      <c r="G146" s="1"/>
      <c r="H146" s="40"/>
    </row>
    <row r="147" spans="2:8" s="43" customFormat="1">
      <c r="B147" s="38"/>
      <c r="C147" s="39"/>
      <c r="D147" s="38"/>
      <c r="E147" s="38"/>
      <c r="F147" s="40"/>
      <c r="G147" s="1"/>
      <c r="H147" s="42"/>
    </row>
    <row r="148" spans="2:8" s="38" customFormat="1" ht="30" customHeight="1">
      <c r="B148" s="451" t="s">
        <v>3194</v>
      </c>
      <c r="C148" s="452"/>
      <c r="D148" s="452"/>
      <c r="E148" s="452"/>
      <c r="F148" s="452"/>
      <c r="G148" s="1"/>
      <c r="H148" s="40"/>
    </row>
    <row r="149" spans="2:8" s="43" customFormat="1">
      <c r="B149" s="38"/>
      <c r="C149" s="39"/>
      <c r="D149" s="38"/>
      <c r="E149" s="38"/>
      <c r="F149" s="40"/>
      <c r="G149" s="1"/>
      <c r="H149" s="42"/>
    </row>
    <row r="150" spans="2:8" s="38" customFormat="1" ht="30" customHeight="1">
      <c r="B150" s="451" t="s">
        <v>3195</v>
      </c>
      <c r="C150" s="452"/>
      <c r="D150" s="452"/>
      <c r="E150" s="452"/>
      <c r="F150" s="452"/>
      <c r="G150" s="1"/>
      <c r="H150" s="40"/>
    </row>
    <row r="151" spans="2:8">
      <c r="G151" s="1"/>
    </row>
    <row r="152" spans="2:8" s="38" customFormat="1" ht="30" customHeight="1">
      <c r="B152" s="451" t="s">
        <v>3196</v>
      </c>
      <c r="C152" s="452"/>
      <c r="D152" s="452"/>
      <c r="E152" s="452"/>
      <c r="F152" s="452"/>
      <c r="G152" s="1"/>
      <c r="H152" s="40"/>
    </row>
    <row r="153" spans="2:8">
      <c r="G153" s="1"/>
    </row>
    <row r="154" spans="2:8" s="38" customFormat="1" ht="30" customHeight="1">
      <c r="B154" s="451" t="s">
        <v>3197</v>
      </c>
      <c r="C154" s="452"/>
      <c r="D154" s="452"/>
      <c r="E154" s="452"/>
      <c r="F154" s="452"/>
      <c r="G154" s="1"/>
      <c r="H154" s="40"/>
    </row>
    <row r="155" spans="2:8">
      <c r="B155" s="23"/>
    </row>
    <row r="157" spans="2:8" ht="15">
      <c r="B157" s="55" t="s">
        <v>1275</v>
      </c>
      <c r="C157" s="56"/>
      <c r="D157" s="57"/>
    </row>
    <row r="158" spans="2:8" ht="30">
      <c r="B158" s="58" t="s">
        <v>1276</v>
      </c>
      <c r="C158" s="59" t="s">
        <v>1277</v>
      </c>
      <c r="D158" s="58" t="s">
        <v>1278</v>
      </c>
    </row>
    <row r="159" spans="2:8" ht="15">
      <c r="B159" s="60" t="s">
        <v>1279</v>
      </c>
      <c r="C159" s="61">
        <v>221.24</v>
      </c>
      <c r="D159" s="62">
        <v>3.34</v>
      </c>
      <c r="F159" s="63"/>
    </row>
    <row r="162" spans="1:8" ht="63" customHeight="1">
      <c r="B162" s="444" t="s">
        <v>1113</v>
      </c>
      <c r="C162" s="444"/>
      <c r="D162" s="444"/>
      <c r="E162" s="444"/>
      <c r="F162" s="444"/>
    </row>
    <row r="164" spans="1:8">
      <c r="A164" s="3" t="s">
        <v>0</v>
      </c>
      <c r="B164" s="394" t="s">
        <v>1528</v>
      </c>
      <c r="C164" s="394"/>
      <c r="D164" s="394"/>
      <c r="E164" s="394"/>
    </row>
    <row r="168" spans="1:8">
      <c r="B168" s="1" t="s">
        <v>101</v>
      </c>
    </row>
    <row r="170" spans="1:8">
      <c r="B170" s="6" t="s">
        <v>102</v>
      </c>
      <c r="C170" s="7" t="s">
        <v>103</v>
      </c>
      <c r="D170" s="6" t="s">
        <v>104</v>
      </c>
      <c r="E170" s="6" t="s">
        <v>105</v>
      </c>
      <c r="F170" s="8" t="s">
        <v>106</v>
      </c>
      <c r="G170" s="8" t="s">
        <v>107</v>
      </c>
      <c r="H170" s="8" t="s">
        <v>108</v>
      </c>
    </row>
    <row r="171" spans="1:8">
      <c r="B171" s="2"/>
      <c r="C171" s="9"/>
      <c r="D171" s="2"/>
      <c r="E171" s="2"/>
      <c r="F171" s="10"/>
      <c r="G171" s="10"/>
      <c r="H171" s="10"/>
    </row>
    <row r="172" spans="1:8" ht="15.75">
      <c r="B172" s="68" t="s">
        <v>1374</v>
      </c>
      <c r="C172" s="9"/>
      <c r="D172" s="2"/>
      <c r="E172" s="2"/>
      <c r="F172" s="10"/>
      <c r="G172" s="10"/>
      <c r="H172" s="10"/>
    </row>
    <row r="173" spans="1:8">
      <c r="B173" s="2"/>
      <c r="C173" s="9"/>
      <c r="D173" s="2"/>
      <c r="E173" s="2"/>
      <c r="F173" s="10"/>
      <c r="G173" s="10"/>
      <c r="H173" s="10"/>
    </row>
    <row r="174" spans="1:8" s="69" customFormat="1">
      <c r="B174" s="72" t="s">
        <v>1375</v>
      </c>
      <c r="C174" s="73"/>
      <c r="F174" s="71"/>
      <c r="G174" s="71"/>
      <c r="H174" s="71"/>
    </row>
    <row r="175" spans="1:8" s="69" customFormat="1">
      <c r="B175"/>
      <c r="C175" s="73"/>
      <c r="F175" s="71"/>
      <c r="G175" s="71"/>
      <c r="H175" s="71"/>
    </row>
    <row r="176" spans="1:8" s="69" customFormat="1">
      <c r="B176" t="s">
        <v>1376</v>
      </c>
      <c r="C176" s="85">
        <v>788527303.70000005</v>
      </c>
      <c r="F176" s="71"/>
      <c r="G176" s="75"/>
      <c r="H176" s="71"/>
    </row>
    <row r="177" spans="2:8" s="69" customFormat="1">
      <c r="B177"/>
      <c r="C177" s="85"/>
      <c r="F177" s="71"/>
      <c r="G177" s="75"/>
      <c r="H177" s="71"/>
    </row>
    <row r="178" spans="2:8" s="69" customFormat="1">
      <c r="B178" t="s">
        <v>1377</v>
      </c>
      <c r="C178" s="85">
        <v>669327303.70000005</v>
      </c>
      <c r="F178" s="71"/>
      <c r="G178" s="75"/>
      <c r="H178" s="71"/>
    </row>
    <row r="179" spans="2:8" s="69" customFormat="1">
      <c r="B179"/>
      <c r="C179" s="85"/>
      <c r="F179" s="71"/>
      <c r="G179" s="75"/>
      <c r="H179" s="71"/>
    </row>
    <row r="180" spans="2:8" s="69" customFormat="1">
      <c r="B180" t="s">
        <v>1378</v>
      </c>
      <c r="C180" s="85">
        <v>119200000</v>
      </c>
      <c r="F180" s="71"/>
      <c r="G180" s="75"/>
      <c r="H180" s="71"/>
    </row>
    <row r="181" spans="2:8" s="69" customFormat="1">
      <c r="B181"/>
      <c r="C181" s="85"/>
      <c r="F181" s="71"/>
      <c r="G181" s="75"/>
      <c r="H181" s="71"/>
    </row>
    <row r="182" spans="2:8" s="69" customFormat="1">
      <c r="B182" s="72" t="s">
        <v>1379</v>
      </c>
      <c r="C182" s="86">
        <v>320030263</v>
      </c>
      <c r="F182" s="71"/>
      <c r="G182" s="75"/>
      <c r="H182" s="71"/>
    </row>
    <row r="183" spans="2:8" s="69" customFormat="1">
      <c r="B183"/>
      <c r="C183" s="85"/>
      <c r="F183" s="71"/>
      <c r="G183" s="75"/>
      <c r="H183" s="71"/>
    </row>
    <row r="184" spans="2:8" s="69" customFormat="1">
      <c r="B184" t="s">
        <v>1380</v>
      </c>
      <c r="C184" s="85">
        <v>145374263</v>
      </c>
      <c r="F184" s="71"/>
      <c r="G184" s="75"/>
      <c r="H184" s="71"/>
    </row>
    <row r="185" spans="2:8" s="69" customFormat="1">
      <c r="B185"/>
      <c r="C185" s="85"/>
      <c r="F185" s="71"/>
      <c r="G185" s="75"/>
      <c r="H185" s="71"/>
    </row>
    <row r="186" spans="2:8" s="69" customFormat="1" ht="25.5">
      <c r="B186" s="78" t="s">
        <v>1381</v>
      </c>
      <c r="C186" s="85">
        <v>174656000</v>
      </c>
      <c r="F186" s="71"/>
      <c r="G186" s="75"/>
      <c r="H186" s="71"/>
    </row>
    <row r="187" spans="2:8" s="69" customFormat="1">
      <c r="B187"/>
      <c r="C187" s="85"/>
      <c r="F187" s="71"/>
      <c r="G187" s="75"/>
      <c r="H187" s="71"/>
    </row>
    <row r="188" spans="2:8" s="69" customFormat="1" ht="25.5">
      <c r="B188" s="78" t="s">
        <v>1382</v>
      </c>
      <c r="C188" s="74">
        <v>149989127.66999999</v>
      </c>
      <c r="F188" s="71"/>
      <c r="G188" s="75"/>
      <c r="H188" s="71"/>
    </row>
    <row r="189" spans="2:8" s="69" customFormat="1">
      <c r="B189"/>
      <c r="C189" s="85"/>
      <c r="F189" s="71"/>
      <c r="G189" s="75"/>
      <c r="H189" s="71"/>
    </row>
    <row r="190" spans="2:8" s="69" customFormat="1">
      <c r="B190" s="72" t="s">
        <v>1383</v>
      </c>
      <c r="C190" s="86">
        <v>295363390.66999996</v>
      </c>
      <c r="F190" s="71"/>
      <c r="G190" s="75"/>
      <c r="H190" s="71"/>
    </row>
    <row r="191" spans="2:8" s="69" customFormat="1">
      <c r="B191" s="79"/>
      <c r="C191" s="15"/>
      <c r="F191" s="71"/>
      <c r="G191" s="71"/>
      <c r="H191" s="71"/>
    </row>
    <row r="192" spans="2:8" s="69" customFormat="1">
      <c r="B192" s="1" t="s">
        <v>1384</v>
      </c>
      <c r="C192" s="74"/>
      <c r="F192" s="71"/>
      <c r="G192" s="71"/>
    </row>
    <row r="205" spans="2:3">
      <c r="B205" s="2"/>
      <c r="C205" s="9"/>
    </row>
    <row r="206" spans="2:3">
      <c r="B206" s="2"/>
    </row>
  </sheetData>
  <mergeCells count="25">
    <mergeCell ref="B164:E164"/>
    <mergeCell ref="C142:D142"/>
    <mergeCell ref="C143:D143"/>
    <mergeCell ref="C144:D144"/>
    <mergeCell ref="B146:F146"/>
    <mergeCell ref="B148:F148"/>
    <mergeCell ref="B150:F150"/>
    <mergeCell ref="C140:D140"/>
    <mergeCell ref="B152:F152"/>
    <mergeCell ref="B154:F154"/>
    <mergeCell ref="B162:F162"/>
    <mergeCell ref="C141:D141"/>
    <mergeCell ref="B1:E1"/>
    <mergeCell ref="C3:C7"/>
    <mergeCell ref="D3:D7"/>
    <mergeCell ref="B10:E10"/>
    <mergeCell ref="B11:E11"/>
    <mergeCell ref="C12:C13"/>
    <mergeCell ref="D12:D13"/>
    <mergeCell ref="E12:E13"/>
    <mergeCell ref="B138:B139"/>
    <mergeCell ref="C138:D139"/>
    <mergeCell ref="E138:E139"/>
    <mergeCell ref="B133:F133"/>
    <mergeCell ref="F138:F139"/>
  </mergeCells>
  <hyperlinks>
    <hyperlink ref="A1" location="Index!A1" display="Index" xr:uid="{6EA344B2-2D38-4C00-839C-ABAA68ECA8E9}"/>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E1CD-E6DD-4A8A-916C-0D59D10B967B}">
  <dimension ref="A1:I107"/>
  <sheetViews>
    <sheetView workbookViewId="0"/>
  </sheetViews>
  <sheetFormatPr defaultRowHeight="12.75"/>
  <cols>
    <col min="1" max="1" width="5.42578125" style="21" bestFit="1" customWidth="1"/>
    <col min="2" max="2" width="81.140625" style="21" bestFit="1" customWidth="1"/>
    <col min="3" max="3" width="30.7109375" style="210" customWidth="1"/>
    <col min="4" max="4" width="30.7109375" style="21" customWidth="1"/>
    <col min="5" max="5" width="14.85546875"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1.140625" style="21" bestFit="1" customWidth="1"/>
    <col min="259" max="259" width="13.140625" style="21" bestFit="1" customWidth="1"/>
    <col min="260" max="260" width="11.140625" style="21" bestFit="1" customWidth="1"/>
    <col min="261" max="261" width="14.85546875" style="21" bestFit="1" customWidth="1"/>
    <col min="262" max="262" width="10.5703125" style="21" bestFit="1" customWidth="1"/>
    <col min="263" max="263" width="18.140625" style="21" bestFit="1" customWidth="1"/>
    <col min="264" max="512" width="9.140625" style="21"/>
    <col min="513" max="513" width="5.42578125" style="21" bestFit="1" customWidth="1"/>
    <col min="514" max="514" width="81.140625" style="21" bestFit="1" customWidth="1"/>
    <col min="515" max="515" width="13.140625" style="21" bestFit="1" customWidth="1"/>
    <col min="516" max="516" width="11.140625" style="21" bestFit="1" customWidth="1"/>
    <col min="517" max="517" width="14.85546875" style="21" bestFit="1" customWidth="1"/>
    <col min="518" max="518" width="10.5703125" style="21" bestFit="1" customWidth="1"/>
    <col min="519" max="519" width="18.140625" style="21" bestFit="1" customWidth="1"/>
    <col min="520" max="768" width="9.140625" style="21"/>
    <col min="769" max="769" width="5.42578125" style="21" bestFit="1" customWidth="1"/>
    <col min="770" max="770" width="81.140625" style="21" bestFit="1" customWidth="1"/>
    <col min="771" max="771" width="13.140625" style="21" bestFit="1" customWidth="1"/>
    <col min="772" max="772" width="11.140625" style="21" bestFit="1" customWidth="1"/>
    <col min="773" max="773" width="14.85546875" style="21" bestFit="1" customWidth="1"/>
    <col min="774" max="774" width="10.5703125" style="21" bestFit="1" customWidth="1"/>
    <col min="775" max="775" width="18.140625" style="21" bestFit="1" customWidth="1"/>
    <col min="776" max="1024" width="9.140625" style="21"/>
    <col min="1025" max="1025" width="5.42578125" style="21" bestFit="1" customWidth="1"/>
    <col min="1026" max="1026" width="81.140625" style="21" bestFit="1" customWidth="1"/>
    <col min="1027" max="1027" width="13.140625" style="21" bestFit="1" customWidth="1"/>
    <col min="1028" max="1028" width="11.140625" style="21" bestFit="1" customWidth="1"/>
    <col min="1029" max="1029" width="14.85546875" style="21" bestFit="1" customWidth="1"/>
    <col min="1030" max="1030" width="10.5703125" style="21" bestFit="1" customWidth="1"/>
    <col min="1031" max="1031" width="18.140625" style="21" bestFit="1" customWidth="1"/>
    <col min="1032" max="1280" width="9.140625" style="21"/>
    <col min="1281" max="1281" width="5.42578125" style="21" bestFit="1" customWidth="1"/>
    <col min="1282" max="1282" width="81.140625" style="21" bestFit="1" customWidth="1"/>
    <col min="1283" max="1283" width="13.140625" style="21" bestFit="1" customWidth="1"/>
    <col min="1284" max="1284" width="11.140625" style="21" bestFit="1" customWidth="1"/>
    <col min="1285" max="1285" width="14.85546875" style="21" bestFit="1" customWidth="1"/>
    <col min="1286" max="1286" width="10.5703125" style="21" bestFit="1" customWidth="1"/>
    <col min="1287" max="1287" width="18.140625" style="21" bestFit="1" customWidth="1"/>
    <col min="1288" max="1536" width="9.140625" style="21"/>
    <col min="1537" max="1537" width="5.42578125" style="21" bestFit="1" customWidth="1"/>
    <col min="1538" max="1538" width="81.140625" style="21" bestFit="1" customWidth="1"/>
    <col min="1539" max="1539" width="13.140625" style="21" bestFit="1" customWidth="1"/>
    <col min="1540" max="1540" width="11.140625" style="21" bestFit="1" customWidth="1"/>
    <col min="1541" max="1541" width="14.85546875" style="21" bestFit="1" customWidth="1"/>
    <col min="1542" max="1542" width="10.5703125" style="21" bestFit="1" customWidth="1"/>
    <col min="1543" max="1543" width="18.140625" style="21" bestFit="1" customWidth="1"/>
    <col min="1544" max="1792" width="9.140625" style="21"/>
    <col min="1793" max="1793" width="5.42578125" style="21" bestFit="1" customWidth="1"/>
    <col min="1794" max="1794" width="81.140625" style="21" bestFit="1" customWidth="1"/>
    <col min="1795" max="1795" width="13.140625" style="21" bestFit="1" customWidth="1"/>
    <col min="1796" max="1796" width="11.140625" style="21" bestFit="1" customWidth="1"/>
    <col min="1797" max="1797" width="14.85546875" style="21" bestFit="1" customWidth="1"/>
    <col min="1798" max="1798" width="10.5703125" style="21" bestFit="1" customWidth="1"/>
    <col min="1799" max="1799" width="18.140625" style="21" bestFit="1" customWidth="1"/>
    <col min="1800" max="2048" width="9.140625" style="21"/>
    <col min="2049" max="2049" width="5.42578125" style="21" bestFit="1" customWidth="1"/>
    <col min="2050" max="2050" width="81.140625" style="21" bestFit="1" customWidth="1"/>
    <col min="2051" max="2051" width="13.140625" style="21" bestFit="1" customWidth="1"/>
    <col min="2052" max="2052" width="11.140625" style="21" bestFit="1" customWidth="1"/>
    <col min="2053" max="2053" width="14.85546875" style="21" bestFit="1" customWidth="1"/>
    <col min="2054" max="2054" width="10.5703125" style="21" bestFit="1" customWidth="1"/>
    <col min="2055" max="2055" width="18.140625" style="21" bestFit="1" customWidth="1"/>
    <col min="2056" max="2304" width="9.140625" style="21"/>
    <col min="2305" max="2305" width="5.42578125" style="21" bestFit="1" customWidth="1"/>
    <col min="2306" max="2306" width="81.140625" style="21" bestFit="1" customWidth="1"/>
    <col min="2307" max="2307" width="13.140625" style="21" bestFit="1" customWidth="1"/>
    <col min="2308" max="2308" width="11.140625" style="21" bestFit="1" customWidth="1"/>
    <col min="2309" max="2309" width="14.85546875" style="21" bestFit="1" customWidth="1"/>
    <col min="2310" max="2310" width="10.5703125" style="21" bestFit="1" customWidth="1"/>
    <col min="2311" max="2311" width="18.140625" style="21" bestFit="1" customWidth="1"/>
    <col min="2312" max="2560" width="9.140625" style="21"/>
    <col min="2561" max="2561" width="5.42578125" style="21" bestFit="1" customWidth="1"/>
    <col min="2562" max="2562" width="81.140625" style="21" bestFit="1" customWidth="1"/>
    <col min="2563" max="2563" width="13.140625" style="21" bestFit="1" customWidth="1"/>
    <col min="2564" max="2564" width="11.140625" style="21" bestFit="1" customWidth="1"/>
    <col min="2565" max="2565" width="14.85546875" style="21" bestFit="1" customWidth="1"/>
    <col min="2566" max="2566" width="10.5703125" style="21" bestFit="1" customWidth="1"/>
    <col min="2567" max="2567" width="18.140625" style="21" bestFit="1" customWidth="1"/>
    <col min="2568" max="2816" width="9.140625" style="21"/>
    <col min="2817" max="2817" width="5.42578125" style="21" bestFit="1" customWidth="1"/>
    <col min="2818" max="2818" width="81.140625" style="21" bestFit="1" customWidth="1"/>
    <col min="2819" max="2819" width="13.140625" style="21" bestFit="1" customWidth="1"/>
    <col min="2820" max="2820" width="11.140625" style="21" bestFit="1" customWidth="1"/>
    <col min="2821" max="2821" width="14.85546875" style="21" bestFit="1" customWidth="1"/>
    <col min="2822" max="2822" width="10.5703125" style="21" bestFit="1" customWidth="1"/>
    <col min="2823" max="2823" width="18.140625" style="21" bestFit="1" customWidth="1"/>
    <col min="2824" max="3072" width="9.140625" style="21"/>
    <col min="3073" max="3073" width="5.42578125" style="21" bestFit="1" customWidth="1"/>
    <col min="3074" max="3074" width="81.140625" style="21" bestFit="1" customWidth="1"/>
    <col min="3075" max="3075" width="13.140625" style="21" bestFit="1" customWidth="1"/>
    <col min="3076" max="3076" width="11.140625" style="21" bestFit="1" customWidth="1"/>
    <col min="3077" max="3077" width="14.85546875" style="21" bestFit="1" customWidth="1"/>
    <col min="3078" max="3078" width="10.5703125" style="21" bestFit="1" customWidth="1"/>
    <col min="3079" max="3079" width="18.140625" style="21" bestFit="1" customWidth="1"/>
    <col min="3080" max="3328" width="9.140625" style="21"/>
    <col min="3329" max="3329" width="5.42578125" style="21" bestFit="1" customWidth="1"/>
    <col min="3330" max="3330" width="81.140625" style="21" bestFit="1" customWidth="1"/>
    <col min="3331" max="3331" width="13.140625" style="21" bestFit="1" customWidth="1"/>
    <col min="3332" max="3332" width="11.140625" style="21" bestFit="1" customWidth="1"/>
    <col min="3333" max="3333" width="14.85546875" style="21" bestFit="1" customWidth="1"/>
    <col min="3334" max="3334" width="10.5703125" style="21" bestFit="1" customWidth="1"/>
    <col min="3335" max="3335" width="18.140625" style="21" bestFit="1" customWidth="1"/>
    <col min="3336" max="3584" width="9.140625" style="21"/>
    <col min="3585" max="3585" width="5.42578125" style="21" bestFit="1" customWidth="1"/>
    <col min="3586" max="3586" width="81.140625" style="21" bestFit="1" customWidth="1"/>
    <col min="3587" max="3587" width="13.140625" style="21" bestFit="1" customWidth="1"/>
    <col min="3588" max="3588" width="11.140625" style="21" bestFit="1" customWidth="1"/>
    <col min="3589" max="3589" width="14.85546875" style="21" bestFit="1" customWidth="1"/>
    <col min="3590" max="3590" width="10.5703125" style="21" bestFit="1" customWidth="1"/>
    <col min="3591" max="3591" width="18.140625" style="21" bestFit="1" customWidth="1"/>
    <col min="3592" max="3840" width="9.140625" style="21"/>
    <col min="3841" max="3841" width="5.42578125" style="21" bestFit="1" customWidth="1"/>
    <col min="3842" max="3842" width="81.140625" style="21" bestFit="1" customWidth="1"/>
    <col min="3843" max="3843" width="13.140625" style="21" bestFit="1" customWidth="1"/>
    <col min="3844" max="3844" width="11.140625" style="21" bestFit="1" customWidth="1"/>
    <col min="3845" max="3845" width="14.85546875" style="21" bestFit="1" customWidth="1"/>
    <col min="3846" max="3846" width="10.5703125" style="21" bestFit="1" customWidth="1"/>
    <col min="3847" max="3847" width="18.140625" style="21" bestFit="1" customWidth="1"/>
    <col min="3848" max="4096" width="9.140625" style="21"/>
    <col min="4097" max="4097" width="5.42578125" style="21" bestFit="1" customWidth="1"/>
    <col min="4098" max="4098" width="81.140625" style="21" bestFit="1" customWidth="1"/>
    <col min="4099" max="4099" width="13.140625" style="21" bestFit="1" customWidth="1"/>
    <col min="4100" max="4100" width="11.140625" style="21" bestFit="1" customWidth="1"/>
    <col min="4101" max="4101" width="14.85546875" style="21" bestFit="1" customWidth="1"/>
    <col min="4102" max="4102" width="10.5703125" style="21" bestFit="1" customWidth="1"/>
    <col min="4103" max="4103" width="18.140625" style="21" bestFit="1" customWidth="1"/>
    <col min="4104" max="4352" width="9.140625" style="21"/>
    <col min="4353" max="4353" width="5.42578125" style="21" bestFit="1" customWidth="1"/>
    <col min="4354" max="4354" width="81.140625" style="21" bestFit="1" customWidth="1"/>
    <col min="4355" max="4355" width="13.140625" style="21" bestFit="1" customWidth="1"/>
    <col min="4356" max="4356" width="11.140625" style="21" bestFit="1" customWidth="1"/>
    <col min="4357" max="4357" width="14.85546875" style="21" bestFit="1" customWidth="1"/>
    <col min="4358" max="4358" width="10.5703125" style="21" bestFit="1" customWidth="1"/>
    <col min="4359" max="4359" width="18.140625" style="21" bestFit="1" customWidth="1"/>
    <col min="4360" max="4608" width="9.140625" style="21"/>
    <col min="4609" max="4609" width="5.42578125" style="21" bestFit="1" customWidth="1"/>
    <col min="4610" max="4610" width="81.140625" style="21" bestFit="1" customWidth="1"/>
    <col min="4611" max="4611" width="13.140625" style="21" bestFit="1" customWidth="1"/>
    <col min="4612" max="4612" width="11.140625" style="21" bestFit="1" customWidth="1"/>
    <col min="4613" max="4613" width="14.85546875" style="21" bestFit="1" customWidth="1"/>
    <col min="4614" max="4614" width="10.5703125" style="21" bestFit="1" customWidth="1"/>
    <col min="4615" max="4615" width="18.140625" style="21" bestFit="1" customWidth="1"/>
    <col min="4616" max="4864" width="9.140625" style="21"/>
    <col min="4865" max="4865" width="5.42578125" style="21" bestFit="1" customWidth="1"/>
    <col min="4866" max="4866" width="81.140625" style="21" bestFit="1" customWidth="1"/>
    <col min="4867" max="4867" width="13.140625" style="21" bestFit="1" customWidth="1"/>
    <col min="4868" max="4868" width="11.140625" style="21" bestFit="1" customWidth="1"/>
    <col min="4869" max="4869" width="14.85546875" style="21" bestFit="1" customWidth="1"/>
    <col min="4870" max="4870" width="10.5703125" style="21" bestFit="1" customWidth="1"/>
    <col min="4871" max="4871" width="18.140625" style="21" bestFit="1" customWidth="1"/>
    <col min="4872" max="5120" width="9.140625" style="21"/>
    <col min="5121" max="5121" width="5.42578125" style="21" bestFit="1" customWidth="1"/>
    <col min="5122" max="5122" width="81.140625" style="21" bestFit="1" customWidth="1"/>
    <col min="5123" max="5123" width="13.140625" style="21" bestFit="1" customWidth="1"/>
    <col min="5124" max="5124" width="11.140625" style="21" bestFit="1" customWidth="1"/>
    <col min="5125" max="5125" width="14.85546875" style="21" bestFit="1" customWidth="1"/>
    <col min="5126" max="5126" width="10.5703125" style="21" bestFit="1" customWidth="1"/>
    <col min="5127" max="5127" width="18.140625" style="21" bestFit="1" customWidth="1"/>
    <col min="5128" max="5376" width="9.140625" style="21"/>
    <col min="5377" max="5377" width="5.42578125" style="21" bestFit="1" customWidth="1"/>
    <col min="5378" max="5378" width="81.140625" style="21" bestFit="1" customWidth="1"/>
    <col min="5379" max="5379" width="13.140625" style="21" bestFit="1" customWidth="1"/>
    <col min="5380" max="5380" width="11.140625" style="21" bestFit="1" customWidth="1"/>
    <col min="5381" max="5381" width="14.85546875" style="21" bestFit="1" customWidth="1"/>
    <col min="5382" max="5382" width="10.5703125" style="21" bestFit="1" customWidth="1"/>
    <col min="5383" max="5383" width="18.140625" style="21" bestFit="1" customWidth="1"/>
    <col min="5384" max="5632" width="9.140625" style="21"/>
    <col min="5633" max="5633" width="5.42578125" style="21" bestFit="1" customWidth="1"/>
    <col min="5634" max="5634" width="81.140625" style="21" bestFit="1" customWidth="1"/>
    <col min="5635" max="5635" width="13.140625" style="21" bestFit="1" customWidth="1"/>
    <col min="5636" max="5636" width="11.140625" style="21" bestFit="1" customWidth="1"/>
    <col min="5637" max="5637" width="14.85546875" style="21" bestFit="1" customWidth="1"/>
    <col min="5638" max="5638" width="10.5703125" style="21" bestFit="1" customWidth="1"/>
    <col min="5639" max="5639" width="18.140625" style="21" bestFit="1" customWidth="1"/>
    <col min="5640" max="5888" width="9.140625" style="21"/>
    <col min="5889" max="5889" width="5.42578125" style="21" bestFit="1" customWidth="1"/>
    <col min="5890" max="5890" width="81.140625" style="21" bestFit="1" customWidth="1"/>
    <col min="5891" max="5891" width="13.140625" style="21" bestFit="1" customWidth="1"/>
    <col min="5892" max="5892" width="11.140625" style="21" bestFit="1" customWidth="1"/>
    <col min="5893" max="5893" width="14.85546875" style="21" bestFit="1" customWidth="1"/>
    <col min="5894" max="5894" width="10.5703125" style="21" bestFit="1" customWidth="1"/>
    <col min="5895" max="5895" width="18.140625" style="21" bestFit="1" customWidth="1"/>
    <col min="5896" max="6144" width="9.140625" style="21"/>
    <col min="6145" max="6145" width="5.42578125" style="21" bestFit="1" customWidth="1"/>
    <col min="6146" max="6146" width="81.140625" style="21" bestFit="1" customWidth="1"/>
    <col min="6147" max="6147" width="13.140625" style="21" bestFit="1" customWidth="1"/>
    <col min="6148" max="6148" width="11.140625" style="21" bestFit="1" customWidth="1"/>
    <col min="6149" max="6149" width="14.85546875" style="21" bestFit="1" customWidth="1"/>
    <col min="6150" max="6150" width="10.5703125" style="21" bestFit="1" customWidth="1"/>
    <col min="6151" max="6151" width="18.140625" style="21" bestFit="1" customWidth="1"/>
    <col min="6152" max="6400" width="9.140625" style="21"/>
    <col min="6401" max="6401" width="5.42578125" style="21" bestFit="1" customWidth="1"/>
    <col min="6402" max="6402" width="81.140625" style="21" bestFit="1" customWidth="1"/>
    <col min="6403" max="6403" width="13.140625" style="21" bestFit="1" customWidth="1"/>
    <col min="6404" max="6404" width="11.140625" style="21" bestFit="1" customWidth="1"/>
    <col min="6405" max="6405" width="14.85546875" style="21" bestFit="1" customWidth="1"/>
    <col min="6406" max="6406" width="10.5703125" style="21" bestFit="1" customWidth="1"/>
    <col min="6407" max="6407" width="18.140625" style="21" bestFit="1" customWidth="1"/>
    <col min="6408" max="6656" width="9.140625" style="21"/>
    <col min="6657" max="6657" width="5.42578125" style="21" bestFit="1" customWidth="1"/>
    <col min="6658" max="6658" width="81.140625" style="21" bestFit="1" customWidth="1"/>
    <col min="6659" max="6659" width="13.140625" style="21" bestFit="1" customWidth="1"/>
    <col min="6660" max="6660" width="11.140625" style="21" bestFit="1" customWidth="1"/>
    <col min="6661" max="6661" width="14.85546875" style="21" bestFit="1" customWidth="1"/>
    <col min="6662" max="6662" width="10.5703125" style="21" bestFit="1" customWidth="1"/>
    <col min="6663" max="6663" width="18.140625" style="21" bestFit="1" customWidth="1"/>
    <col min="6664" max="6912" width="9.140625" style="21"/>
    <col min="6913" max="6913" width="5.42578125" style="21" bestFit="1" customWidth="1"/>
    <col min="6914" max="6914" width="81.140625" style="21" bestFit="1" customWidth="1"/>
    <col min="6915" max="6915" width="13.140625" style="21" bestFit="1" customWidth="1"/>
    <col min="6916" max="6916" width="11.140625" style="21" bestFit="1" customWidth="1"/>
    <col min="6917" max="6917" width="14.85546875" style="21" bestFit="1" customWidth="1"/>
    <col min="6918" max="6918" width="10.5703125" style="21" bestFit="1" customWidth="1"/>
    <col min="6919" max="6919" width="18.140625" style="21" bestFit="1" customWidth="1"/>
    <col min="6920" max="7168" width="9.140625" style="21"/>
    <col min="7169" max="7169" width="5.42578125" style="21" bestFit="1" customWidth="1"/>
    <col min="7170" max="7170" width="81.140625" style="21" bestFit="1" customWidth="1"/>
    <col min="7171" max="7171" width="13.140625" style="21" bestFit="1" customWidth="1"/>
    <col min="7172" max="7172" width="11.140625" style="21" bestFit="1" customWidth="1"/>
    <col min="7173" max="7173" width="14.85546875" style="21" bestFit="1" customWidth="1"/>
    <col min="7174" max="7174" width="10.5703125" style="21" bestFit="1" customWidth="1"/>
    <col min="7175" max="7175" width="18.140625" style="21" bestFit="1" customWidth="1"/>
    <col min="7176" max="7424" width="9.140625" style="21"/>
    <col min="7425" max="7425" width="5.42578125" style="21" bestFit="1" customWidth="1"/>
    <col min="7426" max="7426" width="81.140625" style="21" bestFit="1" customWidth="1"/>
    <col min="7427" max="7427" width="13.140625" style="21" bestFit="1" customWidth="1"/>
    <col min="7428" max="7428" width="11.140625" style="21" bestFit="1" customWidth="1"/>
    <col min="7429" max="7429" width="14.85546875" style="21" bestFit="1" customWidth="1"/>
    <col min="7430" max="7430" width="10.5703125" style="21" bestFit="1" customWidth="1"/>
    <col min="7431" max="7431" width="18.140625" style="21" bestFit="1" customWidth="1"/>
    <col min="7432" max="7680" width="9.140625" style="21"/>
    <col min="7681" max="7681" width="5.42578125" style="21" bestFit="1" customWidth="1"/>
    <col min="7682" max="7682" width="81.140625" style="21" bestFit="1" customWidth="1"/>
    <col min="7683" max="7683" width="13.140625" style="21" bestFit="1" customWidth="1"/>
    <col min="7684" max="7684" width="11.140625" style="21" bestFit="1" customWidth="1"/>
    <col min="7685" max="7685" width="14.85546875" style="21" bestFit="1" customWidth="1"/>
    <col min="7686" max="7686" width="10.5703125" style="21" bestFit="1" customWidth="1"/>
    <col min="7687" max="7687" width="18.140625" style="21" bestFit="1" customWidth="1"/>
    <col min="7688" max="7936" width="9.140625" style="21"/>
    <col min="7937" max="7937" width="5.42578125" style="21" bestFit="1" customWidth="1"/>
    <col min="7938" max="7938" width="81.140625" style="21" bestFit="1" customWidth="1"/>
    <col min="7939" max="7939" width="13.140625" style="21" bestFit="1" customWidth="1"/>
    <col min="7940" max="7940" width="11.140625" style="21" bestFit="1" customWidth="1"/>
    <col min="7941" max="7941" width="14.85546875" style="21" bestFit="1" customWidth="1"/>
    <col min="7942" max="7942" width="10.5703125" style="21" bestFit="1" customWidth="1"/>
    <col min="7943" max="7943" width="18.140625" style="21" bestFit="1" customWidth="1"/>
    <col min="7944" max="8192" width="9.140625" style="21"/>
    <col min="8193" max="8193" width="5.42578125" style="21" bestFit="1" customWidth="1"/>
    <col min="8194" max="8194" width="81.140625" style="21" bestFit="1" customWidth="1"/>
    <col min="8195" max="8195" width="13.140625" style="21" bestFit="1" customWidth="1"/>
    <col min="8196" max="8196" width="11.140625" style="21" bestFit="1" customWidth="1"/>
    <col min="8197" max="8197" width="14.85546875" style="21" bestFit="1" customWidth="1"/>
    <col min="8198" max="8198" width="10.5703125" style="21" bestFit="1" customWidth="1"/>
    <col min="8199" max="8199" width="18.140625" style="21" bestFit="1" customWidth="1"/>
    <col min="8200" max="8448" width="9.140625" style="21"/>
    <col min="8449" max="8449" width="5.42578125" style="21" bestFit="1" customWidth="1"/>
    <col min="8450" max="8450" width="81.140625" style="21" bestFit="1" customWidth="1"/>
    <col min="8451" max="8451" width="13.140625" style="21" bestFit="1" customWidth="1"/>
    <col min="8452" max="8452" width="11.140625" style="21" bestFit="1" customWidth="1"/>
    <col min="8453" max="8453" width="14.85546875" style="21" bestFit="1" customWidth="1"/>
    <col min="8454" max="8454" width="10.5703125" style="21" bestFit="1" customWidth="1"/>
    <col min="8455" max="8455" width="18.140625" style="21" bestFit="1" customWidth="1"/>
    <col min="8456" max="8704" width="9.140625" style="21"/>
    <col min="8705" max="8705" width="5.42578125" style="21" bestFit="1" customWidth="1"/>
    <col min="8706" max="8706" width="81.140625" style="21" bestFit="1" customWidth="1"/>
    <col min="8707" max="8707" width="13.140625" style="21" bestFit="1" customWidth="1"/>
    <col min="8708" max="8708" width="11.140625" style="21" bestFit="1" customWidth="1"/>
    <col min="8709" max="8709" width="14.85546875" style="21" bestFit="1" customWidth="1"/>
    <col min="8710" max="8710" width="10.5703125" style="21" bestFit="1" customWidth="1"/>
    <col min="8711" max="8711" width="18.140625" style="21" bestFit="1" customWidth="1"/>
    <col min="8712" max="8960" width="9.140625" style="21"/>
    <col min="8961" max="8961" width="5.42578125" style="21" bestFit="1" customWidth="1"/>
    <col min="8962" max="8962" width="81.140625" style="21" bestFit="1" customWidth="1"/>
    <col min="8963" max="8963" width="13.140625" style="21" bestFit="1" customWidth="1"/>
    <col min="8964" max="8964" width="11.140625" style="21" bestFit="1" customWidth="1"/>
    <col min="8965" max="8965" width="14.85546875" style="21" bestFit="1" customWidth="1"/>
    <col min="8966" max="8966" width="10.5703125" style="21" bestFit="1" customWidth="1"/>
    <col min="8967" max="8967" width="18.140625" style="21" bestFit="1" customWidth="1"/>
    <col min="8968" max="9216" width="9.140625" style="21"/>
    <col min="9217" max="9217" width="5.42578125" style="21" bestFit="1" customWidth="1"/>
    <col min="9218" max="9218" width="81.140625" style="21" bestFit="1" customWidth="1"/>
    <col min="9219" max="9219" width="13.140625" style="21" bestFit="1" customWidth="1"/>
    <col min="9220" max="9220" width="11.140625" style="21" bestFit="1" customWidth="1"/>
    <col min="9221" max="9221" width="14.85546875" style="21" bestFit="1" customWidth="1"/>
    <col min="9222" max="9222" width="10.5703125" style="21" bestFit="1" customWidth="1"/>
    <col min="9223" max="9223" width="18.140625" style="21" bestFit="1" customWidth="1"/>
    <col min="9224" max="9472" width="9.140625" style="21"/>
    <col min="9473" max="9473" width="5.42578125" style="21" bestFit="1" customWidth="1"/>
    <col min="9474" max="9474" width="81.140625" style="21" bestFit="1" customWidth="1"/>
    <col min="9475" max="9475" width="13.140625" style="21" bestFit="1" customWidth="1"/>
    <col min="9476" max="9476" width="11.140625" style="21" bestFit="1" customWidth="1"/>
    <col min="9477" max="9477" width="14.85546875" style="21" bestFit="1" customWidth="1"/>
    <col min="9478" max="9478" width="10.5703125" style="21" bestFit="1" customWidth="1"/>
    <col min="9479" max="9479" width="18.140625" style="21" bestFit="1" customWidth="1"/>
    <col min="9480" max="9728" width="9.140625" style="21"/>
    <col min="9729" max="9729" width="5.42578125" style="21" bestFit="1" customWidth="1"/>
    <col min="9730" max="9730" width="81.140625" style="21" bestFit="1" customWidth="1"/>
    <col min="9731" max="9731" width="13.140625" style="21" bestFit="1" customWidth="1"/>
    <col min="9732" max="9732" width="11.140625" style="21" bestFit="1" customWidth="1"/>
    <col min="9733" max="9733" width="14.85546875" style="21" bestFit="1" customWidth="1"/>
    <col min="9734" max="9734" width="10.5703125" style="21" bestFit="1" customWidth="1"/>
    <col min="9735" max="9735" width="18.140625" style="21" bestFit="1" customWidth="1"/>
    <col min="9736" max="9984" width="9.140625" style="21"/>
    <col min="9985" max="9985" width="5.42578125" style="21" bestFit="1" customWidth="1"/>
    <col min="9986" max="9986" width="81.140625" style="21" bestFit="1" customWidth="1"/>
    <col min="9987" max="9987" width="13.140625" style="21" bestFit="1" customWidth="1"/>
    <col min="9988" max="9988" width="11.140625" style="21" bestFit="1" customWidth="1"/>
    <col min="9989" max="9989" width="14.85546875" style="21" bestFit="1" customWidth="1"/>
    <col min="9990" max="9990" width="10.5703125" style="21" bestFit="1" customWidth="1"/>
    <col min="9991" max="9991" width="18.140625" style="21" bestFit="1" customWidth="1"/>
    <col min="9992" max="10240" width="9.140625" style="21"/>
    <col min="10241" max="10241" width="5.42578125" style="21" bestFit="1" customWidth="1"/>
    <col min="10242" max="10242" width="81.140625" style="21" bestFit="1" customWidth="1"/>
    <col min="10243" max="10243" width="13.140625" style="21" bestFit="1" customWidth="1"/>
    <col min="10244" max="10244" width="11.140625" style="21" bestFit="1" customWidth="1"/>
    <col min="10245" max="10245" width="14.85546875" style="21" bestFit="1" customWidth="1"/>
    <col min="10246" max="10246" width="10.5703125" style="21" bestFit="1" customWidth="1"/>
    <col min="10247" max="10247" width="18.140625" style="21" bestFit="1" customWidth="1"/>
    <col min="10248" max="10496" width="9.140625" style="21"/>
    <col min="10497" max="10497" width="5.42578125" style="21" bestFit="1" customWidth="1"/>
    <col min="10498" max="10498" width="81.140625" style="21" bestFit="1" customWidth="1"/>
    <col min="10499" max="10499" width="13.140625" style="21" bestFit="1" customWidth="1"/>
    <col min="10500" max="10500" width="11.140625" style="21" bestFit="1" customWidth="1"/>
    <col min="10501" max="10501" width="14.85546875" style="21" bestFit="1" customWidth="1"/>
    <col min="10502" max="10502" width="10.5703125" style="21" bestFit="1" customWidth="1"/>
    <col min="10503" max="10503" width="18.140625" style="21" bestFit="1" customWidth="1"/>
    <col min="10504" max="10752" width="9.140625" style="21"/>
    <col min="10753" max="10753" width="5.42578125" style="21" bestFit="1" customWidth="1"/>
    <col min="10754" max="10754" width="81.140625" style="21" bestFit="1" customWidth="1"/>
    <col min="10755" max="10755" width="13.140625" style="21" bestFit="1" customWidth="1"/>
    <col min="10756" max="10756" width="11.140625" style="21" bestFit="1" customWidth="1"/>
    <col min="10757" max="10757" width="14.85546875" style="21" bestFit="1" customWidth="1"/>
    <col min="10758" max="10758" width="10.5703125" style="21" bestFit="1" customWidth="1"/>
    <col min="10759" max="10759" width="18.140625" style="21" bestFit="1" customWidth="1"/>
    <col min="10760" max="11008" width="9.140625" style="21"/>
    <col min="11009" max="11009" width="5.42578125" style="21" bestFit="1" customWidth="1"/>
    <col min="11010" max="11010" width="81.140625" style="21" bestFit="1" customWidth="1"/>
    <col min="11011" max="11011" width="13.140625" style="21" bestFit="1" customWidth="1"/>
    <col min="11012" max="11012" width="11.140625" style="21" bestFit="1" customWidth="1"/>
    <col min="11013" max="11013" width="14.85546875" style="21" bestFit="1" customWidth="1"/>
    <col min="11014" max="11014" width="10.5703125" style="21" bestFit="1" customWidth="1"/>
    <col min="11015" max="11015" width="18.140625" style="21" bestFit="1" customWidth="1"/>
    <col min="11016" max="11264" width="9.140625" style="21"/>
    <col min="11265" max="11265" width="5.42578125" style="21" bestFit="1" customWidth="1"/>
    <col min="11266" max="11266" width="81.140625" style="21" bestFit="1" customWidth="1"/>
    <col min="11267" max="11267" width="13.140625" style="21" bestFit="1" customWidth="1"/>
    <col min="11268" max="11268" width="11.140625" style="21" bestFit="1" customWidth="1"/>
    <col min="11269" max="11269" width="14.85546875" style="21" bestFit="1" customWidth="1"/>
    <col min="11270" max="11270" width="10.5703125" style="21" bestFit="1" customWidth="1"/>
    <col min="11271" max="11271" width="18.140625" style="21" bestFit="1" customWidth="1"/>
    <col min="11272" max="11520" width="9.140625" style="21"/>
    <col min="11521" max="11521" width="5.42578125" style="21" bestFit="1" customWidth="1"/>
    <col min="11522" max="11522" width="81.140625" style="21" bestFit="1" customWidth="1"/>
    <col min="11523" max="11523" width="13.140625" style="21" bestFit="1" customWidth="1"/>
    <col min="11524" max="11524" width="11.140625" style="21" bestFit="1" customWidth="1"/>
    <col min="11525" max="11525" width="14.85546875" style="21" bestFit="1" customWidth="1"/>
    <col min="11526" max="11526" width="10.5703125" style="21" bestFit="1" customWidth="1"/>
    <col min="11527" max="11527" width="18.140625" style="21" bestFit="1" customWidth="1"/>
    <col min="11528" max="11776" width="9.140625" style="21"/>
    <col min="11777" max="11777" width="5.42578125" style="21" bestFit="1" customWidth="1"/>
    <col min="11778" max="11778" width="81.140625" style="21" bestFit="1" customWidth="1"/>
    <col min="11779" max="11779" width="13.140625" style="21" bestFit="1" customWidth="1"/>
    <col min="11780" max="11780" width="11.140625" style="21" bestFit="1" customWidth="1"/>
    <col min="11781" max="11781" width="14.85546875" style="21" bestFit="1" customWidth="1"/>
    <col min="11782" max="11782" width="10.5703125" style="21" bestFit="1" customWidth="1"/>
    <col min="11783" max="11783" width="18.140625" style="21" bestFit="1" customWidth="1"/>
    <col min="11784" max="12032" width="9.140625" style="21"/>
    <col min="12033" max="12033" width="5.42578125" style="21" bestFit="1" customWidth="1"/>
    <col min="12034" max="12034" width="81.140625" style="21" bestFit="1" customWidth="1"/>
    <col min="12035" max="12035" width="13.140625" style="21" bestFit="1" customWidth="1"/>
    <col min="12036" max="12036" width="11.140625" style="21" bestFit="1" customWidth="1"/>
    <col min="12037" max="12037" width="14.85546875" style="21" bestFit="1" customWidth="1"/>
    <col min="12038" max="12038" width="10.5703125" style="21" bestFit="1" customWidth="1"/>
    <col min="12039" max="12039" width="18.140625" style="21" bestFit="1" customWidth="1"/>
    <col min="12040" max="12288" width="9.140625" style="21"/>
    <col min="12289" max="12289" width="5.42578125" style="21" bestFit="1" customWidth="1"/>
    <col min="12290" max="12290" width="81.140625" style="21" bestFit="1" customWidth="1"/>
    <col min="12291" max="12291" width="13.140625" style="21" bestFit="1" customWidth="1"/>
    <col min="12292" max="12292" width="11.140625" style="21" bestFit="1" customWidth="1"/>
    <col min="12293" max="12293" width="14.85546875" style="21" bestFit="1" customWidth="1"/>
    <col min="12294" max="12294" width="10.5703125" style="21" bestFit="1" customWidth="1"/>
    <col min="12295" max="12295" width="18.140625" style="21" bestFit="1" customWidth="1"/>
    <col min="12296" max="12544" width="9.140625" style="21"/>
    <col min="12545" max="12545" width="5.42578125" style="21" bestFit="1" customWidth="1"/>
    <col min="12546" max="12546" width="81.140625" style="21" bestFit="1" customWidth="1"/>
    <col min="12547" max="12547" width="13.140625" style="21" bestFit="1" customWidth="1"/>
    <col min="12548" max="12548" width="11.140625" style="21" bestFit="1" customWidth="1"/>
    <col min="12549" max="12549" width="14.85546875" style="21" bestFit="1" customWidth="1"/>
    <col min="12550" max="12550" width="10.5703125" style="21" bestFit="1" customWidth="1"/>
    <col min="12551" max="12551" width="18.140625" style="21" bestFit="1" customWidth="1"/>
    <col min="12552" max="12800" width="9.140625" style="21"/>
    <col min="12801" max="12801" width="5.42578125" style="21" bestFit="1" customWidth="1"/>
    <col min="12802" max="12802" width="81.140625" style="21" bestFit="1" customWidth="1"/>
    <col min="12803" max="12803" width="13.140625" style="21" bestFit="1" customWidth="1"/>
    <col min="12804" max="12804" width="11.140625" style="21" bestFit="1" customWidth="1"/>
    <col min="12805" max="12805" width="14.85546875" style="21" bestFit="1" customWidth="1"/>
    <col min="12806" max="12806" width="10.5703125" style="21" bestFit="1" customWidth="1"/>
    <col min="12807" max="12807" width="18.140625" style="21" bestFit="1" customWidth="1"/>
    <col min="12808" max="13056" width="9.140625" style="21"/>
    <col min="13057" max="13057" width="5.42578125" style="21" bestFit="1" customWidth="1"/>
    <col min="13058" max="13058" width="81.140625" style="21" bestFit="1" customWidth="1"/>
    <col min="13059" max="13059" width="13.140625" style="21" bestFit="1" customWidth="1"/>
    <col min="13060" max="13060" width="11.140625" style="21" bestFit="1" customWidth="1"/>
    <col min="13061" max="13061" width="14.85546875" style="21" bestFit="1" customWidth="1"/>
    <col min="13062" max="13062" width="10.5703125" style="21" bestFit="1" customWidth="1"/>
    <col min="13063" max="13063" width="18.140625" style="21" bestFit="1" customWidth="1"/>
    <col min="13064" max="13312" width="9.140625" style="21"/>
    <col min="13313" max="13313" width="5.42578125" style="21" bestFit="1" customWidth="1"/>
    <col min="13314" max="13314" width="81.140625" style="21" bestFit="1" customWidth="1"/>
    <col min="13315" max="13315" width="13.140625" style="21" bestFit="1" customWidth="1"/>
    <col min="13316" max="13316" width="11.140625" style="21" bestFit="1" customWidth="1"/>
    <col min="13317" max="13317" width="14.85546875" style="21" bestFit="1" customWidth="1"/>
    <col min="13318" max="13318" width="10.5703125" style="21" bestFit="1" customWidth="1"/>
    <col min="13319" max="13319" width="18.140625" style="21" bestFit="1" customWidth="1"/>
    <col min="13320" max="13568" width="9.140625" style="21"/>
    <col min="13569" max="13569" width="5.42578125" style="21" bestFit="1" customWidth="1"/>
    <col min="13570" max="13570" width="81.140625" style="21" bestFit="1" customWidth="1"/>
    <col min="13571" max="13571" width="13.140625" style="21" bestFit="1" customWidth="1"/>
    <col min="13572" max="13572" width="11.140625" style="21" bestFit="1" customWidth="1"/>
    <col min="13573" max="13573" width="14.85546875" style="21" bestFit="1" customWidth="1"/>
    <col min="13574" max="13574" width="10.5703125" style="21" bestFit="1" customWidth="1"/>
    <col min="13575" max="13575" width="18.140625" style="21" bestFit="1" customWidth="1"/>
    <col min="13576" max="13824" width="9.140625" style="21"/>
    <col min="13825" max="13825" width="5.42578125" style="21" bestFit="1" customWidth="1"/>
    <col min="13826" max="13826" width="81.140625" style="21" bestFit="1" customWidth="1"/>
    <col min="13827" max="13827" width="13.140625" style="21" bestFit="1" customWidth="1"/>
    <col min="13828" max="13828" width="11.140625" style="21" bestFit="1" customWidth="1"/>
    <col min="13829" max="13829" width="14.85546875" style="21" bestFit="1" customWidth="1"/>
    <col min="13830" max="13830" width="10.5703125" style="21" bestFit="1" customWidth="1"/>
    <col min="13831" max="13831" width="18.140625" style="21" bestFit="1" customWidth="1"/>
    <col min="13832" max="14080" width="9.140625" style="21"/>
    <col min="14081" max="14081" width="5.42578125" style="21" bestFit="1" customWidth="1"/>
    <col min="14082" max="14082" width="81.140625" style="21" bestFit="1" customWidth="1"/>
    <col min="14083" max="14083" width="13.140625" style="21" bestFit="1" customWidth="1"/>
    <col min="14084" max="14084" width="11.140625" style="21" bestFit="1" customWidth="1"/>
    <col min="14085" max="14085" width="14.85546875" style="21" bestFit="1" customWidth="1"/>
    <col min="14086" max="14086" width="10.5703125" style="21" bestFit="1" customWidth="1"/>
    <col min="14087" max="14087" width="18.140625" style="21" bestFit="1" customWidth="1"/>
    <col min="14088" max="14336" width="9.140625" style="21"/>
    <col min="14337" max="14337" width="5.42578125" style="21" bestFit="1" customWidth="1"/>
    <col min="14338" max="14338" width="81.140625" style="21" bestFit="1" customWidth="1"/>
    <col min="14339" max="14339" width="13.140625" style="21" bestFit="1" customWidth="1"/>
    <col min="14340" max="14340" width="11.140625" style="21" bestFit="1" customWidth="1"/>
    <col min="14341" max="14341" width="14.85546875" style="21" bestFit="1" customWidth="1"/>
    <col min="14342" max="14342" width="10.5703125" style="21" bestFit="1" customWidth="1"/>
    <col min="14343" max="14343" width="18.140625" style="21" bestFit="1" customWidth="1"/>
    <col min="14344" max="14592" width="9.140625" style="21"/>
    <col min="14593" max="14593" width="5.42578125" style="21" bestFit="1" customWidth="1"/>
    <col min="14594" max="14594" width="81.140625" style="21" bestFit="1" customWidth="1"/>
    <col min="14595" max="14595" width="13.140625" style="21" bestFit="1" customWidth="1"/>
    <col min="14596" max="14596" width="11.140625" style="21" bestFit="1" customWidth="1"/>
    <col min="14597" max="14597" width="14.85546875" style="21" bestFit="1" customWidth="1"/>
    <col min="14598" max="14598" width="10.5703125" style="21" bestFit="1" customWidth="1"/>
    <col min="14599" max="14599" width="18.140625" style="21" bestFit="1" customWidth="1"/>
    <col min="14600" max="14848" width="9.140625" style="21"/>
    <col min="14849" max="14849" width="5.42578125" style="21" bestFit="1" customWidth="1"/>
    <col min="14850" max="14850" width="81.140625" style="21" bestFit="1" customWidth="1"/>
    <col min="14851" max="14851" width="13.140625" style="21" bestFit="1" customWidth="1"/>
    <col min="14852" max="14852" width="11.140625" style="21" bestFit="1" customWidth="1"/>
    <col min="14853" max="14853" width="14.85546875" style="21" bestFit="1" customWidth="1"/>
    <col min="14854" max="14854" width="10.5703125" style="21" bestFit="1" customWidth="1"/>
    <col min="14855" max="14855" width="18.140625" style="21" bestFit="1" customWidth="1"/>
    <col min="14856" max="15104" width="9.140625" style="21"/>
    <col min="15105" max="15105" width="5.42578125" style="21" bestFit="1" customWidth="1"/>
    <col min="15106" max="15106" width="81.140625" style="21" bestFit="1" customWidth="1"/>
    <col min="15107" max="15107" width="13.140625" style="21" bestFit="1" customWidth="1"/>
    <col min="15108" max="15108" width="11.140625" style="21" bestFit="1" customWidth="1"/>
    <col min="15109" max="15109" width="14.85546875" style="21" bestFit="1" customWidth="1"/>
    <col min="15110" max="15110" width="10.5703125" style="21" bestFit="1" customWidth="1"/>
    <col min="15111" max="15111" width="18.140625" style="21" bestFit="1" customWidth="1"/>
    <col min="15112" max="15360" width="9.140625" style="21"/>
    <col min="15361" max="15361" width="5.42578125" style="21" bestFit="1" customWidth="1"/>
    <col min="15362" max="15362" width="81.140625" style="21" bestFit="1" customWidth="1"/>
    <col min="15363" max="15363" width="13.140625" style="21" bestFit="1" customWidth="1"/>
    <col min="15364" max="15364" width="11.140625" style="21" bestFit="1" customWidth="1"/>
    <col min="15365" max="15365" width="14.85546875" style="21" bestFit="1" customWidth="1"/>
    <col min="15366" max="15366" width="10.5703125" style="21" bestFit="1" customWidth="1"/>
    <col min="15367" max="15367" width="18.140625" style="21" bestFit="1" customWidth="1"/>
    <col min="15368" max="15616" width="9.140625" style="21"/>
    <col min="15617" max="15617" width="5.42578125" style="21" bestFit="1" customWidth="1"/>
    <col min="15618" max="15618" width="81.140625" style="21" bestFit="1" customWidth="1"/>
    <col min="15619" max="15619" width="13.140625" style="21" bestFit="1" customWidth="1"/>
    <col min="15620" max="15620" width="11.140625" style="21" bestFit="1" customWidth="1"/>
    <col min="15621" max="15621" width="14.85546875" style="21" bestFit="1" customWidth="1"/>
    <col min="15622" max="15622" width="10.5703125" style="21" bestFit="1" customWidth="1"/>
    <col min="15623" max="15623" width="18.140625" style="21" bestFit="1" customWidth="1"/>
    <col min="15624" max="15872" width="9.140625" style="21"/>
    <col min="15873" max="15873" width="5.42578125" style="21" bestFit="1" customWidth="1"/>
    <col min="15874" max="15874" width="81.140625" style="21" bestFit="1" customWidth="1"/>
    <col min="15875" max="15875" width="13.140625" style="21" bestFit="1" customWidth="1"/>
    <col min="15876" max="15876" width="11.140625" style="21" bestFit="1" customWidth="1"/>
    <col min="15877" max="15877" width="14.85546875" style="21" bestFit="1" customWidth="1"/>
    <col min="15878" max="15878" width="10.5703125" style="21" bestFit="1" customWidth="1"/>
    <col min="15879" max="15879" width="18.140625" style="21" bestFit="1" customWidth="1"/>
    <col min="15880" max="16128" width="9.140625" style="21"/>
    <col min="16129" max="16129" width="5.42578125" style="21" bestFit="1" customWidth="1"/>
    <col min="16130" max="16130" width="81.140625" style="21" bestFit="1" customWidth="1"/>
    <col min="16131" max="16131" width="13.140625" style="21" bestFit="1" customWidth="1"/>
    <col min="16132" max="16132" width="11.140625" style="21" bestFit="1" customWidth="1"/>
    <col min="16133" max="16133" width="14.85546875" style="21" bestFit="1" customWidth="1"/>
    <col min="16134" max="16134" width="10.5703125" style="21" bestFit="1" customWidth="1"/>
    <col min="16135" max="16135" width="18.140625" style="21" bestFit="1" customWidth="1"/>
    <col min="16136" max="16384" width="9.140625" style="21"/>
  </cols>
  <sheetData>
    <row r="1" spans="1:8" s="1" customFormat="1">
      <c r="A1" s="3" t="s">
        <v>0</v>
      </c>
      <c r="B1" s="394" t="s">
        <v>12</v>
      </c>
      <c r="C1" s="394"/>
      <c r="D1" s="394"/>
      <c r="E1" s="394"/>
      <c r="F1" s="4"/>
      <c r="G1" s="4"/>
      <c r="H1" s="4"/>
    </row>
    <row r="2" spans="1:8" s="1" customFormat="1" ht="13.5" thickBot="1">
      <c r="C2" s="5"/>
      <c r="F2" s="4"/>
      <c r="G2" s="4"/>
      <c r="H2" s="4"/>
    </row>
    <row r="3" spans="1:8" s="1" customFormat="1" ht="15">
      <c r="B3" s="87" t="s">
        <v>1529</v>
      </c>
      <c r="C3" s="454"/>
      <c r="D3" s="398"/>
      <c r="E3" s="12"/>
      <c r="F3" s="4"/>
      <c r="G3" s="4"/>
      <c r="H3" s="4"/>
    </row>
    <row r="4" spans="1:8" s="1" customFormat="1" ht="45">
      <c r="B4" s="88" t="s">
        <v>1530</v>
      </c>
      <c r="C4" s="455"/>
      <c r="D4" s="399"/>
      <c r="E4" s="12"/>
      <c r="F4" s="4"/>
      <c r="G4" s="4"/>
      <c r="H4" s="4"/>
    </row>
    <row r="5" spans="1:8" s="1" customFormat="1" ht="15">
      <c r="B5" s="88" t="s">
        <v>1531</v>
      </c>
      <c r="C5" s="455"/>
      <c r="D5" s="399"/>
      <c r="E5" s="12"/>
      <c r="F5" s="4"/>
      <c r="G5" s="4"/>
      <c r="H5" s="4"/>
    </row>
    <row r="6" spans="1:8" s="1" customFormat="1" ht="45.75" thickBot="1">
      <c r="B6" s="89" t="s">
        <v>1532</v>
      </c>
      <c r="C6" s="456"/>
      <c r="D6" s="400"/>
      <c r="E6" s="12"/>
      <c r="F6" s="4"/>
      <c r="G6" s="4"/>
      <c r="H6" s="4"/>
    </row>
    <row r="7" spans="1:8" s="1" customFormat="1">
      <c r="B7" s="12"/>
      <c r="C7" s="14" t="s">
        <v>1048</v>
      </c>
      <c r="D7" s="14" t="s">
        <v>1049</v>
      </c>
      <c r="E7" s="12"/>
      <c r="F7" s="4"/>
      <c r="G7" s="4"/>
      <c r="H7" s="4"/>
    </row>
    <row r="8" spans="1:8">
      <c r="B8" s="130"/>
      <c r="C8" s="233"/>
      <c r="D8" s="233"/>
      <c r="E8" s="130"/>
    </row>
    <row r="9" spans="1:8">
      <c r="C9" s="139"/>
    </row>
    <row r="10" spans="1:8" ht="15">
      <c r="B10" s="457"/>
      <c r="C10" s="457"/>
      <c r="D10" s="457"/>
      <c r="E10" s="457"/>
    </row>
    <row r="11" spans="1:8">
      <c r="B11" s="453" t="s">
        <v>1118</v>
      </c>
      <c r="C11" s="453"/>
      <c r="D11" s="453"/>
      <c r="E11" s="453"/>
    </row>
    <row r="12" spans="1:8">
      <c r="B12" s="216" t="s">
        <v>1119</v>
      </c>
      <c r="C12" s="453" t="s">
        <v>1120</v>
      </c>
      <c r="D12" s="453" t="s">
        <v>1121</v>
      </c>
      <c r="E12" s="453" t="s">
        <v>1122</v>
      </c>
    </row>
    <row r="13" spans="1:8">
      <c r="B13" s="216" t="s">
        <v>1123</v>
      </c>
      <c r="C13" s="453"/>
      <c r="D13" s="453"/>
      <c r="E13" s="453"/>
    </row>
    <row r="14" spans="1:8">
      <c r="B14" s="302" t="s">
        <v>1124</v>
      </c>
      <c r="C14" s="372"/>
      <c r="D14" s="359"/>
      <c r="E14" s="359"/>
    </row>
    <row r="15" spans="1:8">
      <c r="B15" s="302" t="s">
        <v>1126</v>
      </c>
      <c r="C15" s="359"/>
      <c r="D15" s="359"/>
      <c r="E15" s="359"/>
    </row>
    <row r="16" spans="1:8">
      <c r="B16" s="302" t="s">
        <v>1127</v>
      </c>
      <c r="C16" s="359"/>
      <c r="D16" s="359" t="s">
        <v>1288</v>
      </c>
      <c r="E16" s="359"/>
    </row>
    <row r="17" spans="2:8">
      <c r="B17" s="360" t="s">
        <v>3174</v>
      </c>
      <c r="C17" s="216"/>
      <c r="D17" s="216"/>
      <c r="E17" s="216"/>
    </row>
    <row r="20" spans="2:8">
      <c r="B20" s="21" t="s">
        <v>101</v>
      </c>
    </row>
    <row r="22" spans="2:8">
      <c r="B22" s="229" t="s">
        <v>102</v>
      </c>
      <c r="C22" s="230" t="s">
        <v>103</v>
      </c>
      <c r="D22" s="229" t="s">
        <v>104</v>
      </c>
      <c r="E22" s="229" t="s">
        <v>105</v>
      </c>
      <c r="F22" s="131" t="s">
        <v>106</v>
      </c>
      <c r="G22" s="131" t="s">
        <v>107</v>
      </c>
      <c r="H22" s="131" t="s">
        <v>108</v>
      </c>
    </row>
    <row r="23" spans="2:8">
      <c r="B23" s="231" t="s">
        <v>109</v>
      </c>
      <c r="C23" s="139"/>
    </row>
    <row r="24" spans="2:8">
      <c r="B24" s="231" t="s">
        <v>110</v>
      </c>
      <c r="C24" s="139"/>
    </row>
    <row r="25" spans="2:8">
      <c r="B25" s="231" t="s">
        <v>111</v>
      </c>
      <c r="C25" s="139"/>
    </row>
    <row r="26" spans="2:8">
      <c r="B26" s="21" t="s">
        <v>1533</v>
      </c>
      <c r="C26" s="139">
        <v>7.4</v>
      </c>
      <c r="D26" s="21" t="s">
        <v>113</v>
      </c>
      <c r="E26" s="21" t="s">
        <v>1534</v>
      </c>
      <c r="F26" s="22">
        <v>2500000</v>
      </c>
      <c r="G26" s="22">
        <v>2403.2800000000002</v>
      </c>
      <c r="H26" s="22">
        <v>6.9</v>
      </c>
    </row>
    <row r="27" spans="2:8">
      <c r="B27" s="21" t="s">
        <v>1535</v>
      </c>
      <c r="C27" s="139">
        <v>7.52</v>
      </c>
      <c r="D27" s="21" t="s">
        <v>113</v>
      </c>
      <c r="E27" s="21" t="s">
        <v>1536</v>
      </c>
      <c r="F27" s="22">
        <v>2000000</v>
      </c>
      <c r="G27" s="22">
        <v>2043.29</v>
      </c>
      <c r="H27" s="22">
        <v>5.87</v>
      </c>
    </row>
    <row r="28" spans="2:8">
      <c r="B28" s="21" t="s">
        <v>1537</v>
      </c>
      <c r="C28" s="139">
        <v>7.41</v>
      </c>
      <c r="D28" s="21" t="s">
        <v>113</v>
      </c>
      <c r="E28" s="21" t="s">
        <v>1538</v>
      </c>
      <c r="F28" s="22">
        <v>1000000</v>
      </c>
      <c r="G28" s="22">
        <v>1014.14</v>
      </c>
      <c r="H28" s="22">
        <v>2.91</v>
      </c>
    </row>
    <row r="29" spans="2:8">
      <c r="B29" s="21" t="s">
        <v>1539</v>
      </c>
      <c r="C29" s="139">
        <v>7.42</v>
      </c>
      <c r="D29" s="21" t="s">
        <v>113</v>
      </c>
      <c r="E29" s="21" t="s">
        <v>1540</v>
      </c>
      <c r="F29" s="22">
        <v>1000000</v>
      </c>
      <c r="G29" s="22">
        <v>1013.4</v>
      </c>
      <c r="H29" s="22">
        <v>2.91</v>
      </c>
    </row>
    <row r="30" spans="2:8">
      <c r="B30" s="231" t="s">
        <v>115</v>
      </c>
      <c r="C30" s="232"/>
      <c r="D30" s="231"/>
      <c r="E30" s="231"/>
      <c r="F30" s="128"/>
      <c r="G30" s="128">
        <f>SUM(G26:G29)</f>
        <v>6474.11</v>
      </c>
      <c r="H30" s="128">
        <f>SUM(H26:H29)</f>
        <v>18.59</v>
      </c>
    </row>
    <row r="31" spans="2:8">
      <c r="B31" s="231" t="s">
        <v>116</v>
      </c>
      <c r="C31" s="139"/>
    </row>
    <row r="32" spans="2:8">
      <c r="B32" s="21" t="s">
        <v>1318</v>
      </c>
      <c r="C32" s="139">
        <v>7.47</v>
      </c>
      <c r="D32" s="21" t="s">
        <v>117</v>
      </c>
      <c r="E32" s="21" t="s">
        <v>711</v>
      </c>
      <c r="F32" s="22">
        <v>500</v>
      </c>
      <c r="G32" s="22">
        <v>5031.55</v>
      </c>
      <c r="H32" s="22">
        <v>14.45</v>
      </c>
    </row>
    <row r="33" spans="2:8">
      <c r="B33" s="21" t="s">
        <v>933</v>
      </c>
      <c r="C33" s="139">
        <v>7.42</v>
      </c>
      <c r="D33" s="21" t="s">
        <v>117</v>
      </c>
      <c r="E33" s="21" t="s">
        <v>934</v>
      </c>
      <c r="F33" s="22">
        <v>450</v>
      </c>
      <c r="G33" s="22">
        <v>4524.93</v>
      </c>
      <c r="H33" s="22">
        <v>12.99</v>
      </c>
    </row>
    <row r="34" spans="2:8">
      <c r="B34" s="21" t="s">
        <v>1105</v>
      </c>
      <c r="C34" s="139">
        <v>8.1</v>
      </c>
      <c r="D34" s="21" t="s">
        <v>718</v>
      </c>
      <c r="E34" s="21" t="s">
        <v>719</v>
      </c>
      <c r="F34" s="22">
        <v>340</v>
      </c>
      <c r="G34" s="22">
        <v>3249.6</v>
      </c>
      <c r="H34" s="22">
        <v>9.33</v>
      </c>
    </row>
    <row r="35" spans="2:8">
      <c r="B35" s="21" t="s">
        <v>1444</v>
      </c>
      <c r="C35" s="139">
        <v>7.95</v>
      </c>
      <c r="D35" s="21" t="s">
        <v>117</v>
      </c>
      <c r="E35" s="21" t="s">
        <v>1445</v>
      </c>
      <c r="F35" s="22">
        <v>250</v>
      </c>
      <c r="G35" s="22">
        <v>2500.1799999999998</v>
      </c>
      <c r="H35" s="22">
        <v>7.18</v>
      </c>
    </row>
    <row r="36" spans="2:8">
      <c r="B36" s="21" t="s">
        <v>1541</v>
      </c>
      <c r="C36" s="139">
        <v>7.9</v>
      </c>
      <c r="D36" s="21" t="s">
        <v>117</v>
      </c>
      <c r="E36" s="21" t="s">
        <v>1542</v>
      </c>
      <c r="F36" s="22">
        <v>250</v>
      </c>
      <c r="G36" s="22">
        <v>2411.39</v>
      </c>
      <c r="H36" s="22">
        <v>6.92</v>
      </c>
    </row>
    <row r="37" spans="2:8">
      <c r="B37" s="21" t="s">
        <v>1543</v>
      </c>
      <c r="C37" s="139">
        <v>8.5500000000000007</v>
      </c>
      <c r="D37" s="21" t="s">
        <v>358</v>
      </c>
      <c r="E37" s="21" t="s">
        <v>1544</v>
      </c>
      <c r="F37" s="22">
        <v>200</v>
      </c>
      <c r="G37" s="22">
        <v>2028.96</v>
      </c>
      <c r="H37" s="22">
        <v>5.83</v>
      </c>
    </row>
    <row r="38" spans="2:8">
      <c r="B38" s="21" t="s">
        <v>1545</v>
      </c>
      <c r="C38" s="139">
        <v>8.5500000000000007</v>
      </c>
      <c r="D38" s="21" t="s">
        <v>358</v>
      </c>
      <c r="E38" s="21" t="s">
        <v>1546</v>
      </c>
      <c r="F38" s="22">
        <v>150</v>
      </c>
      <c r="G38" s="22">
        <v>1506.39</v>
      </c>
      <c r="H38" s="22">
        <v>4.33</v>
      </c>
    </row>
    <row r="39" spans="2:8">
      <c r="B39" s="21" t="s">
        <v>1465</v>
      </c>
      <c r="C39" s="139">
        <v>8.2799999999999994</v>
      </c>
      <c r="D39" s="21" t="s">
        <v>117</v>
      </c>
      <c r="E39" s="21" t="s">
        <v>1466</v>
      </c>
      <c r="F39" s="22">
        <v>150</v>
      </c>
      <c r="G39" s="22">
        <v>1502.16</v>
      </c>
      <c r="H39" s="22">
        <v>4.3099999999999996</v>
      </c>
    </row>
    <row r="40" spans="2:8">
      <c r="B40" s="21" t="s">
        <v>1547</v>
      </c>
      <c r="C40" s="139">
        <v>8.6199999999999992</v>
      </c>
      <c r="D40" s="21" t="s">
        <v>117</v>
      </c>
      <c r="E40" s="21" t="s">
        <v>356</v>
      </c>
      <c r="F40" s="22">
        <v>150</v>
      </c>
      <c r="G40" s="22">
        <v>1368.47</v>
      </c>
      <c r="H40" s="22">
        <v>3.93</v>
      </c>
    </row>
    <row r="41" spans="2:8">
      <c r="B41" s="21" t="s">
        <v>1548</v>
      </c>
      <c r="C41" s="139">
        <v>7.41</v>
      </c>
      <c r="D41" s="21" t="s">
        <v>117</v>
      </c>
      <c r="E41" s="21" t="s">
        <v>1549</v>
      </c>
      <c r="F41" s="22">
        <v>100</v>
      </c>
      <c r="G41" s="22">
        <v>1013.52</v>
      </c>
      <c r="H41" s="22">
        <v>2.91</v>
      </c>
    </row>
    <row r="42" spans="2:8">
      <c r="B42" s="21" t="s">
        <v>1550</v>
      </c>
      <c r="C42" s="139">
        <v>7.65</v>
      </c>
      <c r="D42" s="21" t="s">
        <v>358</v>
      </c>
      <c r="E42" s="21" t="s">
        <v>1551</v>
      </c>
      <c r="F42" s="22">
        <v>100</v>
      </c>
      <c r="G42" s="22">
        <v>988.23</v>
      </c>
      <c r="H42" s="22">
        <v>2.84</v>
      </c>
    </row>
    <row r="43" spans="2:8">
      <c r="B43" s="231" t="s">
        <v>118</v>
      </c>
      <c r="C43" s="234"/>
      <c r="D43" s="231"/>
      <c r="E43" s="231"/>
      <c r="F43" s="128"/>
      <c r="G43" s="128">
        <f>SUM(G32:G42)</f>
        <v>26125.38</v>
      </c>
      <c r="H43" s="128">
        <f>SUM(H32:H42)</f>
        <v>75.02</v>
      </c>
    </row>
    <row r="44" spans="2:8">
      <c r="B44" s="231" t="s">
        <v>277</v>
      </c>
      <c r="C44" s="234"/>
      <c r="D44" s="231"/>
      <c r="E44" s="231"/>
      <c r="F44" s="128"/>
      <c r="G44" s="128">
        <v>1569.83</v>
      </c>
      <c r="H44" s="128">
        <v>4.51</v>
      </c>
    </row>
    <row r="45" spans="2:8">
      <c r="B45" s="231" t="s">
        <v>125</v>
      </c>
      <c r="C45" s="234"/>
      <c r="D45" s="231"/>
      <c r="E45" s="231"/>
      <c r="F45" s="128"/>
      <c r="G45" s="128">
        <f>+G30+G43+G44</f>
        <v>34169.32</v>
      </c>
      <c r="H45" s="128">
        <f>+H30+H43+H44</f>
        <v>98.12</v>
      </c>
    </row>
    <row r="46" spans="2:8">
      <c r="B46" s="231" t="s">
        <v>126</v>
      </c>
      <c r="C46" s="234"/>
      <c r="D46" s="231"/>
      <c r="E46" s="231"/>
      <c r="F46" s="128"/>
      <c r="G46" s="128">
        <f>+G47-G45</f>
        <v>658.57048311000108</v>
      </c>
      <c r="H46" s="128">
        <f>+H47-H45</f>
        <v>1.8799999999999955</v>
      </c>
    </row>
    <row r="47" spans="2:8">
      <c r="B47" s="231" t="s">
        <v>127</v>
      </c>
      <c r="C47" s="234"/>
      <c r="D47" s="231"/>
      <c r="E47" s="231"/>
      <c r="F47" s="128"/>
      <c r="G47" s="128">
        <v>34827.890483110001</v>
      </c>
      <c r="H47" s="128">
        <v>100</v>
      </c>
    </row>
    <row r="48" spans="2:8">
      <c r="B48" s="21" t="s">
        <v>128</v>
      </c>
    </row>
    <row r="49" spans="2:3">
      <c r="B49" s="21" t="s">
        <v>129</v>
      </c>
    </row>
    <row r="50" spans="2:3">
      <c r="B50" s="231" t="s">
        <v>1501</v>
      </c>
    </row>
    <row r="51" spans="2:3">
      <c r="B51" s="231" t="s">
        <v>130</v>
      </c>
      <c r="C51" s="235">
        <v>44865</v>
      </c>
    </row>
    <row r="52" spans="2:3" ht="25.5">
      <c r="B52" s="236" t="s">
        <v>131</v>
      </c>
      <c r="C52" s="210" t="s">
        <v>132</v>
      </c>
    </row>
    <row r="53" spans="2:3">
      <c r="B53" s="231"/>
      <c r="C53" s="210" t="s">
        <v>132</v>
      </c>
    </row>
    <row r="54" spans="2:3">
      <c r="B54" s="231" t="s">
        <v>1106</v>
      </c>
      <c r="C54" s="210" t="s">
        <v>132</v>
      </c>
    </row>
    <row r="55" spans="2:3">
      <c r="B55" s="231" t="s">
        <v>1107</v>
      </c>
      <c r="C55" s="210" t="s">
        <v>132</v>
      </c>
    </row>
    <row r="56" spans="2:3">
      <c r="B56" s="231" t="s">
        <v>1552</v>
      </c>
      <c r="C56" s="234"/>
    </row>
    <row r="57" spans="2:3">
      <c r="B57" s="231" t="s">
        <v>1553</v>
      </c>
      <c r="C57" s="234"/>
    </row>
    <row r="58" spans="2:3">
      <c r="B58" s="231" t="s">
        <v>1554</v>
      </c>
      <c r="C58" s="234"/>
    </row>
    <row r="59" spans="2:3">
      <c r="B59" s="231" t="s">
        <v>1555</v>
      </c>
      <c r="C59" s="234"/>
    </row>
    <row r="60" spans="2:3">
      <c r="B60" s="231" t="s">
        <v>1556</v>
      </c>
      <c r="C60" s="234"/>
    </row>
    <row r="61" spans="2:3">
      <c r="B61" s="231" t="s">
        <v>1557</v>
      </c>
      <c r="C61" s="234"/>
    </row>
    <row r="62" spans="2:3">
      <c r="B62" s="231" t="s">
        <v>1558</v>
      </c>
      <c r="C62" s="234"/>
    </row>
    <row r="63" spans="2:3">
      <c r="B63" s="231" t="s">
        <v>1559</v>
      </c>
      <c r="C63" s="234"/>
    </row>
    <row r="64" spans="2:3">
      <c r="B64" s="231" t="s">
        <v>1560</v>
      </c>
      <c r="C64" s="234"/>
    </row>
    <row r="65" spans="2:9">
      <c r="B65" s="231" t="s">
        <v>1561</v>
      </c>
      <c r="C65" s="234"/>
    </row>
    <row r="66" spans="2:9">
      <c r="B66" s="231" t="s">
        <v>1562</v>
      </c>
      <c r="C66" s="234"/>
    </row>
    <row r="67" spans="2:9">
      <c r="B67" s="231" t="s">
        <v>1563</v>
      </c>
      <c r="C67" s="234"/>
    </row>
    <row r="68" spans="2:9">
      <c r="B68" s="231" t="s">
        <v>1564</v>
      </c>
      <c r="C68" s="234"/>
    </row>
    <row r="69" spans="2:9">
      <c r="B69" s="231" t="s">
        <v>1565</v>
      </c>
      <c r="C69" s="234"/>
    </row>
    <row r="70" spans="2:9">
      <c r="B70" s="231" t="s">
        <v>1566</v>
      </c>
      <c r="C70" s="234"/>
    </row>
    <row r="71" spans="2:9">
      <c r="B71" s="231" t="s">
        <v>1567</v>
      </c>
      <c r="C71" s="234"/>
    </row>
    <row r="72" spans="2:9">
      <c r="B72" s="231" t="s">
        <v>134</v>
      </c>
      <c r="C72" s="234"/>
    </row>
    <row r="73" spans="2:9">
      <c r="B73" s="237" t="s">
        <v>1568</v>
      </c>
    </row>
    <row r="75" spans="2:9" ht="63" customHeight="1">
      <c r="B75" s="401" t="s">
        <v>1113</v>
      </c>
      <c r="C75" s="401"/>
      <c r="D75" s="401"/>
      <c r="E75" s="401"/>
      <c r="F75" s="401"/>
    </row>
    <row r="77" spans="2:9" ht="15">
      <c r="B77" s="368" t="s">
        <v>1569</v>
      </c>
      <c r="C77" s="139"/>
    </row>
    <row r="78" spans="2:9">
      <c r="C78" s="139"/>
    </row>
    <row r="79" spans="2:9">
      <c r="B79" s="237" t="s">
        <v>1520</v>
      </c>
      <c r="C79" s="139"/>
    </row>
    <row r="80" spans="2:9">
      <c r="B80" s="460" t="s">
        <v>1521</v>
      </c>
      <c r="C80" s="462" t="s">
        <v>1522</v>
      </c>
      <c r="D80" s="462"/>
      <c r="E80" s="463" t="s">
        <v>1523</v>
      </c>
      <c r="F80" s="462" t="s">
        <v>1524</v>
      </c>
      <c r="I80" s="22"/>
    </row>
    <row r="81" spans="2:9" ht="21" customHeight="1">
      <c r="B81" s="461"/>
      <c r="C81" s="462"/>
      <c r="D81" s="462"/>
      <c r="E81" s="464"/>
      <c r="F81" s="462"/>
      <c r="I81" s="361"/>
    </row>
    <row r="82" spans="2:9" ht="15">
      <c r="B82" s="362" t="s">
        <v>1570</v>
      </c>
      <c r="C82" s="465" t="s">
        <v>1526</v>
      </c>
      <c r="D82" s="465"/>
      <c r="E82" s="373">
        <v>-150000000</v>
      </c>
      <c r="F82" s="287">
        <v>-4.2300000000000004</v>
      </c>
      <c r="G82" s="364"/>
      <c r="I82" s="361"/>
    </row>
    <row r="83" spans="2:9" ht="15">
      <c r="B83" s="362" t="s">
        <v>1571</v>
      </c>
      <c r="C83" s="458" t="s">
        <v>1526</v>
      </c>
      <c r="D83" s="459"/>
      <c r="E83" s="373">
        <v>-250000000</v>
      </c>
      <c r="F83" s="287">
        <v>-7.04</v>
      </c>
    </row>
    <row r="84" spans="2:9" ht="15">
      <c r="B84" s="374" t="s">
        <v>1572</v>
      </c>
      <c r="C84" s="458" t="s">
        <v>1526</v>
      </c>
      <c r="D84" s="459"/>
      <c r="E84" s="373">
        <v>-250000000</v>
      </c>
      <c r="F84" s="287">
        <v>-7.09</v>
      </c>
    </row>
    <row r="85" spans="2:9" ht="15">
      <c r="B85" s="374" t="s">
        <v>1573</v>
      </c>
      <c r="C85" s="458" t="s">
        <v>1526</v>
      </c>
      <c r="D85" s="459"/>
      <c r="E85" s="373">
        <v>-100000000</v>
      </c>
      <c r="F85" s="287">
        <v>-2.84</v>
      </c>
      <c r="G85" s="21"/>
      <c r="I85" s="361"/>
    </row>
    <row r="86" spans="2:9" ht="15">
      <c r="B86" s="374" t="s">
        <v>1573</v>
      </c>
      <c r="C86" s="458" t="s">
        <v>1526</v>
      </c>
      <c r="D86" s="459"/>
      <c r="E86" s="373">
        <v>-100000000</v>
      </c>
      <c r="F86" s="287">
        <v>-2.84</v>
      </c>
      <c r="G86" s="21"/>
      <c r="I86" s="361"/>
    </row>
    <row r="87" spans="2:9" ht="15">
      <c r="B87" s="374" t="s">
        <v>1574</v>
      </c>
      <c r="C87" s="458" t="s">
        <v>1526</v>
      </c>
      <c r="D87" s="459"/>
      <c r="E87" s="373">
        <v>-200000000</v>
      </c>
      <c r="F87" s="287">
        <v>-5.69</v>
      </c>
      <c r="G87" s="21"/>
      <c r="I87" s="361"/>
    </row>
    <row r="88" spans="2:9" ht="15">
      <c r="B88" s="374" t="s">
        <v>1575</v>
      </c>
      <c r="C88" s="458" t="s">
        <v>1526</v>
      </c>
      <c r="D88" s="459"/>
      <c r="E88" s="373">
        <v>-100000000</v>
      </c>
      <c r="F88" s="287">
        <v>-2.85</v>
      </c>
      <c r="G88" s="21"/>
      <c r="I88" s="361"/>
    </row>
    <row r="89" spans="2:9">
      <c r="C89" s="139"/>
    </row>
    <row r="90" spans="2:9" s="304" customFormat="1">
      <c r="B90" s="366"/>
      <c r="C90" s="375"/>
      <c r="D90" s="366"/>
      <c r="E90" s="366"/>
      <c r="F90" s="365"/>
      <c r="G90" s="376"/>
      <c r="H90" s="303"/>
    </row>
    <row r="91" spans="2:9" s="366" customFormat="1" ht="35.1" customHeight="1">
      <c r="B91" s="466" t="s">
        <v>1576</v>
      </c>
      <c r="C91" s="466"/>
      <c r="D91" s="466"/>
      <c r="E91" s="466"/>
      <c r="F91" s="466"/>
      <c r="G91" s="21"/>
      <c r="H91" s="365"/>
    </row>
    <row r="92" spans="2:9" s="304" customFormat="1">
      <c r="B92" s="366"/>
      <c r="C92" s="375"/>
      <c r="D92" s="366"/>
      <c r="E92" s="366"/>
      <c r="F92" s="365"/>
      <c r="G92" s="21"/>
      <c r="H92" s="303"/>
    </row>
    <row r="93" spans="2:9" s="366" customFormat="1" ht="30" customHeight="1">
      <c r="B93" s="466" t="s">
        <v>1577</v>
      </c>
      <c r="C93" s="466"/>
      <c r="D93" s="466"/>
      <c r="E93" s="466"/>
      <c r="F93" s="466"/>
      <c r="G93" s="21"/>
      <c r="H93" s="365"/>
    </row>
    <row r="94" spans="2:9" s="304" customFormat="1">
      <c r="B94" s="366"/>
      <c r="C94" s="375"/>
      <c r="D94" s="366"/>
      <c r="E94" s="366"/>
      <c r="F94" s="365"/>
      <c r="G94" s="21"/>
      <c r="H94" s="303"/>
    </row>
    <row r="95" spans="2:9" s="366" customFormat="1" ht="30" customHeight="1">
      <c r="B95" s="466" t="s">
        <v>1578</v>
      </c>
      <c r="C95" s="466"/>
      <c r="D95" s="466"/>
      <c r="E95" s="466"/>
      <c r="F95" s="466"/>
      <c r="G95" s="21"/>
      <c r="H95" s="365"/>
    </row>
    <row r="96" spans="2:9">
      <c r="G96" s="21"/>
    </row>
    <row r="97" spans="2:8" s="366" customFormat="1" ht="30" customHeight="1">
      <c r="B97" s="466" t="s">
        <v>1579</v>
      </c>
      <c r="C97" s="466"/>
      <c r="D97" s="466"/>
      <c r="E97" s="466"/>
      <c r="F97" s="466"/>
      <c r="G97" s="21"/>
      <c r="H97" s="365"/>
    </row>
    <row r="98" spans="2:8">
      <c r="G98" s="21"/>
    </row>
    <row r="99" spans="2:8" s="366" customFormat="1" ht="30" customHeight="1">
      <c r="B99" s="466" t="s">
        <v>1580</v>
      </c>
      <c r="C99" s="466"/>
      <c r="D99" s="466"/>
      <c r="E99" s="466"/>
      <c r="F99" s="466"/>
      <c r="G99" s="21"/>
      <c r="H99" s="365"/>
    </row>
    <row r="100" spans="2:8">
      <c r="G100" s="21"/>
    </row>
    <row r="101" spans="2:8" s="366" customFormat="1" ht="30" customHeight="1">
      <c r="B101" s="466" t="s">
        <v>1581</v>
      </c>
      <c r="C101" s="466"/>
      <c r="D101" s="466"/>
      <c r="E101" s="466"/>
      <c r="F101" s="466"/>
      <c r="G101" s="21"/>
      <c r="H101" s="365"/>
    </row>
    <row r="102" spans="2:8">
      <c r="G102" s="21"/>
    </row>
    <row r="103" spans="2:8" s="366" customFormat="1" ht="30" customHeight="1">
      <c r="B103" s="466" t="s">
        <v>1582</v>
      </c>
      <c r="C103" s="466"/>
      <c r="D103" s="466"/>
      <c r="E103" s="466"/>
      <c r="F103" s="466"/>
      <c r="G103" s="21"/>
      <c r="H103" s="365"/>
    </row>
    <row r="106" spans="2:8">
      <c r="B106" s="231"/>
      <c r="C106" s="234"/>
    </row>
    <row r="107" spans="2:8">
      <c r="B107" s="231"/>
    </row>
  </sheetData>
  <mergeCells count="27">
    <mergeCell ref="B103:F103"/>
    <mergeCell ref="B91:F91"/>
    <mergeCell ref="B93:F93"/>
    <mergeCell ref="B95:F95"/>
    <mergeCell ref="B97:F97"/>
    <mergeCell ref="B99:F99"/>
    <mergeCell ref="B101:F101"/>
    <mergeCell ref="C88:D88"/>
    <mergeCell ref="B75:F75"/>
    <mergeCell ref="B80:B81"/>
    <mergeCell ref="C80:D81"/>
    <mergeCell ref="E80:E81"/>
    <mergeCell ref="F80:F81"/>
    <mergeCell ref="C82:D82"/>
    <mergeCell ref="C83:D83"/>
    <mergeCell ref="C84:D84"/>
    <mergeCell ref="C85:D85"/>
    <mergeCell ref="C86:D86"/>
    <mergeCell ref="C87:D87"/>
    <mergeCell ref="C12:C13"/>
    <mergeCell ref="D12:D13"/>
    <mergeCell ref="E12:E13"/>
    <mergeCell ref="B1:E1"/>
    <mergeCell ref="C3:C6"/>
    <mergeCell ref="D3:D6"/>
    <mergeCell ref="B10:E10"/>
    <mergeCell ref="B11:E11"/>
  </mergeCells>
  <hyperlinks>
    <hyperlink ref="A1" location="Index!A1" display="Index" xr:uid="{3D136652-A27D-4E59-AEC8-E473563E26A7}"/>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423A-28DB-4C59-9005-D99903C5F280}">
  <dimension ref="A1:H117"/>
  <sheetViews>
    <sheetView workbookViewId="0">
      <selection activeCell="B1" sqref="B1:E1"/>
    </sheetView>
  </sheetViews>
  <sheetFormatPr defaultRowHeight="12.75"/>
  <cols>
    <col min="1" max="1" width="5.42578125" style="21" bestFit="1" customWidth="1"/>
    <col min="2" max="2" width="81.140625" style="21" bestFit="1" customWidth="1"/>
    <col min="3" max="3" width="30.7109375" style="210" customWidth="1"/>
    <col min="4" max="4" width="30.7109375" style="21" customWidth="1"/>
    <col min="5" max="5" width="14.28515625"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81.140625" style="21" bestFit="1" customWidth="1"/>
    <col min="259" max="259" width="13.140625" style="21" bestFit="1" customWidth="1"/>
    <col min="260" max="260" width="12.140625" style="21" bestFit="1" customWidth="1"/>
    <col min="261" max="261" width="14.28515625" style="21" bestFit="1" customWidth="1"/>
    <col min="262" max="262" width="11.5703125" style="21" bestFit="1" customWidth="1"/>
    <col min="263" max="263" width="18.140625" style="21" bestFit="1" customWidth="1"/>
    <col min="264" max="512" width="9.140625" style="21"/>
    <col min="513" max="513" width="5.42578125" style="21" bestFit="1" customWidth="1"/>
    <col min="514" max="514" width="81.140625" style="21" bestFit="1" customWidth="1"/>
    <col min="515" max="515" width="13.140625" style="21" bestFit="1" customWidth="1"/>
    <col min="516" max="516" width="12.140625" style="21" bestFit="1" customWidth="1"/>
    <col min="517" max="517" width="14.28515625" style="21" bestFit="1" customWidth="1"/>
    <col min="518" max="518" width="11.5703125" style="21" bestFit="1" customWidth="1"/>
    <col min="519" max="519" width="18.140625" style="21" bestFit="1" customWidth="1"/>
    <col min="520" max="768" width="9.140625" style="21"/>
    <col min="769" max="769" width="5.42578125" style="21" bestFit="1" customWidth="1"/>
    <col min="770" max="770" width="81.140625" style="21" bestFit="1" customWidth="1"/>
    <col min="771" max="771" width="13.140625" style="21" bestFit="1" customWidth="1"/>
    <col min="772" max="772" width="12.140625" style="21" bestFit="1" customWidth="1"/>
    <col min="773" max="773" width="14.28515625" style="21" bestFit="1" customWidth="1"/>
    <col min="774" max="774" width="11.5703125" style="21" bestFit="1" customWidth="1"/>
    <col min="775" max="775" width="18.140625" style="21" bestFit="1" customWidth="1"/>
    <col min="776" max="1024" width="9.140625" style="21"/>
    <col min="1025" max="1025" width="5.42578125" style="21" bestFit="1" customWidth="1"/>
    <col min="1026" max="1026" width="81.140625" style="21" bestFit="1" customWidth="1"/>
    <col min="1027" max="1027" width="13.140625" style="21" bestFit="1" customWidth="1"/>
    <col min="1028" max="1028" width="12.140625" style="21" bestFit="1" customWidth="1"/>
    <col min="1029" max="1029" width="14.28515625" style="21" bestFit="1" customWidth="1"/>
    <col min="1030" max="1030" width="11.5703125" style="21" bestFit="1" customWidth="1"/>
    <col min="1031" max="1031" width="18.140625" style="21" bestFit="1" customWidth="1"/>
    <col min="1032" max="1280" width="9.140625" style="21"/>
    <col min="1281" max="1281" width="5.42578125" style="21" bestFit="1" customWidth="1"/>
    <col min="1282" max="1282" width="81.140625" style="21" bestFit="1" customWidth="1"/>
    <col min="1283" max="1283" width="13.140625" style="21" bestFit="1" customWidth="1"/>
    <col min="1284" max="1284" width="12.140625" style="21" bestFit="1" customWidth="1"/>
    <col min="1285" max="1285" width="14.28515625" style="21" bestFit="1" customWidth="1"/>
    <col min="1286" max="1286" width="11.5703125" style="21" bestFit="1" customWidth="1"/>
    <col min="1287" max="1287" width="18.140625" style="21" bestFit="1" customWidth="1"/>
    <col min="1288" max="1536" width="9.140625" style="21"/>
    <col min="1537" max="1537" width="5.42578125" style="21" bestFit="1" customWidth="1"/>
    <col min="1538" max="1538" width="81.140625" style="21" bestFit="1" customWidth="1"/>
    <col min="1539" max="1539" width="13.140625" style="21" bestFit="1" customWidth="1"/>
    <col min="1540" max="1540" width="12.140625" style="21" bestFit="1" customWidth="1"/>
    <col min="1541" max="1541" width="14.28515625" style="21" bestFit="1" customWidth="1"/>
    <col min="1542" max="1542" width="11.5703125" style="21" bestFit="1" customWidth="1"/>
    <col min="1543" max="1543" width="18.140625" style="21" bestFit="1" customWidth="1"/>
    <col min="1544" max="1792" width="9.140625" style="21"/>
    <col min="1793" max="1793" width="5.42578125" style="21" bestFit="1" customWidth="1"/>
    <col min="1794" max="1794" width="81.140625" style="21" bestFit="1" customWidth="1"/>
    <col min="1795" max="1795" width="13.140625" style="21" bestFit="1" customWidth="1"/>
    <col min="1796" max="1796" width="12.140625" style="21" bestFit="1" customWidth="1"/>
    <col min="1797" max="1797" width="14.28515625" style="21" bestFit="1" customWidth="1"/>
    <col min="1798" max="1798" width="11.5703125" style="21" bestFit="1" customWidth="1"/>
    <col min="1799" max="1799" width="18.140625" style="21" bestFit="1" customWidth="1"/>
    <col min="1800" max="2048" width="9.140625" style="21"/>
    <col min="2049" max="2049" width="5.42578125" style="21" bestFit="1" customWidth="1"/>
    <col min="2050" max="2050" width="81.140625" style="21" bestFit="1" customWidth="1"/>
    <col min="2051" max="2051" width="13.140625" style="21" bestFit="1" customWidth="1"/>
    <col min="2052" max="2052" width="12.140625" style="21" bestFit="1" customWidth="1"/>
    <col min="2053" max="2053" width="14.28515625" style="21" bestFit="1" customWidth="1"/>
    <col min="2054" max="2054" width="11.5703125" style="21" bestFit="1" customWidth="1"/>
    <col min="2055" max="2055" width="18.140625" style="21" bestFit="1" customWidth="1"/>
    <col min="2056" max="2304" width="9.140625" style="21"/>
    <col min="2305" max="2305" width="5.42578125" style="21" bestFit="1" customWidth="1"/>
    <col min="2306" max="2306" width="81.140625" style="21" bestFit="1" customWidth="1"/>
    <col min="2307" max="2307" width="13.140625" style="21" bestFit="1" customWidth="1"/>
    <col min="2308" max="2308" width="12.140625" style="21" bestFit="1" customWidth="1"/>
    <col min="2309" max="2309" width="14.28515625" style="21" bestFit="1" customWidth="1"/>
    <col min="2310" max="2310" width="11.5703125" style="21" bestFit="1" customWidth="1"/>
    <col min="2311" max="2311" width="18.140625" style="21" bestFit="1" customWidth="1"/>
    <col min="2312" max="2560" width="9.140625" style="21"/>
    <col min="2561" max="2561" width="5.42578125" style="21" bestFit="1" customWidth="1"/>
    <col min="2562" max="2562" width="81.140625" style="21" bestFit="1" customWidth="1"/>
    <col min="2563" max="2563" width="13.140625" style="21" bestFit="1" customWidth="1"/>
    <col min="2564" max="2564" width="12.140625" style="21" bestFit="1" customWidth="1"/>
    <col min="2565" max="2565" width="14.28515625" style="21" bestFit="1" customWidth="1"/>
    <col min="2566" max="2566" width="11.5703125" style="21" bestFit="1" customWidth="1"/>
    <col min="2567" max="2567" width="18.140625" style="21" bestFit="1" customWidth="1"/>
    <col min="2568" max="2816" width="9.140625" style="21"/>
    <col min="2817" max="2817" width="5.42578125" style="21" bestFit="1" customWidth="1"/>
    <col min="2818" max="2818" width="81.140625" style="21" bestFit="1" customWidth="1"/>
    <col min="2819" max="2819" width="13.140625" style="21" bestFit="1" customWidth="1"/>
    <col min="2820" max="2820" width="12.140625" style="21" bestFit="1" customWidth="1"/>
    <col min="2821" max="2821" width="14.28515625" style="21" bestFit="1" customWidth="1"/>
    <col min="2822" max="2822" width="11.5703125" style="21" bestFit="1" customWidth="1"/>
    <col min="2823" max="2823" width="18.140625" style="21" bestFit="1" customWidth="1"/>
    <col min="2824" max="3072" width="9.140625" style="21"/>
    <col min="3073" max="3073" width="5.42578125" style="21" bestFit="1" customWidth="1"/>
    <col min="3074" max="3074" width="81.140625" style="21" bestFit="1" customWidth="1"/>
    <col min="3075" max="3075" width="13.140625" style="21" bestFit="1" customWidth="1"/>
    <col min="3076" max="3076" width="12.140625" style="21" bestFit="1" customWidth="1"/>
    <col min="3077" max="3077" width="14.28515625" style="21" bestFit="1" customWidth="1"/>
    <col min="3078" max="3078" width="11.5703125" style="21" bestFit="1" customWidth="1"/>
    <col min="3079" max="3079" width="18.140625" style="21" bestFit="1" customWidth="1"/>
    <col min="3080" max="3328" width="9.140625" style="21"/>
    <col min="3329" max="3329" width="5.42578125" style="21" bestFit="1" customWidth="1"/>
    <col min="3330" max="3330" width="81.140625" style="21" bestFit="1" customWidth="1"/>
    <col min="3331" max="3331" width="13.140625" style="21" bestFit="1" customWidth="1"/>
    <col min="3332" max="3332" width="12.140625" style="21" bestFit="1" customWidth="1"/>
    <col min="3333" max="3333" width="14.28515625" style="21" bestFit="1" customWidth="1"/>
    <col min="3334" max="3334" width="11.5703125" style="21" bestFit="1" customWidth="1"/>
    <col min="3335" max="3335" width="18.140625" style="21" bestFit="1" customWidth="1"/>
    <col min="3336" max="3584" width="9.140625" style="21"/>
    <col min="3585" max="3585" width="5.42578125" style="21" bestFit="1" customWidth="1"/>
    <col min="3586" max="3586" width="81.140625" style="21" bestFit="1" customWidth="1"/>
    <col min="3587" max="3587" width="13.140625" style="21" bestFit="1" customWidth="1"/>
    <col min="3588" max="3588" width="12.140625" style="21" bestFit="1" customWidth="1"/>
    <col min="3589" max="3589" width="14.28515625" style="21" bestFit="1" customWidth="1"/>
    <col min="3590" max="3590" width="11.5703125" style="21" bestFit="1" customWidth="1"/>
    <col min="3591" max="3591" width="18.140625" style="21" bestFit="1" customWidth="1"/>
    <col min="3592" max="3840" width="9.140625" style="21"/>
    <col min="3841" max="3841" width="5.42578125" style="21" bestFit="1" customWidth="1"/>
    <col min="3842" max="3842" width="81.140625" style="21" bestFit="1" customWidth="1"/>
    <col min="3843" max="3843" width="13.140625" style="21" bestFit="1" customWidth="1"/>
    <col min="3844" max="3844" width="12.140625" style="21" bestFit="1" customWidth="1"/>
    <col min="3845" max="3845" width="14.28515625" style="21" bestFit="1" customWidth="1"/>
    <col min="3846" max="3846" width="11.5703125" style="21" bestFit="1" customWidth="1"/>
    <col min="3847" max="3847" width="18.140625" style="21" bestFit="1" customWidth="1"/>
    <col min="3848" max="4096" width="9.140625" style="21"/>
    <col min="4097" max="4097" width="5.42578125" style="21" bestFit="1" customWidth="1"/>
    <col min="4098" max="4098" width="81.140625" style="21" bestFit="1" customWidth="1"/>
    <col min="4099" max="4099" width="13.140625" style="21" bestFit="1" customWidth="1"/>
    <col min="4100" max="4100" width="12.140625" style="21" bestFit="1" customWidth="1"/>
    <col min="4101" max="4101" width="14.28515625" style="21" bestFit="1" customWidth="1"/>
    <col min="4102" max="4102" width="11.5703125" style="21" bestFit="1" customWidth="1"/>
    <col min="4103" max="4103" width="18.140625" style="21" bestFit="1" customWidth="1"/>
    <col min="4104" max="4352" width="9.140625" style="21"/>
    <col min="4353" max="4353" width="5.42578125" style="21" bestFit="1" customWidth="1"/>
    <col min="4354" max="4354" width="81.140625" style="21" bestFit="1" customWidth="1"/>
    <col min="4355" max="4355" width="13.140625" style="21" bestFit="1" customWidth="1"/>
    <col min="4356" max="4356" width="12.140625" style="21" bestFit="1" customWidth="1"/>
    <col min="4357" max="4357" width="14.28515625" style="21" bestFit="1" customWidth="1"/>
    <col min="4358" max="4358" width="11.5703125" style="21" bestFit="1" customWidth="1"/>
    <col min="4359" max="4359" width="18.140625" style="21" bestFit="1" customWidth="1"/>
    <col min="4360" max="4608" width="9.140625" style="21"/>
    <col min="4609" max="4609" width="5.42578125" style="21" bestFit="1" customWidth="1"/>
    <col min="4610" max="4610" width="81.140625" style="21" bestFit="1" customWidth="1"/>
    <col min="4611" max="4611" width="13.140625" style="21" bestFit="1" customWidth="1"/>
    <col min="4612" max="4612" width="12.140625" style="21" bestFit="1" customWidth="1"/>
    <col min="4613" max="4613" width="14.28515625" style="21" bestFit="1" customWidth="1"/>
    <col min="4614" max="4614" width="11.5703125" style="21" bestFit="1" customWidth="1"/>
    <col min="4615" max="4615" width="18.140625" style="21" bestFit="1" customWidth="1"/>
    <col min="4616" max="4864" width="9.140625" style="21"/>
    <col min="4865" max="4865" width="5.42578125" style="21" bestFit="1" customWidth="1"/>
    <col min="4866" max="4866" width="81.140625" style="21" bestFit="1" customWidth="1"/>
    <col min="4867" max="4867" width="13.140625" style="21" bestFit="1" customWidth="1"/>
    <col min="4868" max="4868" width="12.140625" style="21" bestFit="1" customWidth="1"/>
    <col min="4869" max="4869" width="14.28515625" style="21" bestFit="1" customWidth="1"/>
    <col min="4870" max="4870" width="11.5703125" style="21" bestFit="1" customWidth="1"/>
    <col min="4871" max="4871" width="18.140625" style="21" bestFit="1" customWidth="1"/>
    <col min="4872" max="5120" width="9.140625" style="21"/>
    <col min="5121" max="5121" width="5.42578125" style="21" bestFit="1" customWidth="1"/>
    <col min="5122" max="5122" width="81.140625" style="21" bestFit="1" customWidth="1"/>
    <col min="5123" max="5123" width="13.140625" style="21" bestFit="1" customWidth="1"/>
    <col min="5124" max="5124" width="12.140625" style="21" bestFit="1" customWidth="1"/>
    <col min="5125" max="5125" width="14.28515625" style="21" bestFit="1" customWidth="1"/>
    <col min="5126" max="5126" width="11.5703125" style="21" bestFit="1" customWidth="1"/>
    <col min="5127" max="5127" width="18.140625" style="21" bestFit="1" customWidth="1"/>
    <col min="5128" max="5376" width="9.140625" style="21"/>
    <col min="5377" max="5377" width="5.42578125" style="21" bestFit="1" customWidth="1"/>
    <col min="5378" max="5378" width="81.140625" style="21" bestFit="1" customWidth="1"/>
    <col min="5379" max="5379" width="13.140625" style="21" bestFit="1" customWidth="1"/>
    <col min="5380" max="5380" width="12.140625" style="21" bestFit="1" customWidth="1"/>
    <col min="5381" max="5381" width="14.28515625" style="21" bestFit="1" customWidth="1"/>
    <col min="5382" max="5382" width="11.5703125" style="21" bestFit="1" customWidth="1"/>
    <col min="5383" max="5383" width="18.140625" style="21" bestFit="1" customWidth="1"/>
    <col min="5384" max="5632" width="9.140625" style="21"/>
    <col min="5633" max="5633" width="5.42578125" style="21" bestFit="1" customWidth="1"/>
    <col min="5634" max="5634" width="81.140625" style="21" bestFit="1" customWidth="1"/>
    <col min="5635" max="5635" width="13.140625" style="21" bestFit="1" customWidth="1"/>
    <col min="5636" max="5636" width="12.140625" style="21" bestFit="1" customWidth="1"/>
    <col min="5637" max="5637" width="14.28515625" style="21" bestFit="1" customWidth="1"/>
    <col min="5638" max="5638" width="11.5703125" style="21" bestFit="1" customWidth="1"/>
    <col min="5639" max="5639" width="18.140625" style="21" bestFit="1" customWidth="1"/>
    <col min="5640" max="5888" width="9.140625" style="21"/>
    <col min="5889" max="5889" width="5.42578125" style="21" bestFit="1" customWidth="1"/>
    <col min="5890" max="5890" width="81.140625" style="21" bestFit="1" customWidth="1"/>
    <col min="5891" max="5891" width="13.140625" style="21" bestFit="1" customWidth="1"/>
    <col min="5892" max="5892" width="12.140625" style="21" bestFit="1" customWidth="1"/>
    <col min="5893" max="5893" width="14.28515625" style="21" bestFit="1" customWidth="1"/>
    <col min="5894" max="5894" width="11.5703125" style="21" bestFit="1" customWidth="1"/>
    <col min="5895" max="5895" width="18.140625" style="21" bestFit="1" customWidth="1"/>
    <col min="5896" max="6144" width="9.140625" style="21"/>
    <col min="6145" max="6145" width="5.42578125" style="21" bestFit="1" customWidth="1"/>
    <col min="6146" max="6146" width="81.140625" style="21" bestFit="1" customWidth="1"/>
    <col min="6147" max="6147" width="13.140625" style="21" bestFit="1" customWidth="1"/>
    <col min="6148" max="6148" width="12.140625" style="21" bestFit="1" customWidth="1"/>
    <col min="6149" max="6149" width="14.28515625" style="21" bestFit="1" customWidth="1"/>
    <col min="6150" max="6150" width="11.5703125" style="21" bestFit="1" customWidth="1"/>
    <col min="6151" max="6151" width="18.140625" style="21" bestFit="1" customWidth="1"/>
    <col min="6152" max="6400" width="9.140625" style="21"/>
    <col min="6401" max="6401" width="5.42578125" style="21" bestFit="1" customWidth="1"/>
    <col min="6402" max="6402" width="81.140625" style="21" bestFit="1" customWidth="1"/>
    <col min="6403" max="6403" width="13.140625" style="21" bestFit="1" customWidth="1"/>
    <col min="6404" max="6404" width="12.140625" style="21" bestFit="1" customWidth="1"/>
    <col min="6405" max="6405" width="14.28515625" style="21" bestFit="1" customWidth="1"/>
    <col min="6406" max="6406" width="11.5703125" style="21" bestFit="1" customWidth="1"/>
    <col min="6407" max="6407" width="18.140625" style="21" bestFit="1" customWidth="1"/>
    <col min="6408" max="6656" width="9.140625" style="21"/>
    <col min="6657" max="6657" width="5.42578125" style="21" bestFit="1" customWidth="1"/>
    <col min="6658" max="6658" width="81.140625" style="21" bestFit="1" customWidth="1"/>
    <col min="6659" max="6659" width="13.140625" style="21" bestFit="1" customWidth="1"/>
    <col min="6660" max="6660" width="12.140625" style="21" bestFit="1" customWidth="1"/>
    <col min="6661" max="6661" width="14.28515625" style="21" bestFit="1" customWidth="1"/>
    <col min="6662" max="6662" width="11.5703125" style="21" bestFit="1" customWidth="1"/>
    <col min="6663" max="6663" width="18.140625" style="21" bestFit="1" customWidth="1"/>
    <col min="6664" max="6912" width="9.140625" style="21"/>
    <col min="6913" max="6913" width="5.42578125" style="21" bestFit="1" customWidth="1"/>
    <col min="6914" max="6914" width="81.140625" style="21" bestFit="1" customWidth="1"/>
    <col min="6915" max="6915" width="13.140625" style="21" bestFit="1" customWidth="1"/>
    <col min="6916" max="6916" width="12.140625" style="21" bestFit="1" customWidth="1"/>
    <col min="6917" max="6917" width="14.28515625" style="21" bestFit="1" customWidth="1"/>
    <col min="6918" max="6918" width="11.5703125" style="21" bestFit="1" customWidth="1"/>
    <col min="6919" max="6919" width="18.140625" style="21" bestFit="1" customWidth="1"/>
    <col min="6920" max="7168" width="9.140625" style="21"/>
    <col min="7169" max="7169" width="5.42578125" style="21" bestFit="1" customWidth="1"/>
    <col min="7170" max="7170" width="81.140625" style="21" bestFit="1" customWidth="1"/>
    <col min="7171" max="7171" width="13.140625" style="21" bestFit="1" customWidth="1"/>
    <col min="7172" max="7172" width="12.140625" style="21" bestFit="1" customWidth="1"/>
    <col min="7173" max="7173" width="14.28515625" style="21" bestFit="1" customWidth="1"/>
    <col min="7174" max="7174" width="11.5703125" style="21" bestFit="1" customWidth="1"/>
    <col min="7175" max="7175" width="18.140625" style="21" bestFit="1" customWidth="1"/>
    <col min="7176" max="7424" width="9.140625" style="21"/>
    <col min="7425" max="7425" width="5.42578125" style="21" bestFit="1" customWidth="1"/>
    <col min="7426" max="7426" width="81.140625" style="21" bestFit="1" customWidth="1"/>
    <col min="7427" max="7427" width="13.140625" style="21" bestFit="1" customWidth="1"/>
    <col min="7428" max="7428" width="12.140625" style="21" bestFit="1" customWidth="1"/>
    <col min="7429" max="7429" width="14.28515625" style="21" bestFit="1" customWidth="1"/>
    <col min="7430" max="7430" width="11.5703125" style="21" bestFit="1" customWidth="1"/>
    <col min="7431" max="7431" width="18.140625" style="21" bestFit="1" customWidth="1"/>
    <col min="7432" max="7680" width="9.140625" style="21"/>
    <col min="7681" max="7681" width="5.42578125" style="21" bestFit="1" customWidth="1"/>
    <col min="7682" max="7682" width="81.140625" style="21" bestFit="1" customWidth="1"/>
    <col min="7683" max="7683" width="13.140625" style="21" bestFit="1" customWidth="1"/>
    <col min="7684" max="7684" width="12.140625" style="21" bestFit="1" customWidth="1"/>
    <col min="7685" max="7685" width="14.28515625" style="21" bestFit="1" customWidth="1"/>
    <col min="7686" max="7686" width="11.5703125" style="21" bestFit="1" customWidth="1"/>
    <col min="7687" max="7687" width="18.140625" style="21" bestFit="1" customWidth="1"/>
    <col min="7688" max="7936" width="9.140625" style="21"/>
    <col min="7937" max="7937" width="5.42578125" style="21" bestFit="1" customWidth="1"/>
    <col min="7938" max="7938" width="81.140625" style="21" bestFit="1" customWidth="1"/>
    <col min="7939" max="7939" width="13.140625" style="21" bestFit="1" customWidth="1"/>
    <col min="7940" max="7940" width="12.140625" style="21" bestFit="1" customWidth="1"/>
    <col min="7941" max="7941" width="14.28515625" style="21" bestFit="1" customWidth="1"/>
    <col min="7942" max="7942" width="11.5703125" style="21" bestFit="1" customWidth="1"/>
    <col min="7943" max="7943" width="18.140625" style="21" bestFit="1" customWidth="1"/>
    <col min="7944" max="8192" width="9.140625" style="21"/>
    <col min="8193" max="8193" width="5.42578125" style="21" bestFit="1" customWidth="1"/>
    <col min="8194" max="8194" width="81.140625" style="21" bestFit="1" customWidth="1"/>
    <col min="8195" max="8195" width="13.140625" style="21" bestFit="1" customWidth="1"/>
    <col min="8196" max="8196" width="12.140625" style="21" bestFit="1" customWidth="1"/>
    <col min="8197" max="8197" width="14.28515625" style="21" bestFit="1" customWidth="1"/>
    <col min="8198" max="8198" width="11.5703125" style="21" bestFit="1" customWidth="1"/>
    <col min="8199" max="8199" width="18.140625" style="21" bestFit="1" customWidth="1"/>
    <col min="8200" max="8448" width="9.140625" style="21"/>
    <col min="8449" max="8449" width="5.42578125" style="21" bestFit="1" customWidth="1"/>
    <col min="8450" max="8450" width="81.140625" style="21" bestFit="1" customWidth="1"/>
    <col min="8451" max="8451" width="13.140625" style="21" bestFit="1" customWidth="1"/>
    <col min="8452" max="8452" width="12.140625" style="21" bestFit="1" customWidth="1"/>
    <col min="8453" max="8453" width="14.28515625" style="21" bestFit="1" customWidth="1"/>
    <col min="8454" max="8454" width="11.5703125" style="21" bestFit="1" customWidth="1"/>
    <col min="8455" max="8455" width="18.140625" style="21" bestFit="1" customWidth="1"/>
    <col min="8456" max="8704" width="9.140625" style="21"/>
    <col min="8705" max="8705" width="5.42578125" style="21" bestFit="1" customWidth="1"/>
    <col min="8706" max="8706" width="81.140625" style="21" bestFit="1" customWidth="1"/>
    <col min="8707" max="8707" width="13.140625" style="21" bestFit="1" customWidth="1"/>
    <col min="8708" max="8708" width="12.140625" style="21" bestFit="1" customWidth="1"/>
    <col min="8709" max="8709" width="14.28515625" style="21" bestFit="1" customWidth="1"/>
    <col min="8710" max="8710" width="11.5703125" style="21" bestFit="1" customWidth="1"/>
    <col min="8711" max="8711" width="18.140625" style="21" bestFit="1" customWidth="1"/>
    <col min="8712" max="8960" width="9.140625" style="21"/>
    <col min="8961" max="8961" width="5.42578125" style="21" bestFit="1" customWidth="1"/>
    <col min="8962" max="8962" width="81.140625" style="21" bestFit="1" customWidth="1"/>
    <col min="8963" max="8963" width="13.140625" style="21" bestFit="1" customWidth="1"/>
    <col min="8964" max="8964" width="12.140625" style="21" bestFit="1" customWidth="1"/>
    <col min="8965" max="8965" width="14.28515625" style="21" bestFit="1" customWidth="1"/>
    <col min="8966" max="8966" width="11.5703125" style="21" bestFit="1" customWidth="1"/>
    <col min="8967" max="8967" width="18.140625" style="21" bestFit="1" customWidth="1"/>
    <col min="8968" max="9216" width="9.140625" style="21"/>
    <col min="9217" max="9217" width="5.42578125" style="21" bestFit="1" customWidth="1"/>
    <col min="9218" max="9218" width="81.140625" style="21" bestFit="1" customWidth="1"/>
    <col min="9219" max="9219" width="13.140625" style="21" bestFit="1" customWidth="1"/>
    <col min="9220" max="9220" width="12.140625" style="21" bestFit="1" customWidth="1"/>
    <col min="9221" max="9221" width="14.28515625" style="21" bestFit="1" customWidth="1"/>
    <col min="9222" max="9222" width="11.5703125" style="21" bestFit="1" customWidth="1"/>
    <col min="9223" max="9223" width="18.140625" style="21" bestFit="1" customWidth="1"/>
    <col min="9224" max="9472" width="9.140625" style="21"/>
    <col min="9473" max="9473" width="5.42578125" style="21" bestFit="1" customWidth="1"/>
    <col min="9474" max="9474" width="81.140625" style="21" bestFit="1" customWidth="1"/>
    <col min="9475" max="9475" width="13.140625" style="21" bestFit="1" customWidth="1"/>
    <col min="9476" max="9476" width="12.140625" style="21" bestFit="1" customWidth="1"/>
    <col min="9477" max="9477" width="14.28515625" style="21" bestFit="1" customWidth="1"/>
    <col min="9478" max="9478" width="11.5703125" style="21" bestFit="1" customWidth="1"/>
    <col min="9479" max="9479" width="18.140625" style="21" bestFit="1" customWidth="1"/>
    <col min="9480" max="9728" width="9.140625" style="21"/>
    <col min="9729" max="9729" width="5.42578125" style="21" bestFit="1" customWidth="1"/>
    <col min="9730" max="9730" width="81.140625" style="21" bestFit="1" customWidth="1"/>
    <col min="9731" max="9731" width="13.140625" style="21" bestFit="1" customWidth="1"/>
    <col min="9732" max="9732" width="12.140625" style="21" bestFit="1" customWidth="1"/>
    <col min="9733" max="9733" width="14.28515625" style="21" bestFit="1" customWidth="1"/>
    <col min="9734" max="9734" width="11.5703125" style="21" bestFit="1" customWidth="1"/>
    <col min="9735" max="9735" width="18.140625" style="21" bestFit="1" customWidth="1"/>
    <col min="9736" max="9984" width="9.140625" style="21"/>
    <col min="9985" max="9985" width="5.42578125" style="21" bestFit="1" customWidth="1"/>
    <col min="9986" max="9986" width="81.140625" style="21" bestFit="1" customWidth="1"/>
    <col min="9987" max="9987" width="13.140625" style="21" bestFit="1" customWidth="1"/>
    <col min="9988" max="9988" width="12.140625" style="21" bestFit="1" customWidth="1"/>
    <col min="9989" max="9989" width="14.28515625" style="21" bestFit="1" customWidth="1"/>
    <col min="9990" max="9990" width="11.5703125" style="21" bestFit="1" customWidth="1"/>
    <col min="9991" max="9991" width="18.140625" style="21" bestFit="1" customWidth="1"/>
    <col min="9992" max="10240" width="9.140625" style="21"/>
    <col min="10241" max="10241" width="5.42578125" style="21" bestFit="1" customWidth="1"/>
    <col min="10242" max="10242" width="81.140625" style="21" bestFit="1" customWidth="1"/>
    <col min="10243" max="10243" width="13.140625" style="21" bestFit="1" customWidth="1"/>
    <col min="10244" max="10244" width="12.140625" style="21" bestFit="1" customWidth="1"/>
    <col min="10245" max="10245" width="14.28515625" style="21" bestFit="1" customWidth="1"/>
    <col min="10246" max="10246" width="11.5703125" style="21" bestFit="1" customWidth="1"/>
    <col min="10247" max="10247" width="18.140625" style="21" bestFit="1" customWidth="1"/>
    <col min="10248" max="10496" width="9.140625" style="21"/>
    <col min="10497" max="10497" width="5.42578125" style="21" bestFit="1" customWidth="1"/>
    <col min="10498" max="10498" width="81.140625" style="21" bestFit="1" customWidth="1"/>
    <col min="10499" max="10499" width="13.140625" style="21" bestFit="1" customWidth="1"/>
    <col min="10500" max="10500" width="12.140625" style="21" bestFit="1" customWidth="1"/>
    <col min="10501" max="10501" width="14.28515625" style="21" bestFit="1" customWidth="1"/>
    <col min="10502" max="10502" width="11.5703125" style="21" bestFit="1" customWidth="1"/>
    <col min="10503" max="10503" width="18.140625" style="21" bestFit="1" customWidth="1"/>
    <col min="10504" max="10752" width="9.140625" style="21"/>
    <col min="10753" max="10753" width="5.42578125" style="21" bestFit="1" customWidth="1"/>
    <col min="10754" max="10754" width="81.140625" style="21" bestFit="1" customWidth="1"/>
    <col min="10755" max="10755" width="13.140625" style="21" bestFit="1" customWidth="1"/>
    <col min="10756" max="10756" width="12.140625" style="21" bestFit="1" customWidth="1"/>
    <col min="10757" max="10757" width="14.28515625" style="21" bestFit="1" customWidth="1"/>
    <col min="10758" max="10758" width="11.5703125" style="21" bestFit="1" customWidth="1"/>
    <col min="10759" max="10759" width="18.140625" style="21" bestFit="1" customWidth="1"/>
    <col min="10760" max="11008" width="9.140625" style="21"/>
    <col min="11009" max="11009" width="5.42578125" style="21" bestFit="1" customWidth="1"/>
    <col min="11010" max="11010" width="81.140625" style="21" bestFit="1" customWidth="1"/>
    <col min="11011" max="11011" width="13.140625" style="21" bestFit="1" customWidth="1"/>
    <col min="11012" max="11012" width="12.140625" style="21" bestFit="1" customWidth="1"/>
    <col min="11013" max="11013" width="14.28515625" style="21" bestFit="1" customWidth="1"/>
    <col min="11014" max="11014" width="11.5703125" style="21" bestFit="1" customWidth="1"/>
    <col min="11015" max="11015" width="18.140625" style="21" bestFit="1" customWidth="1"/>
    <col min="11016" max="11264" width="9.140625" style="21"/>
    <col min="11265" max="11265" width="5.42578125" style="21" bestFit="1" customWidth="1"/>
    <col min="11266" max="11266" width="81.140625" style="21" bestFit="1" customWidth="1"/>
    <col min="11267" max="11267" width="13.140625" style="21" bestFit="1" customWidth="1"/>
    <col min="11268" max="11268" width="12.140625" style="21" bestFit="1" customWidth="1"/>
    <col min="11269" max="11269" width="14.28515625" style="21" bestFit="1" customWidth="1"/>
    <col min="11270" max="11270" width="11.5703125" style="21" bestFit="1" customWidth="1"/>
    <col min="11271" max="11271" width="18.140625" style="21" bestFit="1" customWidth="1"/>
    <col min="11272" max="11520" width="9.140625" style="21"/>
    <col min="11521" max="11521" width="5.42578125" style="21" bestFit="1" customWidth="1"/>
    <col min="11522" max="11522" width="81.140625" style="21" bestFit="1" customWidth="1"/>
    <col min="11523" max="11523" width="13.140625" style="21" bestFit="1" customWidth="1"/>
    <col min="11524" max="11524" width="12.140625" style="21" bestFit="1" customWidth="1"/>
    <col min="11525" max="11525" width="14.28515625" style="21" bestFit="1" customWidth="1"/>
    <col min="11526" max="11526" width="11.5703125" style="21" bestFit="1" customWidth="1"/>
    <col min="11527" max="11527" width="18.140625" style="21" bestFit="1" customWidth="1"/>
    <col min="11528" max="11776" width="9.140625" style="21"/>
    <col min="11777" max="11777" width="5.42578125" style="21" bestFit="1" customWidth="1"/>
    <col min="11778" max="11778" width="81.140625" style="21" bestFit="1" customWidth="1"/>
    <col min="11779" max="11779" width="13.140625" style="21" bestFit="1" customWidth="1"/>
    <col min="11780" max="11780" width="12.140625" style="21" bestFit="1" customWidth="1"/>
    <col min="11781" max="11781" width="14.28515625" style="21" bestFit="1" customWidth="1"/>
    <col min="11782" max="11782" width="11.5703125" style="21" bestFit="1" customWidth="1"/>
    <col min="11783" max="11783" width="18.140625" style="21" bestFit="1" customWidth="1"/>
    <col min="11784" max="12032" width="9.140625" style="21"/>
    <col min="12033" max="12033" width="5.42578125" style="21" bestFit="1" customWidth="1"/>
    <col min="12034" max="12034" width="81.140625" style="21" bestFit="1" customWidth="1"/>
    <col min="12035" max="12035" width="13.140625" style="21" bestFit="1" customWidth="1"/>
    <col min="12036" max="12036" width="12.140625" style="21" bestFit="1" customWidth="1"/>
    <col min="12037" max="12037" width="14.28515625" style="21" bestFit="1" customWidth="1"/>
    <col min="12038" max="12038" width="11.5703125" style="21" bestFit="1" customWidth="1"/>
    <col min="12039" max="12039" width="18.140625" style="21" bestFit="1" customWidth="1"/>
    <col min="12040" max="12288" width="9.140625" style="21"/>
    <col min="12289" max="12289" width="5.42578125" style="21" bestFit="1" customWidth="1"/>
    <col min="12290" max="12290" width="81.140625" style="21" bestFit="1" customWidth="1"/>
    <col min="12291" max="12291" width="13.140625" style="21" bestFit="1" customWidth="1"/>
    <col min="12292" max="12292" width="12.140625" style="21" bestFit="1" customWidth="1"/>
    <col min="12293" max="12293" width="14.28515625" style="21" bestFit="1" customWidth="1"/>
    <col min="12294" max="12294" width="11.5703125" style="21" bestFit="1" customWidth="1"/>
    <col min="12295" max="12295" width="18.140625" style="21" bestFit="1" customWidth="1"/>
    <col min="12296" max="12544" width="9.140625" style="21"/>
    <col min="12545" max="12545" width="5.42578125" style="21" bestFit="1" customWidth="1"/>
    <col min="12546" max="12546" width="81.140625" style="21" bestFit="1" customWidth="1"/>
    <col min="12547" max="12547" width="13.140625" style="21" bestFit="1" customWidth="1"/>
    <col min="12548" max="12548" width="12.140625" style="21" bestFit="1" customWidth="1"/>
    <col min="12549" max="12549" width="14.28515625" style="21" bestFit="1" customWidth="1"/>
    <col min="12550" max="12550" width="11.5703125" style="21" bestFit="1" customWidth="1"/>
    <col min="12551" max="12551" width="18.140625" style="21" bestFit="1" customWidth="1"/>
    <col min="12552" max="12800" width="9.140625" style="21"/>
    <col min="12801" max="12801" width="5.42578125" style="21" bestFit="1" customWidth="1"/>
    <col min="12802" max="12802" width="81.140625" style="21" bestFit="1" customWidth="1"/>
    <col min="12803" max="12803" width="13.140625" style="21" bestFit="1" customWidth="1"/>
    <col min="12804" max="12804" width="12.140625" style="21" bestFit="1" customWidth="1"/>
    <col min="12805" max="12805" width="14.28515625" style="21" bestFit="1" customWidth="1"/>
    <col min="12806" max="12806" width="11.5703125" style="21" bestFit="1" customWidth="1"/>
    <col min="12807" max="12807" width="18.140625" style="21" bestFit="1" customWidth="1"/>
    <col min="12808" max="13056" width="9.140625" style="21"/>
    <col min="13057" max="13057" width="5.42578125" style="21" bestFit="1" customWidth="1"/>
    <col min="13058" max="13058" width="81.140625" style="21" bestFit="1" customWidth="1"/>
    <col min="13059" max="13059" width="13.140625" style="21" bestFit="1" customWidth="1"/>
    <col min="13060" max="13060" width="12.140625" style="21" bestFit="1" customWidth="1"/>
    <col min="13061" max="13061" width="14.28515625" style="21" bestFit="1" customWidth="1"/>
    <col min="13062" max="13062" width="11.5703125" style="21" bestFit="1" customWidth="1"/>
    <col min="13063" max="13063" width="18.140625" style="21" bestFit="1" customWidth="1"/>
    <col min="13064" max="13312" width="9.140625" style="21"/>
    <col min="13313" max="13313" width="5.42578125" style="21" bestFit="1" customWidth="1"/>
    <col min="13314" max="13314" width="81.140625" style="21" bestFit="1" customWidth="1"/>
    <col min="13315" max="13315" width="13.140625" style="21" bestFit="1" customWidth="1"/>
    <col min="13316" max="13316" width="12.140625" style="21" bestFit="1" customWidth="1"/>
    <col min="13317" max="13317" width="14.28515625" style="21" bestFit="1" customWidth="1"/>
    <col min="13318" max="13318" width="11.5703125" style="21" bestFit="1" customWidth="1"/>
    <col min="13319" max="13319" width="18.140625" style="21" bestFit="1" customWidth="1"/>
    <col min="13320" max="13568" width="9.140625" style="21"/>
    <col min="13569" max="13569" width="5.42578125" style="21" bestFit="1" customWidth="1"/>
    <col min="13570" max="13570" width="81.140625" style="21" bestFit="1" customWidth="1"/>
    <col min="13571" max="13571" width="13.140625" style="21" bestFit="1" customWidth="1"/>
    <col min="13572" max="13572" width="12.140625" style="21" bestFit="1" customWidth="1"/>
    <col min="13573" max="13573" width="14.28515625" style="21" bestFit="1" customWidth="1"/>
    <col min="13574" max="13574" width="11.5703125" style="21" bestFit="1" customWidth="1"/>
    <col min="13575" max="13575" width="18.140625" style="21" bestFit="1" customWidth="1"/>
    <col min="13576" max="13824" width="9.140625" style="21"/>
    <col min="13825" max="13825" width="5.42578125" style="21" bestFit="1" customWidth="1"/>
    <col min="13826" max="13826" width="81.140625" style="21" bestFit="1" customWidth="1"/>
    <col min="13827" max="13827" width="13.140625" style="21" bestFit="1" customWidth="1"/>
    <col min="13828" max="13828" width="12.140625" style="21" bestFit="1" customWidth="1"/>
    <col min="13829" max="13829" width="14.28515625" style="21" bestFit="1" customWidth="1"/>
    <col min="13830" max="13830" width="11.5703125" style="21" bestFit="1" customWidth="1"/>
    <col min="13831" max="13831" width="18.140625" style="21" bestFit="1" customWidth="1"/>
    <col min="13832" max="14080" width="9.140625" style="21"/>
    <col min="14081" max="14081" width="5.42578125" style="21" bestFit="1" customWidth="1"/>
    <col min="14082" max="14082" width="81.140625" style="21" bestFit="1" customWidth="1"/>
    <col min="14083" max="14083" width="13.140625" style="21" bestFit="1" customWidth="1"/>
    <col min="14084" max="14084" width="12.140625" style="21" bestFit="1" customWidth="1"/>
    <col min="14085" max="14085" width="14.28515625" style="21" bestFit="1" customWidth="1"/>
    <col min="14086" max="14086" width="11.5703125" style="21" bestFit="1" customWidth="1"/>
    <col min="14087" max="14087" width="18.140625" style="21" bestFit="1" customWidth="1"/>
    <col min="14088" max="14336" width="9.140625" style="21"/>
    <col min="14337" max="14337" width="5.42578125" style="21" bestFit="1" customWidth="1"/>
    <col min="14338" max="14338" width="81.140625" style="21" bestFit="1" customWidth="1"/>
    <col min="14339" max="14339" width="13.140625" style="21" bestFit="1" customWidth="1"/>
    <col min="14340" max="14340" width="12.140625" style="21" bestFit="1" customWidth="1"/>
    <col min="14341" max="14341" width="14.28515625" style="21" bestFit="1" customWidth="1"/>
    <col min="14342" max="14342" width="11.5703125" style="21" bestFit="1" customWidth="1"/>
    <col min="14343" max="14343" width="18.140625" style="21" bestFit="1" customWidth="1"/>
    <col min="14344" max="14592" width="9.140625" style="21"/>
    <col min="14593" max="14593" width="5.42578125" style="21" bestFit="1" customWidth="1"/>
    <col min="14594" max="14594" width="81.140625" style="21" bestFit="1" customWidth="1"/>
    <col min="14595" max="14595" width="13.140625" style="21" bestFit="1" customWidth="1"/>
    <col min="14596" max="14596" width="12.140625" style="21" bestFit="1" customWidth="1"/>
    <col min="14597" max="14597" width="14.28515625" style="21" bestFit="1" customWidth="1"/>
    <col min="14598" max="14598" width="11.5703125" style="21" bestFit="1" customWidth="1"/>
    <col min="14599" max="14599" width="18.140625" style="21" bestFit="1" customWidth="1"/>
    <col min="14600" max="14848" width="9.140625" style="21"/>
    <col min="14849" max="14849" width="5.42578125" style="21" bestFit="1" customWidth="1"/>
    <col min="14850" max="14850" width="81.140625" style="21" bestFit="1" customWidth="1"/>
    <col min="14851" max="14851" width="13.140625" style="21" bestFit="1" customWidth="1"/>
    <col min="14852" max="14852" width="12.140625" style="21" bestFit="1" customWidth="1"/>
    <col min="14853" max="14853" width="14.28515625" style="21" bestFit="1" customWidth="1"/>
    <col min="14854" max="14854" width="11.5703125" style="21" bestFit="1" customWidth="1"/>
    <col min="14855" max="14855" width="18.140625" style="21" bestFit="1" customWidth="1"/>
    <col min="14856" max="15104" width="9.140625" style="21"/>
    <col min="15105" max="15105" width="5.42578125" style="21" bestFit="1" customWidth="1"/>
    <col min="15106" max="15106" width="81.140625" style="21" bestFit="1" customWidth="1"/>
    <col min="15107" max="15107" width="13.140625" style="21" bestFit="1" customWidth="1"/>
    <col min="15108" max="15108" width="12.140625" style="21" bestFit="1" customWidth="1"/>
    <col min="15109" max="15109" width="14.28515625" style="21" bestFit="1" customWidth="1"/>
    <col min="15110" max="15110" width="11.5703125" style="21" bestFit="1" customWidth="1"/>
    <col min="15111" max="15111" width="18.140625" style="21" bestFit="1" customWidth="1"/>
    <col min="15112" max="15360" width="9.140625" style="21"/>
    <col min="15361" max="15361" width="5.42578125" style="21" bestFit="1" customWidth="1"/>
    <col min="15362" max="15362" width="81.140625" style="21" bestFit="1" customWidth="1"/>
    <col min="15363" max="15363" width="13.140625" style="21" bestFit="1" customWidth="1"/>
    <col min="15364" max="15364" width="12.140625" style="21" bestFit="1" customWidth="1"/>
    <col min="15365" max="15365" width="14.28515625" style="21" bestFit="1" customWidth="1"/>
    <col min="15366" max="15366" width="11.5703125" style="21" bestFit="1" customWidth="1"/>
    <col min="15367" max="15367" width="18.140625" style="21" bestFit="1" customWidth="1"/>
    <col min="15368" max="15616" width="9.140625" style="21"/>
    <col min="15617" max="15617" width="5.42578125" style="21" bestFit="1" customWidth="1"/>
    <col min="15618" max="15618" width="81.140625" style="21" bestFit="1" customWidth="1"/>
    <col min="15619" max="15619" width="13.140625" style="21" bestFit="1" customWidth="1"/>
    <col min="15620" max="15620" width="12.140625" style="21" bestFit="1" customWidth="1"/>
    <col min="15621" max="15621" width="14.28515625" style="21" bestFit="1" customWidth="1"/>
    <col min="15622" max="15622" width="11.5703125" style="21" bestFit="1" customWidth="1"/>
    <col min="15623" max="15623" width="18.140625" style="21" bestFit="1" customWidth="1"/>
    <col min="15624" max="15872" width="9.140625" style="21"/>
    <col min="15873" max="15873" width="5.42578125" style="21" bestFit="1" customWidth="1"/>
    <col min="15874" max="15874" width="81.140625" style="21" bestFit="1" customWidth="1"/>
    <col min="15875" max="15875" width="13.140625" style="21" bestFit="1" customWidth="1"/>
    <col min="15876" max="15876" width="12.140625" style="21" bestFit="1" customWidth="1"/>
    <col min="15877" max="15877" width="14.28515625" style="21" bestFit="1" customWidth="1"/>
    <col min="15878" max="15878" width="11.5703125" style="21" bestFit="1" customWidth="1"/>
    <col min="15879" max="15879" width="18.140625" style="21" bestFit="1" customWidth="1"/>
    <col min="15880" max="16128" width="9.140625" style="21"/>
    <col min="16129" max="16129" width="5.42578125" style="21" bestFit="1" customWidth="1"/>
    <col min="16130" max="16130" width="81.140625" style="21" bestFit="1" customWidth="1"/>
    <col min="16131" max="16131" width="13.140625" style="21" bestFit="1" customWidth="1"/>
    <col min="16132" max="16132" width="12.140625" style="21" bestFit="1" customWidth="1"/>
    <col min="16133" max="16133" width="14.28515625" style="21" bestFit="1" customWidth="1"/>
    <col min="16134" max="16134" width="11.5703125" style="21" bestFit="1" customWidth="1"/>
    <col min="16135" max="16135" width="18.140625" style="21" bestFit="1" customWidth="1"/>
    <col min="16136" max="16384" width="9.140625" style="21"/>
  </cols>
  <sheetData>
    <row r="1" spans="1:8" s="1" customFormat="1">
      <c r="A1" s="3" t="s">
        <v>0</v>
      </c>
      <c r="B1" s="394" t="s">
        <v>100</v>
      </c>
      <c r="C1" s="394"/>
      <c r="D1" s="394"/>
      <c r="E1" s="394"/>
      <c r="F1" s="4"/>
      <c r="G1" s="4"/>
      <c r="H1" s="4"/>
    </row>
    <row r="2" spans="1:8" s="1" customFormat="1" ht="13.5" thickBot="1">
      <c r="C2" s="5"/>
      <c r="F2" s="4"/>
      <c r="G2" s="4"/>
      <c r="H2" s="4"/>
    </row>
    <row r="3" spans="1:8" s="1" customFormat="1" ht="15">
      <c r="B3" s="30" t="s">
        <v>1583</v>
      </c>
      <c r="C3" s="467"/>
      <c r="D3" s="398"/>
      <c r="E3" s="12"/>
      <c r="F3" s="4"/>
      <c r="G3" s="4"/>
      <c r="H3" s="4"/>
    </row>
    <row r="4" spans="1:8" s="1" customFormat="1" ht="30">
      <c r="B4" s="90" t="s">
        <v>1584</v>
      </c>
      <c r="C4" s="468"/>
      <c r="D4" s="399"/>
      <c r="E4" s="12"/>
      <c r="F4" s="4"/>
      <c r="G4" s="4"/>
      <c r="H4" s="4"/>
    </row>
    <row r="5" spans="1:8" s="1" customFormat="1" ht="15">
      <c r="B5" s="31" t="s">
        <v>1046</v>
      </c>
      <c r="C5" s="468"/>
      <c r="D5" s="399"/>
      <c r="E5" s="12"/>
      <c r="F5" s="4"/>
      <c r="G5" s="4"/>
      <c r="H5" s="4"/>
    </row>
    <row r="6" spans="1:8" s="1" customFormat="1" ht="15">
      <c r="B6" s="31" t="s">
        <v>1585</v>
      </c>
      <c r="C6" s="468"/>
      <c r="D6" s="399"/>
      <c r="E6" s="12"/>
      <c r="F6" s="4"/>
      <c r="G6" s="4"/>
      <c r="H6" s="4"/>
    </row>
    <row r="7" spans="1:8" s="1" customFormat="1" ht="15.75" thickBot="1">
      <c r="B7" s="91" t="s">
        <v>1586</v>
      </c>
      <c r="C7" s="469"/>
      <c r="D7" s="400"/>
      <c r="E7" s="12"/>
      <c r="F7" s="4"/>
      <c r="G7" s="4"/>
      <c r="H7" s="4"/>
    </row>
    <row r="8" spans="1:8" s="1" customFormat="1">
      <c r="B8" s="12"/>
      <c r="C8" s="14" t="s">
        <v>1048</v>
      </c>
      <c r="D8" s="14" t="s">
        <v>1049</v>
      </c>
      <c r="E8" s="12"/>
      <c r="F8" s="4"/>
      <c r="G8" s="4"/>
      <c r="H8" s="4"/>
    </row>
    <row r="9" spans="1:8">
      <c r="B9" s="130"/>
      <c r="C9" s="233"/>
      <c r="D9" s="233"/>
      <c r="E9" s="130"/>
    </row>
    <row r="10" spans="1:8">
      <c r="C10" s="139"/>
    </row>
    <row r="11" spans="1:8">
      <c r="B11" s="453" t="s">
        <v>1118</v>
      </c>
      <c r="C11" s="453"/>
      <c r="D11" s="453"/>
      <c r="E11" s="453"/>
    </row>
    <row r="12" spans="1:8">
      <c r="B12" s="216" t="s">
        <v>1119</v>
      </c>
      <c r="C12" s="453" t="s">
        <v>1120</v>
      </c>
      <c r="D12" s="453" t="s">
        <v>1121</v>
      </c>
      <c r="E12" s="453" t="s">
        <v>1122</v>
      </c>
    </row>
    <row r="13" spans="1:8">
      <c r="B13" s="216" t="s">
        <v>1123</v>
      </c>
      <c r="C13" s="453"/>
      <c r="D13" s="453"/>
      <c r="E13" s="453"/>
    </row>
    <row r="14" spans="1:8">
      <c r="B14" s="302" t="s">
        <v>1124</v>
      </c>
      <c r="C14" s="359"/>
      <c r="D14" s="359" t="s">
        <v>1125</v>
      </c>
      <c r="E14" s="359"/>
    </row>
    <row r="15" spans="1:8">
      <c r="B15" s="302" t="s">
        <v>1126</v>
      </c>
      <c r="C15" s="359"/>
      <c r="D15" s="359"/>
      <c r="E15" s="359"/>
    </row>
    <row r="16" spans="1:8">
      <c r="B16" s="302" t="s">
        <v>1127</v>
      </c>
      <c r="C16" s="359"/>
      <c r="D16" s="359"/>
      <c r="E16" s="359"/>
    </row>
    <row r="17" spans="2:8">
      <c r="B17" s="360" t="s">
        <v>3174</v>
      </c>
      <c r="C17" s="216"/>
      <c r="D17" s="216"/>
      <c r="E17" s="216"/>
    </row>
    <row r="20" spans="2:8">
      <c r="B20" s="21" t="s">
        <v>101</v>
      </c>
    </row>
    <row r="22" spans="2:8">
      <c r="B22" s="229" t="s">
        <v>102</v>
      </c>
      <c r="C22" s="230" t="s">
        <v>103</v>
      </c>
      <c r="D22" s="229" t="s">
        <v>104</v>
      </c>
      <c r="E22" s="229" t="s">
        <v>105</v>
      </c>
      <c r="F22" s="131" t="s">
        <v>106</v>
      </c>
      <c r="G22" s="131" t="s">
        <v>107</v>
      </c>
      <c r="H22" s="131" t="s">
        <v>108</v>
      </c>
    </row>
    <row r="23" spans="2:8">
      <c r="B23" s="231" t="s">
        <v>109</v>
      </c>
      <c r="C23" s="139"/>
    </row>
    <row r="24" spans="2:8">
      <c r="B24" s="231" t="s">
        <v>110</v>
      </c>
      <c r="C24" s="139"/>
    </row>
    <row r="25" spans="2:8">
      <c r="B25" s="231" t="s">
        <v>111</v>
      </c>
      <c r="C25" s="139"/>
    </row>
    <row r="26" spans="2:8">
      <c r="B26" s="21" t="s">
        <v>112</v>
      </c>
      <c r="C26" s="139">
        <v>6.25</v>
      </c>
      <c r="D26" s="21" t="s">
        <v>113</v>
      </c>
      <c r="E26" s="21" t="s">
        <v>114</v>
      </c>
      <c r="F26" s="22">
        <v>77364000</v>
      </c>
      <c r="G26" s="22">
        <v>77417.77</v>
      </c>
      <c r="H26" s="22">
        <v>5.69</v>
      </c>
    </row>
    <row r="27" spans="2:8">
      <c r="B27" s="21" t="s">
        <v>1587</v>
      </c>
      <c r="C27" s="139">
        <v>6.61</v>
      </c>
      <c r="D27" s="21" t="s">
        <v>113</v>
      </c>
      <c r="E27" s="21" t="s">
        <v>1588</v>
      </c>
      <c r="F27" s="22">
        <v>500000</v>
      </c>
      <c r="G27" s="22">
        <v>501.75</v>
      </c>
      <c r="H27" s="22">
        <v>0.04</v>
      </c>
    </row>
    <row r="28" spans="2:8">
      <c r="B28" s="231" t="s">
        <v>115</v>
      </c>
      <c r="C28" s="232"/>
      <c r="D28" s="231"/>
      <c r="E28" s="231"/>
      <c r="F28" s="128"/>
      <c r="G28" s="128">
        <f>SUM(G22:G27)</f>
        <v>77919.520000000004</v>
      </c>
      <c r="H28" s="128">
        <f>SUM(H22:H27)</f>
        <v>5.73</v>
      </c>
    </row>
    <row r="29" spans="2:8">
      <c r="B29" s="231" t="s">
        <v>116</v>
      </c>
      <c r="C29" s="139"/>
    </row>
    <row r="30" spans="2:8">
      <c r="B30" s="21" t="s">
        <v>1589</v>
      </c>
      <c r="C30" s="139">
        <v>6.85</v>
      </c>
      <c r="D30" s="21" t="s">
        <v>117</v>
      </c>
      <c r="E30" s="21" t="s">
        <v>1590</v>
      </c>
      <c r="F30" s="22">
        <v>1500</v>
      </c>
      <c r="G30" s="22">
        <v>14998.71</v>
      </c>
      <c r="H30" s="22">
        <v>1.1000000000000001</v>
      </c>
    </row>
    <row r="31" spans="2:8">
      <c r="B31" s="231" t="s">
        <v>118</v>
      </c>
      <c r="C31" s="232"/>
      <c r="D31" s="231"/>
      <c r="E31" s="231"/>
      <c r="F31" s="128"/>
      <c r="G31" s="128">
        <f>SUM(G29:G30)</f>
        <v>14998.71</v>
      </c>
      <c r="H31" s="128">
        <f>SUM(H29:H30)</f>
        <v>1.1000000000000001</v>
      </c>
    </row>
    <row r="32" spans="2:8">
      <c r="B32" s="231" t="s">
        <v>119</v>
      </c>
      <c r="C32" s="139"/>
    </row>
    <row r="33" spans="2:8">
      <c r="B33" s="21" t="s">
        <v>1591</v>
      </c>
      <c r="C33" s="139">
        <v>6.42</v>
      </c>
      <c r="D33" s="21" t="s">
        <v>113</v>
      </c>
      <c r="E33" s="21" t="s">
        <v>1592</v>
      </c>
      <c r="F33" s="22">
        <v>89500000</v>
      </c>
      <c r="G33" s="22">
        <v>88272.51</v>
      </c>
      <c r="H33" s="22">
        <v>6.48</v>
      </c>
    </row>
    <row r="34" spans="2:8">
      <c r="B34" s="21" t="s">
        <v>1593</v>
      </c>
      <c r="C34" s="139">
        <v>6.29</v>
      </c>
      <c r="D34" s="21" t="s">
        <v>120</v>
      </c>
      <c r="E34" s="21" t="s">
        <v>1594</v>
      </c>
      <c r="F34" s="22">
        <v>10000</v>
      </c>
      <c r="G34" s="22">
        <v>49931.199999999997</v>
      </c>
      <c r="H34" s="22">
        <v>3.67</v>
      </c>
    </row>
    <row r="35" spans="2:8">
      <c r="B35" s="21" t="s">
        <v>1595</v>
      </c>
      <c r="C35" s="139">
        <v>6.55</v>
      </c>
      <c r="D35" s="21" t="s">
        <v>120</v>
      </c>
      <c r="E35" s="21" t="s">
        <v>1596</v>
      </c>
      <c r="F35" s="22">
        <v>10000</v>
      </c>
      <c r="G35" s="22">
        <v>49741.15</v>
      </c>
      <c r="H35" s="22">
        <v>3.65</v>
      </c>
    </row>
    <row r="36" spans="2:8">
      <c r="B36" s="21" t="s">
        <v>1597</v>
      </c>
      <c r="C36" s="139">
        <v>6.75</v>
      </c>
      <c r="D36" s="21" t="s">
        <v>120</v>
      </c>
      <c r="E36" s="21" t="s">
        <v>1598</v>
      </c>
      <c r="F36" s="22">
        <v>10000</v>
      </c>
      <c r="G36" s="22">
        <v>49433.2</v>
      </c>
      <c r="H36" s="22">
        <v>3.63</v>
      </c>
    </row>
    <row r="37" spans="2:8">
      <c r="B37" s="21" t="s">
        <v>1599</v>
      </c>
      <c r="C37" s="139">
        <v>6.79</v>
      </c>
      <c r="D37" s="21" t="s">
        <v>120</v>
      </c>
      <c r="E37" s="21" t="s">
        <v>1600</v>
      </c>
      <c r="F37" s="22">
        <v>10000</v>
      </c>
      <c r="G37" s="22">
        <v>49429.9</v>
      </c>
      <c r="H37" s="22">
        <v>3.63</v>
      </c>
    </row>
    <row r="38" spans="2:8">
      <c r="B38" s="21" t="s">
        <v>1601</v>
      </c>
      <c r="C38" s="139">
        <v>6.5</v>
      </c>
      <c r="D38" s="21" t="s">
        <v>120</v>
      </c>
      <c r="E38" s="21" t="s">
        <v>1602</v>
      </c>
      <c r="F38" s="22">
        <v>9500</v>
      </c>
      <c r="G38" s="22">
        <v>47314.66</v>
      </c>
      <c r="H38" s="22">
        <v>3.47</v>
      </c>
    </row>
    <row r="39" spans="2:8">
      <c r="B39" s="21" t="s">
        <v>1603</v>
      </c>
      <c r="C39" s="139">
        <v>6.03</v>
      </c>
      <c r="D39" s="21" t="s">
        <v>113</v>
      </c>
      <c r="E39" s="21" t="s">
        <v>1604</v>
      </c>
      <c r="F39" s="22">
        <v>44500000</v>
      </c>
      <c r="G39" s="22">
        <v>44331.7</v>
      </c>
      <c r="H39" s="22">
        <v>3.26</v>
      </c>
    </row>
    <row r="40" spans="2:8">
      <c r="B40" s="21" t="s">
        <v>1605</v>
      </c>
      <c r="C40" s="139">
        <v>6.63</v>
      </c>
      <c r="D40" s="21" t="s">
        <v>120</v>
      </c>
      <c r="E40" s="21" t="s">
        <v>1606</v>
      </c>
      <c r="F40" s="22">
        <v>8500</v>
      </c>
      <c r="G40" s="22">
        <v>42315.55</v>
      </c>
      <c r="H40" s="22">
        <v>3.11</v>
      </c>
    </row>
    <row r="41" spans="2:8">
      <c r="B41" s="21" t="s">
        <v>1607</v>
      </c>
      <c r="C41" s="139">
        <v>6.59</v>
      </c>
      <c r="D41" s="21" t="s">
        <v>120</v>
      </c>
      <c r="E41" s="21" t="s">
        <v>1608</v>
      </c>
      <c r="F41" s="22">
        <v>8500</v>
      </c>
      <c r="G41" s="22">
        <v>42225.58</v>
      </c>
      <c r="H41" s="22">
        <v>3.1</v>
      </c>
    </row>
    <row r="42" spans="2:8">
      <c r="B42" s="21" t="s">
        <v>1609</v>
      </c>
      <c r="C42" s="139">
        <v>6.14</v>
      </c>
      <c r="D42" s="21" t="s">
        <v>113</v>
      </c>
      <c r="E42" s="21" t="s">
        <v>1610</v>
      </c>
      <c r="F42" s="22">
        <v>41000000</v>
      </c>
      <c r="G42" s="22">
        <v>40746.370000000003</v>
      </c>
      <c r="H42" s="22">
        <v>2.99</v>
      </c>
    </row>
    <row r="43" spans="2:8">
      <c r="B43" s="21" t="s">
        <v>1611</v>
      </c>
      <c r="C43" s="139">
        <v>6.7</v>
      </c>
      <c r="D43" s="21" t="s">
        <v>1170</v>
      </c>
      <c r="E43" s="21" t="s">
        <v>1612</v>
      </c>
      <c r="F43" s="22">
        <v>8000</v>
      </c>
      <c r="G43" s="22">
        <v>39853.68</v>
      </c>
      <c r="H43" s="22">
        <v>2.93</v>
      </c>
    </row>
    <row r="44" spans="2:8">
      <c r="B44" s="21" t="s">
        <v>1613</v>
      </c>
      <c r="C44" s="139">
        <v>6.2</v>
      </c>
      <c r="D44" s="21" t="s">
        <v>113</v>
      </c>
      <c r="E44" s="21" t="s">
        <v>1614</v>
      </c>
      <c r="F44" s="22">
        <v>37500000</v>
      </c>
      <c r="G44" s="22">
        <v>37177.910000000003</v>
      </c>
      <c r="H44" s="22">
        <v>2.73</v>
      </c>
    </row>
    <row r="45" spans="2:8">
      <c r="B45" s="21" t="s">
        <v>1615</v>
      </c>
      <c r="C45" s="139">
        <v>6.55</v>
      </c>
      <c r="D45" s="21" t="s">
        <v>120</v>
      </c>
      <c r="E45" s="21" t="s">
        <v>1616</v>
      </c>
      <c r="F45" s="22">
        <v>6000</v>
      </c>
      <c r="G45" s="22">
        <v>29871.360000000001</v>
      </c>
      <c r="H45" s="22">
        <v>2.19</v>
      </c>
    </row>
    <row r="46" spans="2:8">
      <c r="B46" s="21" t="s">
        <v>1617</v>
      </c>
      <c r="C46" s="139">
        <v>6.03</v>
      </c>
      <c r="D46" s="21" t="s">
        <v>113</v>
      </c>
      <c r="E46" s="21" t="s">
        <v>1618</v>
      </c>
      <c r="F46" s="22">
        <v>27500000</v>
      </c>
      <c r="G46" s="22">
        <v>27459.22</v>
      </c>
      <c r="H46" s="22">
        <v>2.02</v>
      </c>
    </row>
    <row r="47" spans="2:8">
      <c r="B47" s="21" t="s">
        <v>1619</v>
      </c>
      <c r="C47" s="139">
        <v>6.45</v>
      </c>
      <c r="D47" s="21" t="s">
        <v>120</v>
      </c>
      <c r="E47" s="21" t="s">
        <v>1620</v>
      </c>
      <c r="F47" s="22">
        <v>5000</v>
      </c>
      <c r="G47" s="22">
        <v>24973.5</v>
      </c>
      <c r="H47" s="22">
        <v>1.83</v>
      </c>
    </row>
    <row r="48" spans="2:8">
      <c r="B48" s="21" t="s">
        <v>1621</v>
      </c>
      <c r="C48" s="139">
        <v>6.57</v>
      </c>
      <c r="D48" s="21" t="s">
        <v>120</v>
      </c>
      <c r="E48" s="21" t="s">
        <v>1622</v>
      </c>
      <c r="F48" s="22">
        <v>5000</v>
      </c>
      <c r="G48" s="22">
        <v>24896.85</v>
      </c>
      <c r="H48" s="22">
        <v>1.83</v>
      </c>
    </row>
    <row r="49" spans="2:8">
      <c r="B49" s="21" t="s">
        <v>1623</v>
      </c>
      <c r="C49" s="139">
        <v>6.69</v>
      </c>
      <c r="D49" s="21" t="s">
        <v>120</v>
      </c>
      <c r="E49" s="21" t="s">
        <v>1624</v>
      </c>
      <c r="F49" s="22">
        <v>5000</v>
      </c>
      <c r="G49" s="22">
        <v>24876.98</v>
      </c>
      <c r="H49" s="22">
        <v>1.83</v>
      </c>
    </row>
    <row r="50" spans="2:8">
      <c r="B50" s="21" t="s">
        <v>1625</v>
      </c>
      <c r="C50" s="139">
        <v>6.5</v>
      </c>
      <c r="D50" s="21" t="s">
        <v>120</v>
      </c>
      <c r="E50" s="21" t="s">
        <v>1626</v>
      </c>
      <c r="F50" s="22">
        <v>5000</v>
      </c>
      <c r="G50" s="22">
        <v>24871.58</v>
      </c>
      <c r="H50" s="22">
        <v>1.83</v>
      </c>
    </row>
    <row r="51" spans="2:8">
      <c r="B51" s="21" t="s">
        <v>1627</v>
      </c>
      <c r="C51" s="139">
        <v>6.63</v>
      </c>
      <c r="D51" s="21" t="s">
        <v>120</v>
      </c>
      <c r="E51" s="21" t="s">
        <v>1628</v>
      </c>
      <c r="F51" s="22">
        <v>5000</v>
      </c>
      <c r="G51" s="22">
        <v>24783.93</v>
      </c>
      <c r="H51" s="22">
        <v>1.82</v>
      </c>
    </row>
    <row r="52" spans="2:8">
      <c r="B52" s="21" t="s">
        <v>1629</v>
      </c>
      <c r="C52" s="139">
        <v>6.66</v>
      </c>
      <c r="D52" s="21" t="s">
        <v>120</v>
      </c>
      <c r="E52" s="21" t="s">
        <v>1630</v>
      </c>
      <c r="F52" s="22">
        <v>5000</v>
      </c>
      <c r="G52" s="22">
        <v>24733.93</v>
      </c>
      <c r="H52" s="22">
        <v>1.82</v>
      </c>
    </row>
    <row r="53" spans="2:8">
      <c r="B53" s="21" t="s">
        <v>1631</v>
      </c>
      <c r="C53" s="139">
        <v>7.08</v>
      </c>
      <c r="D53" s="21" t="s">
        <v>120</v>
      </c>
      <c r="E53" s="21" t="s">
        <v>1632</v>
      </c>
      <c r="F53" s="22">
        <v>5000</v>
      </c>
      <c r="G53" s="22">
        <v>24703.13</v>
      </c>
      <c r="H53" s="22">
        <v>1.81</v>
      </c>
    </row>
    <row r="54" spans="2:8">
      <c r="B54" s="21" t="s">
        <v>1633</v>
      </c>
      <c r="C54" s="139">
        <v>7.07</v>
      </c>
      <c r="D54" s="21" t="s">
        <v>120</v>
      </c>
      <c r="E54" s="21" t="s">
        <v>1634</v>
      </c>
      <c r="F54" s="22">
        <v>5000</v>
      </c>
      <c r="G54" s="22">
        <v>24585.7</v>
      </c>
      <c r="H54" s="22">
        <v>1.81</v>
      </c>
    </row>
    <row r="55" spans="2:8">
      <c r="B55" s="21" t="s">
        <v>1635</v>
      </c>
      <c r="C55" s="139">
        <v>6.52</v>
      </c>
      <c r="D55" s="21" t="s">
        <v>120</v>
      </c>
      <c r="E55" s="21" t="s">
        <v>1636</v>
      </c>
      <c r="F55" s="22">
        <v>4500</v>
      </c>
      <c r="G55" s="22">
        <v>22407.95</v>
      </c>
      <c r="H55" s="22">
        <v>1.65</v>
      </c>
    </row>
    <row r="56" spans="2:8">
      <c r="B56" s="21" t="s">
        <v>1637</v>
      </c>
      <c r="C56" s="139">
        <v>7.07</v>
      </c>
      <c r="D56" s="21" t="s">
        <v>120</v>
      </c>
      <c r="E56" s="21" t="s">
        <v>1638</v>
      </c>
      <c r="F56" s="22">
        <v>4000</v>
      </c>
      <c r="G56" s="22">
        <v>19800.64</v>
      </c>
      <c r="H56" s="22">
        <v>1.45</v>
      </c>
    </row>
    <row r="57" spans="2:8">
      <c r="B57" s="21" t="s">
        <v>1639</v>
      </c>
      <c r="C57" s="139">
        <v>8</v>
      </c>
      <c r="D57" s="21" t="s">
        <v>120</v>
      </c>
      <c r="E57" s="21" t="s">
        <v>1640</v>
      </c>
      <c r="F57" s="22">
        <v>4000</v>
      </c>
      <c r="G57" s="22">
        <v>19714.82</v>
      </c>
      <c r="H57" s="22">
        <v>1.45</v>
      </c>
    </row>
    <row r="58" spans="2:8">
      <c r="B58" s="21" t="s">
        <v>1641</v>
      </c>
      <c r="C58" s="139">
        <v>7.07</v>
      </c>
      <c r="D58" s="21" t="s">
        <v>120</v>
      </c>
      <c r="E58" s="21" t="s">
        <v>1642</v>
      </c>
      <c r="F58" s="22">
        <v>4000</v>
      </c>
      <c r="G58" s="22">
        <v>19676.04</v>
      </c>
      <c r="H58" s="22">
        <v>1.45</v>
      </c>
    </row>
    <row r="59" spans="2:8">
      <c r="B59" s="21" t="s">
        <v>1643</v>
      </c>
      <c r="C59" s="139">
        <v>6.6</v>
      </c>
      <c r="D59" s="21" t="s">
        <v>120</v>
      </c>
      <c r="E59" s="21" t="s">
        <v>1644</v>
      </c>
      <c r="F59" s="22">
        <v>3500</v>
      </c>
      <c r="G59" s="22">
        <v>17433.8</v>
      </c>
      <c r="H59" s="22">
        <v>1.28</v>
      </c>
    </row>
    <row r="60" spans="2:8">
      <c r="B60" s="21" t="s">
        <v>1645</v>
      </c>
      <c r="C60" s="139">
        <v>6.77</v>
      </c>
      <c r="D60" s="21" t="s">
        <v>120</v>
      </c>
      <c r="E60" s="21" t="s">
        <v>1646</v>
      </c>
      <c r="F60" s="22">
        <v>3500</v>
      </c>
      <c r="G60" s="22">
        <v>17342.330000000002</v>
      </c>
      <c r="H60" s="22">
        <v>1.27</v>
      </c>
    </row>
    <row r="61" spans="2:8">
      <c r="B61" s="21" t="s">
        <v>1647</v>
      </c>
      <c r="C61" s="139">
        <v>6.77</v>
      </c>
      <c r="D61" s="21" t="s">
        <v>120</v>
      </c>
      <c r="E61" s="21" t="s">
        <v>1648</v>
      </c>
      <c r="F61" s="22">
        <v>3500</v>
      </c>
      <c r="G61" s="22">
        <v>17342.330000000002</v>
      </c>
      <c r="H61" s="22">
        <v>1.27</v>
      </c>
    </row>
    <row r="62" spans="2:8">
      <c r="B62" s="21" t="s">
        <v>1649</v>
      </c>
      <c r="C62" s="139">
        <v>6.77</v>
      </c>
      <c r="D62" s="21" t="s">
        <v>120</v>
      </c>
      <c r="E62" s="21" t="s">
        <v>1650</v>
      </c>
      <c r="F62" s="22">
        <v>3500</v>
      </c>
      <c r="G62" s="22">
        <v>17339.14</v>
      </c>
      <c r="H62" s="22">
        <v>1.27</v>
      </c>
    </row>
    <row r="63" spans="2:8">
      <c r="B63" s="21" t="s">
        <v>1651</v>
      </c>
      <c r="C63" s="139">
        <v>6.03</v>
      </c>
      <c r="D63" s="21" t="s">
        <v>113</v>
      </c>
      <c r="E63" s="21" t="s">
        <v>1652</v>
      </c>
      <c r="F63" s="22">
        <v>17000000</v>
      </c>
      <c r="G63" s="22">
        <v>16974.79</v>
      </c>
      <c r="H63" s="22">
        <v>1.25</v>
      </c>
    </row>
    <row r="64" spans="2:8">
      <c r="B64" s="21" t="s">
        <v>1474</v>
      </c>
      <c r="C64" s="139">
        <v>6.59</v>
      </c>
      <c r="D64" s="21" t="s">
        <v>120</v>
      </c>
      <c r="E64" s="21" t="s">
        <v>1475</v>
      </c>
      <c r="F64" s="22">
        <v>3000</v>
      </c>
      <c r="G64" s="22">
        <v>14897.79</v>
      </c>
      <c r="H64" s="22">
        <v>1.0900000000000001</v>
      </c>
    </row>
    <row r="65" spans="2:8">
      <c r="B65" s="21" t="s">
        <v>1653</v>
      </c>
      <c r="C65" s="139">
        <v>8.51</v>
      </c>
      <c r="D65" s="21" t="s">
        <v>120</v>
      </c>
      <c r="E65" s="21" t="s">
        <v>1654</v>
      </c>
      <c r="F65" s="22">
        <v>3000</v>
      </c>
      <c r="G65" s="22">
        <v>14823.74</v>
      </c>
      <c r="H65" s="22">
        <v>1.0900000000000001</v>
      </c>
    </row>
    <row r="66" spans="2:8">
      <c r="B66" s="21" t="s">
        <v>1655</v>
      </c>
      <c r="C66" s="139">
        <v>7.12</v>
      </c>
      <c r="D66" s="21" t="s">
        <v>1170</v>
      </c>
      <c r="E66" s="21" t="s">
        <v>1656</v>
      </c>
      <c r="F66" s="22">
        <v>3000</v>
      </c>
      <c r="G66" s="22">
        <v>14775.2</v>
      </c>
      <c r="H66" s="22">
        <v>1.0900000000000001</v>
      </c>
    </row>
    <row r="67" spans="2:8">
      <c r="B67" s="21" t="s">
        <v>1657</v>
      </c>
      <c r="C67" s="139">
        <v>6.35</v>
      </c>
      <c r="D67" s="21" t="s">
        <v>113</v>
      </c>
      <c r="E67" s="21" t="s">
        <v>1658</v>
      </c>
      <c r="F67" s="22">
        <v>14000000</v>
      </c>
      <c r="G67" s="22">
        <v>13843.45</v>
      </c>
      <c r="H67" s="22">
        <v>1.02</v>
      </c>
    </row>
    <row r="68" spans="2:8">
      <c r="B68" s="21" t="s">
        <v>1476</v>
      </c>
      <c r="C68" s="139">
        <v>6.6</v>
      </c>
      <c r="D68" s="21" t="s">
        <v>121</v>
      </c>
      <c r="E68" s="21" t="s">
        <v>122</v>
      </c>
      <c r="F68" s="22">
        <v>2500</v>
      </c>
      <c r="G68" s="22">
        <v>12405.79</v>
      </c>
      <c r="H68" s="22">
        <v>0.91</v>
      </c>
    </row>
    <row r="69" spans="2:8">
      <c r="B69" s="21" t="s">
        <v>1659</v>
      </c>
      <c r="C69" s="139">
        <v>7.49</v>
      </c>
      <c r="D69" s="21" t="s">
        <v>120</v>
      </c>
      <c r="E69" s="21" t="s">
        <v>1660</v>
      </c>
      <c r="F69" s="22">
        <v>2200</v>
      </c>
      <c r="G69" s="22">
        <v>10890.5</v>
      </c>
      <c r="H69" s="22">
        <v>0.8</v>
      </c>
    </row>
    <row r="70" spans="2:8">
      <c r="B70" s="21" t="s">
        <v>1661</v>
      </c>
      <c r="C70" s="139">
        <v>6.43</v>
      </c>
      <c r="D70" s="21" t="s">
        <v>113</v>
      </c>
      <c r="E70" s="21" t="s">
        <v>1662</v>
      </c>
      <c r="F70" s="22">
        <v>10500000</v>
      </c>
      <c r="G70" s="22">
        <v>10341.51</v>
      </c>
      <c r="H70" s="22">
        <v>0.76</v>
      </c>
    </row>
    <row r="71" spans="2:8">
      <c r="B71" s="21" t="s">
        <v>1663</v>
      </c>
      <c r="C71" s="139">
        <v>6.03</v>
      </c>
      <c r="D71" s="21" t="s">
        <v>113</v>
      </c>
      <c r="E71" s="21" t="s">
        <v>1664</v>
      </c>
      <c r="F71" s="22">
        <v>10000000</v>
      </c>
      <c r="G71" s="22">
        <v>9962.18</v>
      </c>
      <c r="H71" s="22">
        <v>0.73</v>
      </c>
    </row>
    <row r="72" spans="2:8">
      <c r="B72" s="21" t="s">
        <v>1665</v>
      </c>
      <c r="C72" s="139">
        <v>7.1</v>
      </c>
      <c r="D72" s="21" t="s">
        <v>120</v>
      </c>
      <c r="E72" s="21" t="s">
        <v>1666</v>
      </c>
      <c r="F72" s="22">
        <v>2000</v>
      </c>
      <c r="G72" s="22">
        <v>9961.25</v>
      </c>
      <c r="H72" s="22">
        <v>0.73</v>
      </c>
    </row>
    <row r="73" spans="2:8">
      <c r="B73" s="21" t="s">
        <v>1667</v>
      </c>
      <c r="C73" s="139">
        <v>6.94</v>
      </c>
      <c r="D73" s="21" t="s">
        <v>1170</v>
      </c>
      <c r="E73" s="21" t="s">
        <v>1668</v>
      </c>
      <c r="F73" s="22">
        <v>2000</v>
      </c>
      <c r="G73" s="22">
        <v>9935.82</v>
      </c>
      <c r="H73" s="22">
        <v>0.73</v>
      </c>
    </row>
    <row r="74" spans="2:8">
      <c r="B74" s="21" t="s">
        <v>1669</v>
      </c>
      <c r="C74" s="139">
        <v>6.94</v>
      </c>
      <c r="D74" s="21" t="s">
        <v>1170</v>
      </c>
      <c r="E74" s="21" t="s">
        <v>1670</v>
      </c>
      <c r="F74" s="22">
        <v>2000</v>
      </c>
      <c r="G74" s="22">
        <v>9918.9599999999991</v>
      </c>
      <c r="H74" s="22">
        <v>0.73</v>
      </c>
    </row>
    <row r="75" spans="2:8">
      <c r="B75" s="21" t="s">
        <v>1671</v>
      </c>
      <c r="C75" s="139">
        <v>7.07</v>
      </c>
      <c r="D75" s="21" t="s">
        <v>120</v>
      </c>
      <c r="E75" s="21" t="s">
        <v>1672</v>
      </c>
      <c r="F75" s="22">
        <v>2000</v>
      </c>
      <c r="G75" s="22">
        <v>9894.6299999999992</v>
      </c>
      <c r="H75" s="22">
        <v>0.73</v>
      </c>
    </row>
    <row r="76" spans="2:8">
      <c r="B76" s="21" t="s">
        <v>1489</v>
      </c>
      <c r="C76" s="139">
        <v>6.91</v>
      </c>
      <c r="D76" s="21" t="s">
        <v>1170</v>
      </c>
      <c r="E76" s="21" t="s">
        <v>1490</v>
      </c>
      <c r="F76" s="22">
        <v>2000</v>
      </c>
      <c r="G76" s="22">
        <v>9858.26</v>
      </c>
      <c r="H76" s="22">
        <v>0.72</v>
      </c>
    </row>
    <row r="77" spans="2:8">
      <c r="B77" s="21" t="s">
        <v>1210</v>
      </c>
      <c r="C77" s="139">
        <v>6.91</v>
      </c>
      <c r="D77" s="21" t="s">
        <v>120</v>
      </c>
      <c r="E77" s="21" t="s">
        <v>1211</v>
      </c>
      <c r="F77" s="22">
        <v>2000</v>
      </c>
      <c r="G77" s="22">
        <v>9858.16</v>
      </c>
      <c r="H77" s="22">
        <v>0.72</v>
      </c>
    </row>
    <row r="78" spans="2:8">
      <c r="B78" s="21" t="s">
        <v>1673</v>
      </c>
      <c r="C78" s="139">
        <v>6.83</v>
      </c>
      <c r="D78" s="21" t="s">
        <v>120</v>
      </c>
      <c r="E78" s="21" t="s">
        <v>1674</v>
      </c>
      <c r="F78" s="22">
        <v>1000</v>
      </c>
      <c r="G78" s="22">
        <v>4998.1400000000003</v>
      </c>
      <c r="H78" s="22">
        <v>0.37</v>
      </c>
    </row>
    <row r="79" spans="2:8">
      <c r="B79" s="21" t="s">
        <v>1675</v>
      </c>
      <c r="C79" s="139">
        <v>6.6</v>
      </c>
      <c r="D79" s="21" t="s">
        <v>117</v>
      </c>
      <c r="E79" s="21" t="s">
        <v>1676</v>
      </c>
      <c r="F79" s="22">
        <v>1000</v>
      </c>
      <c r="G79" s="22">
        <v>4961.43</v>
      </c>
      <c r="H79" s="22">
        <v>0.36</v>
      </c>
    </row>
    <row r="80" spans="2:8">
      <c r="B80" s="21" t="s">
        <v>1677</v>
      </c>
      <c r="C80" s="139">
        <v>6.2</v>
      </c>
      <c r="D80" s="21" t="s">
        <v>113</v>
      </c>
      <c r="E80" s="21" t="s">
        <v>1678</v>
      </c>
      <c r="F80" s="22">
        <v>5000000</v>
      </c>
      <c r="G80" s="22">
        <v>4957.0600000000004</v>
      </c>
      <c r="H80" s="22">
        <v>0.36</v>
      </c>
    </row>
    <row r="81" spans="2:8">
      <c r="B81" s="21" t="s">
        <v>1679</v>
      </c>
      <c r="C81" s="139">
        <v>7.48</v>
      </c>
      <c r="D81" s="21" t="s">
        <v>120</v>
      </c>
      <c r="E81" s="21" t="s">
        <v>1680</v>
      </c>
      <c r="F81" s="22">
        <v>1000</v>
      </c>
      <c r="G81" s="22">
        <v>4948.3</v>
      </c>
      <c r="H81" s="22">
        <v>0.36</v>
      </c>
    </row>
    <row r="82" spans="2:8">
      <c r="B82" s="21" t="s">
        <v>1681</v>
      </c>
      <c r="C82" s="139">
        <v>7.48</v>
      </c>
      <c r="D82" s="21" t="s">
        <v>120</v>
      </c>
      <c r="E82" s="21" t="s">
        <v>1682</v>
      </c>
      <c r="F82" s="22">
        <v>1000</v>
      </c>
      <c r="G82" s="22">
        <v>4944.29</v>
      </c>
      <c r="H82" s="22">
        <v>0.36</v>
      </c>
    </row>
    <row r="83" spans="2:8">
      <c r="B83" s="21" t="s">
        <v>1683</v>
      </c>
      <c r="C83" s="139">
        <v>6.77</v>
      </c>
      <c r="D83" s="21" t="s">
        <v>1163</v>
      </c>
      <c r="E83" s="21" t="s">
        <v>1684</v>
      </c>
      <c r="F83" s="22">
        <v>1000</v>
      </c>
      <c r="G83" s="22">
        <v>4934.16</v>
      </c>
      <c r="H83" s="22">
        <v>0.36</v>
      </c>
    </row>
    <row r="84" spans="2:8">
      <c r="B84" s="21" t="s">
        <v>1685</v>
      </c>
      <c r="C84" s="139">
        <v>7.08</v>
      </c>
      <c r="D84" s="21" t="s">
        <v>120</v>
      </c>
      <c r="E84" s="21" t="s">
        <v>1686</v>
      </c>
      <c r="F84" s="22">
        <v>900</v>
      </c>
      <c r="G84" s="22">
        <v>4499.13</v>
      </c>
      <c r="H84" s="22">
        <v>0.33</v>
      </c>
    </row>
    <row r="85" spans="2:8">
      <c r="B85" s="21" t="s">
        <v>1470</v>
      </c>
      <c r="C85" s="139">
        <v>6.81</v>
      </c>
      <c r="D85" s="21" t="s">
        <v>120</v>
      </c>
      <c r="E85" s="21" t="s">
        <v>1471</v>
      </c>
      <c r="F85" s="22">
        <v>700</v>
      </c>
      <c r="G85" s="22">
        <v>3486.98</v>
      </c>
      <c r="H85" s="22">
        <v>0.26</v>
      </c>
    </row>
    <row r="86" spans="2:8">
      <c r="B86" s="21" t="s">
        <v>1687</v>
      </c>
      <c r="C86" s="139">
        <v>6.8</v>
      </c>
      <c r="D86" s="21" t="s">
        <v>120</v>
      </c>
      <c r="E86" s="21" t="s">
        <v>1688</v>
      </c>
      <c r="F86" s="22">
        <v>500</v>
      </c>
      <c r="G86" s="22">
        <v>2487.04</v>
      </c>
      <c r="H86" s="22">
        <v>0.18</v>
      </c>
    </row>
    <row r="87" spans="2:8">
      <c r="B87" s="21" t="s">
        <v>1689</v>
      </c>
      <c r="C87" s="139">
        <v>6.81</v>
      </c>
      <c r="D87" s="21" t="s">
        <v>120</v>
      </c>
      <c r="E87" s="21" t="s">
        <v>1690</v>
      </c>
      <c r="F87" s="22">
        <v>500</v>
      </c>
      <c r="G87" s="22">
        <v>2487</v>
      </c>
      <c r="H87" s="22">
        <v>0.18</v>
      </c>
    </row>
    <row r="88" spans="2:8">
      <c r="B88" s="231" t="s">
        <v>123</v>
      </c>
      <c r="C88" s="232"/>
      <c r="D88" s="231"/>
      <c r="E88" s="231"/>
      <c r="F88" s="128"/>
      <c r="G88" s="128">
        <f>SUM(G32:G87)</f>
        <v>1208632.1999999995</v>
      </c>
      <c r="H88" s="128">
        <f>SUM(H32:H87)</f>
        <v>88.750000000000028</v>
      </c>
    </row>
    <row r="89" spans="2:8">
      <c r="B89" s="231" t="s">
        <v>1251</v>
      </c>
      <c r="C89" s="232"/>
      <c r="D89" s="231"/>
      <c r="E89" s="231"/>
      <c r="F89" s="128"/>
      <c r="G89" s="128">
        <v>75800</v>
      </c>
      <c r="H89" s="128">
        <v>5.57</v>
      </c>
    </row>
    <row r="90" spans="2:8">
      <c r="B90" s="231" t="s">
        <v>124</v>
      </c>
      <c r="C90" s="234"/>
      <c r="D90" s="231"/>
      <c r="E90" s="231"/>
      <c r="F90" s="128"/>
      <c r="G90" s="128">
        <v>458.51</v>
      </c>
      <c r="H90" s="128">
        <v>0.03</v>
      </c>
    </row>
    <row r="91" spans="2:8">
      <c r="B91" s="231" t="s">
        <v>125</v>
      </c>
      <c r="C91" s="234"/>
      <c r="D91" s="231"/>
      <c r="E91" s="231"/>
      <c r="F91" s="128"/>
      <c r="G91" s="128">
        <v>1377808.94</v>
      </c>
      <c r="H91" s="128">
        <v>101.19</v>
      </c>
    </row>
    <row r="92" spans="2:8">
      <c r="B92" s="231" t="s">
        <v>126</v>
      </c>
      <c r="C92" s="234"/>
      <c r="D92" s="231"/>
      <c r="E92" s="231"/>
      <c r="F92" s="128"/>
      <c r="G92" s="128">
        <v>-16171.32631641998</v>
      </c>
      <c r="H92" s="128">
        <v>-1.1899999999999977</v>
      </c>
    </row>
    <row r="93" spans="2:8">
      <c r="B93" s="231" t="s">
        <v>127</v>
      </c>
      <c r="C93" s="234"/>
      <c r="D93" s="231"/>
      <c r="E93" s="231"/>
      <c r="F93" s="128"/>
      <c r="G93" s="128">
        <v>1361637.61368358</v>
      </c>
      <c r="H93" s="128">
        <v>100</v>
      </c>
    </row>
    <row r="94" spans="2:8">
      <c r="B94" s="21" t="s">
        <v>128</v>
      </c>
    </row>
    <row r="95" spans="2:8">
      <c r="B95" s="21" t="s">
        <v>129</v>
      </c>
    </row>
    <row r="96" spans="2:8">
      <c r="B96" s="231" t="s">
        <v>130</v>
      </c>
      <c r="C96" s="235">
        <v>44865</v>
      </c>
    </row>
    <row r="97" spans="2:4" ht="25.5">
      <c r="B97" s="236" t="s">
        <v>131</v>
      </c>
      <c r="C97" s="210" t="s">
        <v>132</v>
      </c>
    </row>
    <row r="98" spans="2:4">
      <c r="B98" s="231"/>
      <c r="C98" s="210" t="s">
        <v>132</v>
      </c>
    </row>
    <row r="99" spans="2:4">
      <c r="B99" s="231" t="s">
        <v>1106</v>
      </c>
      <c r="C99" s="210" t="s">
        <v>132</v>
      </c>
    </row>
    <row r="100" spans="2:4">
      <c r="B100" s="231" t="s">
        <v>1107</v>
      </c>
      <c r="C100" s="210" t="s">
        <v>132</v>
      </c>
    </row>
    <row r="101" spans="2:4">
      <c r="B101" s="231" t="s">
        <v>1691</v>
      </c>
      <c r="C101" s="234"/>
    </row>
    <row r="102" spans="2:4">
      <c r="B102" s="231" t="s">
        <v>1692</v>
      </c>
      <c r="C102" s="234"/>
    </row>
    <row r="103" spans="2:4">
      <c r="B103" s="231" t="s">
        <v>1693</v>
      </c>
      <c r="C103" s="234"/>
    </row>
    <row r="104" spans="2:4">
      <c r="B104" s="231" t="s">
        <v>1694</v>
      </c>
      <c r="C104" s="234"/>
    </row>
    <row r="105" spans="2:4">
      <c r="B105" s="231" t="s">
        <v>1695</v>
      </c>
      <c r="C105" s="234"/>
    </row>
    <row r="106" spans="2:4">
      <c r="B106" s="231" t="s">
        <v>1696</v>
      </c>
      <c r="C106" s="234"/>
    </row>
    <row r="107" spans="2:4">
      <c r="B107" s="231" t="s">
        <v>1697</v>
      </c>
      <c r="C107" s="234"/>
    </row>
    <row r="108" spans="2:4">
      <c r="B108" s="231" t="s">
        <v>1698</v>
      </c>
      <c r="C108" s="234"/>
    </row>
    <row r="109" spans="2:4">
      <c r="B109" s="231" t="s">
        <v>134</v>
      </c>
      <c r="C109" s="234"/>
    </row>
    <row r="110" spans="2:4">
      <c r="B110" s="237" t="s">
        <v>1699</v>
      </c>
    </row>
    <row r="112" spans="2:4" ht="15">
      <c r="B112" s="348" t="s">
        <v>1275</v>
      </c>
      <c r="C112" s="367"/>
      <c r="D112" s="368"/>
    </row>
    <row r="113" spans="2:6" ht="30">
      <c r="B113" s="351" t="s">
        <v>1276</v>
      </c>
      <c r="C113" s="352" t="s">
        <v>1277</v>
      </c>
      <c r="D113" s="351" t="s">
        <v>1278</v>
      </c>
    </row>
    <row r="114" spans="2:6" ht="15">
      <c r="B114" s="162" t="s">
        <v>1279</v>
      </c>
      <c r="C114" s="369">
        <v>270.13</v>
      </c>
      <c r="D114" s="370">
        <v>4.08</v>
      </c>
      <c r="F114" s="371"/>
    </row>
    <row r="116" spans="2:6">
      <c r="B116" s="231"/>
      <c r="C116" s="234"/>
    </row>
    <row r="117" spans="2:6">
      <c r="B117" s="231"/>
    </row>
  </sheetData>
  <mergeCells count="7">
    <mergeCell ref="B1:E1"/>
    <mergeCell ref="C3:C7"/>
    <mergeCell ref="D3:D7"/>
    <mergeCell ref="B11:E11"/>
    <mergeCell ref="C12:C13"/>
    <mergeCell ref="D12:D13"/>
    <mergeCell ref="E12:E13"/>
  </mergeCells>
  <hyperlinks>
    <hyperlink ref="A1" location="Index!A1" display="Index" xr:uid="{9EE94054-3D22-4CB5-811A-CC9A11DF657E}"/>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00BDF-A929-450E-A35D-C02222EF91D0}">
  <dimension ref="A1:H99"/>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394" t="s">
        <v>28</v>
      </c>
      <c r="C1" s="394"/>
      <c r="D1" s="394"/>
      <c r="E1" s="394"/>
    </row>
    <row r="2" spans="1:5" ht="13.5" thickBot="1"/>
    <row r="3" spans="1:5" ht="15">
      <c r="B3" s="30" t="s">
        <v>1700</v>
      </c>
      <c r="C3" s="395"/>
      <c r="D3" s="398"/>
      <c r="E3" s="12"/>
    </row>
    <row r="4" spans="1:5" ht="45">
      <c r="B4" s="31" t="s">
        <v>1701</v>
      </c>
      <c r="C4" s="396"/>
      <c r="D4" s="399"/>
      <c r="E4" s="92"/>
    </row>
    <row r="5" spans="1:5" ht="15">
      <c r="B5" s="31" t="s">
        <v>1046</v>
      </c>
      <c r="C5" s="396"/>
      <c r="D5" s="399"/>
      <c r="E5" s="12"/>
    </row>
    <row r="6" spans="1:5" ht="15">
      <c r="B6" s="31" t="s">
        <v>1116</v>
      </c>
      <c r="C6" s="396"/>
      <c r="D6" s="399"/>
      <c r="E6" s="12"/>
    </row>
    <row r="7" spans="1:5" ht="30.75" thickBot="1">
      <c r="B7" s="32" t="s">
        <v>1702</v>
      </c>
      <c r="C7" s="397"/>
      <c r="D7" s="400"/>
      <c r="E7" s="12"/>
    </row>
    <row r="8" spans="1:5">
      <c r="B8" s="12"/>
      <c r="C8" s="14" t="s">
        <v>1048</v>
      </c>
      <c r="D8" s="14" t="s">
        <v>1049</v>
      </c>
      <c r="E8" s="12"/>
    </row>
    <row r="9" spans="1:5">
      <c r="C9" s="15"/>
    </row>
    <row r="10" spans="1:5" ht="15">
      <c r="B10" s="443"/>
      <c r="C10" s="443"/>
      <c r="D10" s="443"/>
      <c r="E10" s="443"/>
    </row>
    <row r="11" spans="1:5">
      <c r="B11" s="442" t="s">
        <v>1118</v>
      </c>
      <c r="C11" s="442"/>
      <c r="D11" s="442"/>
      <c r="E11" s="442"/>
    </row>
    <row r="12" spans="1:5">
      <c r="B12" s="34" t="s">
        <v>1119</v>
      </c>
      <c r="C12" s="442" t="s">
        <v>1120</v>
      </c>
      <c r="D12" s="442" t="s">
        <v>1121</v>
      </c>
      <c r="E12" s="442" t="s">
        <v>1122</v>
      </c>
    </row>
    <row r="13" spans="1:5">
      <c r="B13" s="34" t="s">
        <v>1123</v>
      </c>
      <c r="C13" s="442"/>
      <c r="D13" s="442"/>
      <c r="E13" s="442"/>
    </row>
    <row r="14" spans="1:5">
      <c r="B14" s="35" t="s">
        <v>1124</v>
      </c>
      <c r="C14" s="36"/>
      <c r="D14" s="36" t="s">
        <v>1125</v>
      </c>
      <c r="E14" s="36"/>
    </row>
    <row r="15" spans="1:5">
      <c r="B15" s="35" t="s">
        <v>1126</v>
      </c>
      <c r="C15" s="36"/>
      <c r="D15" s="36"/>
      <c r="E15" s="36"/>
    </row>
    <row r="16" spans="1:5">
      <c r="B16" s="35" t="s">
        <v>1127</v>
      </c>
      <c r="C16" s="36"/>
      <c r="D16" s="36"/>
      <c r="E16" s="36"/>
    </row>
    <row r="17" spans="2:8">
      <c r="B17" s="37" t="s">
        <v>3174</v>
      </c>
      <c r="C17" s="34"/>
      <c r="D17" s="34"/>
      <c r="E17" s="34"/>
    </row>
    <row r="20" spans="2:8">
      <c r="B20" s="1" t="s">
        <v>101</v>
      </c>
    </row>
    <row r="22" spans="2:8">
      <c r="B22" s="6" t="s">
        <v>102</v>
      </c>
      <c r="C22" s="7" t="s">
        <v>103</v>
      </c>
      <c r="D22" s="6" t="s">
        <v>104</v>
      </c>
      <c r="E22" s="6" t="s">
        <v>105</v>
      </c>
      <c r="F22" s="8" t="s">
        <v>106</v>
      </c>
      <c r="G22" s="8" t="s">
        <v>107</v>
      </c>
      <c r="H22" s="8" t="s">
        <v>108</v>
      </c>
    </row>
    <row r="23" spans="2:8">
      <c r="B23" s="2" t="s">
        <v>109</v>
      </c>
      <c r="C23" s="15"/>
    </row>
    <row r="24" spans="2:8">
      <c r="B24" s="2" t="s">
        <v>110</v>
      </c>
      <c r="C24" s="15"/>
    </row>
    <row r="25" spans="2:8">
      <c r="B25" s="2" t="s">
        <v>111</v>
      </c>
      <c r="C25" s="15"/>
    </row>
    <row r="26" spans="2:8">
      <c r="B26" s="1" t="s">
        <v>878</v>
      </c>
      <c r="C26" s="15">
        <v>7</v>
      </c>
      <c r="D26" s="1" t="s">
        <v>113</v>
      </c>
      <c r="E26" s="1" t="s">
        <v>879</v>
      </c>
      <c r="F26" s="4">
        <v>5000000</v>
      </c>
      <c r="G26" s="4">
        <v>4975.38</v>
      </c>
      <c r="H26" s="4">
        <v>3.94</v>
      </c>
    </row>
    <row r="27" spans="2:8">
      <c r="B27" s="1" t="s">
        <v>1703</v>
      </c>
      <c r="C27" s="15">
        <v>6.22</v>
      </c>
      <c r="D27" s="1" t="s">
        <v>113</v>
      </c>
      <c r="E27" s="1" t="s">
        <v>1704</v>
      </c>
      <c r="F27" s="4">
        <v>198700</v>
      </c>
      <c r="G27" s="4">
        <v>198.98</v>
      </c>
      <c r="H27" s="4">
        <v>0.16</v>
      </c>
    </row>
    <row r="28" spans="2:8">
      <c r="B28" s="2" t="s">
        <v>115</v>
      </c>
      <c r="C28" s="28"/>
      <c r="D28" s="2"/>
      <c r="E28" s="2"/>
      <c r="F28" s="10"/>
      <c r="G28" s="10">
        <f>SUM(G22:G27)</f>
        <v>5174.3599999999997</v>
      </c>
      <c r="H28" s="10">
        <f>SUM(H22:H27)</f>
        <v>4.0999999999999996</v>
      </c>
    </row>
    <row r="29" spans="2:8">
      <c r="B29" s="2" t="s">
        <v>116</v>
      </c>
      <c r="C29" s="15"/>
    </row>
    <row r="30" spans="2:8">
      <c r="B30" s="1" t="s">
        <v>1432</v>
      </c>
      <c r="C30" s="15">
        <v>7.35</v>
      </c>
      <c r="D30" s="1" t="s">
        <v>117</v>
      </c>
      <c r="E30" s="1" t="s">
        <v>1433</v>
      </c>
      <c r="F30" s="4">
        <v>500</v>
      </c>
      <c r="G30" s="4">
        <v>4985.62</v>
      </c>
      <c r="H30" s="4">
        <v>3.95</v>
      </c>
    </row>
    <row r="31" spans="2:8">
      <c r="B31" s="1" t="s">
        <v>1543</v>
      </c>
      <c r="C31" s="15">
        <v>8.5500000000000007</v>
      </c>
      <c r="D31" s="1" t="s">
        <v>358</v>
      </c>
      <c r="E31" s="1" t="s">
        <v>1544</v>
      </c>
      <c r="F31" s="4">
        <v>250</v>
      </c>
      <c r="G31" s="4">
        <v>2536.21</v>
      </c>
      <c r="H31" s="4">
        <v>2.0099999999999998</v>
      </c>
    </row>
    <row r="32" spans="2:8">
      <c r="B32" s="1" t="s">
        <v>1705</v>
      </c>
      <c r="C32" s="15">
        <v>7.32</v>
      </c>
      <c r="D32" s="1" t="s">
        <v>117</v>
      </c>
      <c r="E32" s="1" t="s">
        <v>1706</v>
      </c>
      <c r="F32" s="4">
        <v>250</v>
      </c>
      <c r="G32" s="4">
        <v>2498.96</v>
      </c>
      <c r="H32" s="4">
        <v>1.98</v>
      </c>
    </row>
    <row r="33" spans="2:8">
      <c r="B33" s="1" t="s">
        <v>1707</v>
      </c>
      <c r="C33" s="15">
        <v>7.28</v>
      </c>
      <c r="D33" s="1" t="s">
        <v>117</v>
      </c>
      <c r="E33" s="1" t="s">
        <v>1708</v>
      </c>
      <c r="F33" s="4">
        <v>250</v>
      </c>
      <c r="G33" s="4">
        <v>2495.84</v>
      </c>
      <c r="H33" s="4">
        <v>1.98</v>
      </c>
    </row>
    <row r="34" spans="2:8">
      <c r="B34" s="1" t="s">
        <v>1709</v>
      </c>
      <c r="C34" s="15">
        <v>7.39</v>
      </c>
      <c r="D34" s="1" t="s">
        <v>117</v>
      </c>
      <c r="E34" s="1" t="s">
        <v>1710</v>
      </c>
      <c r="F34" s="4">
        <v>250</v>
      </c>
      <c r="G34" s="4">
        <v>2494.77</v>
      </c>
      <c r="H34" s="4">
        <v>1.97</v>
      </c>
    </row>
    <row r="35" spans="2:8">
      <c r="B35" s="1" t="s">
        <v>1711</v>
      </c>
      <c r="C35" s="15">
        <v>7.15</v>
      </c>
      <c r="D35" s="1" t="s">
        <v>358</v>
      </c>
      <c r="E35" s="1" t="s">
        <v>947</v>
      </c>
      <c r="F35" s="4">
        <v>250</v>
      </c>
      <c r="G35" s="4">
        <v>2492.02</v>
      </c>
      <c r="H35" s="4">
        <v>1.97</v>
      </c>
    </row>
    <row r="36" spans="2:8">
      <c r="B36" s="1" t="s">
        <v>922</v>
      </c>
      <c r="C36" s="15">
        <v>7.19</v>
      </c>
      <c r="D36" s="1" t="s">
        <v>117</v>
      </c>
      <c r="E36" s="1" t="s">
        <v>923</v>
      </c>
      <c r="F36" s="4">
        <v>250</v>
      </c>
      <c r="G36" s="4">
        <v>2479.17</v>
      </c>
      <c r="H36" s="4">
        <v>1.96</v>
      </c>
    </row>
    <row r="37" spans="2:8">
      <c r="B37" s="1" t="s">
        <v>1320</v>
      </c>
      <c r="C37" s="15">
        <v>7.78</v>
      </c>
      <c r="D37" s="1" t="s">
        <v>117</v>
      </c>
      <c r="E37" s="1" t="s">
        <v>1321</v>
      </c>
      <c r="F37" s="4">
        <v>250</v>
      </c>
      <c r="G37" s="4">
        <v>2478.96</v>
      </c>
      <c r="H37" s="4">
        <v>1.96</v>
      </c>
    </row>
    <row r="38" spans="2:8">
      <c r="B38" s="1" t="s">
        <v>1712</v>
      </c>
      <c r="C38" s="15">
        <v>6.69</v>
      </c>
      <c r="D38" s="1" t="s">
        <v>117</v>
      </c>
      <c r="E38" s="1" t="s">
        <v>1713</v>
      </c>
      <c r="F38" s="4">
        <v>150</v>
      </c>
      <c r="G38" s="4">
        <v>1500.37</v>
      </c>
      <c r="H38" s="4">
        <v>1.19</v>
      </c>
    </row>
    <row r="39" spans="2:8">
      <c r="B39" s="1" t="s">
        <v>1714</v>
      </c>
      <c r="C39" s="15">
        <v>7.28</v>
      </c>
      <c r="D39" s="1" t="s">
        <v>117</v>
      </c>
      <c r="E39" s="1" t="s">
        <v>1001</v>
      </c>
      <c r="F39" s="4">
        <v>150</v>
      </c>
      <c r="G39" s="4">
        <v>1487.96</v>
      </c>
      <c r="H39" s="4">
        <v>1.18</v>
      </c>
    </row>
    <row r="40" spans="2:8">
      <c r="B40" s="2" t="s">
        <v>118</v>
      </c>
      <c r="C40" s="28"/>
      <c r="D40" s="2"/>
      <c r="E40" s="2"/>
      <c r="F40" s="10"/>
      <c r="G40" s="10">
        <f>SUM(G29:G39)</f>
        <v>25449.88</v>
      </c>
      <c r="H40" s="10">
        <f>SUM(H29:H39)</f>
        <v>20.150000000000002</v>
      </c>
    </row>
    <row r="41" spans="2:8">
      <c r="B41" s="2" t="s">
        <v>119</v>
      </c>
      <c r="C41" s="15"/>
    </row>
    <row r="42" spans="2:8">
      <c r="B42" s="1" t="s">
        <v>1472</v>
      </c>
      <c r="C42" s="15">
        <v>6.14</v>
      </c>
      <c r="D42" s="1" t="s">
        <v>113</v>
      </c>
      <c r="E42" s="1" t="s">
        <v>1473</v>
      </c>
      <c r="F42" s="4">
        <v>15000000</v>
      </c>
      <c r="G42" s="4">
        <v>14907.21</v>
      </c>
      <c r="H42" s="4">
        <v>11.8</v>
      </c>
    </row>
    <row r="43" spans="2:8">
      <c r="B43" s="1" t="s">
        <v>1715</v>
      </c>
      <c r="C43" s="15">
        <v>6.56</v>
      </c>
      <c r="D43" s="1" t="s">
        <v>120</v>
      </c>
      <c r="E43" s="1" t="s">
        <v>1716</v>
      </c>
      <c r="F43" s="4">
        <v>1000</v>
      </c>
      <c r="G43" s="4">
        <v>4966.95</v>
      </c>
      <c r="H43" s="4">
        <v>3.93</v>
      </c>
    </row>
    <row r="44" spans="2:8">
      <c r="B44" s="1" t="s">
        <v>1677</v>
      </c>
      <c r="C44" s="15">
        <v>6.2</v>
      </c>
      <c r="D44" s="1" t="s">
        <v>113</v>
      </c>
      <c r="E44" s="1" t="s">
        <v>1678</v>
      </c>
      <c r="F44" s="4">
        <v>5000000</v>
      </c>
      <c r="G44" s="4">
        <v>4957.0600000000004</v>
      </c>
      <c r="H44" s="4">
        <v>3.92</v>
      </c>
    </row>
    <row r="45" spans="2:8">
      <c r="B45" s="1" t="s">
        <v>1717</v>
      </c>
      <c r="C45" s="15">
        <v>7.01</v>
      </c>
      <c r="D45" s="1" t="s">
        <v>120</v>
      </c>
      <c r="E45" s="1" t="s">
        <v>1718</v>
      </c>
      <c r="F45" s="4">
        <v>1000</v>
      </c>
      <c r="G45" s="4">
        <v>4904.8599999999997</v>
      </c>
      <c r="H45" s="4">
        <v>3.88</v>
      </c>
    </row>
    <row r="46" spans="2:8">
      <c r="B46" s="1" t="s">
        <v>1719</v>
      </c>
      <c r="C46" s="15">
        <v>6.98</v>
      </c>
      <c r="D46" s="1" t="s">
        <v>120</v>
      </c>
      <c r="E46" s="1" t="s">
        <v>1720</v>
      </c>
      <c r="F46" s="4">
        <v>1000</v>
      </c>
      <c r="G46" s="4">
        <v>4900.7299999999996</v>
      </c>
      <c r="H46" s="4">
        <v>3.88</v>
      </c>
    </row>
    <row r="47" spans="2:8">
      <c r="B47" s="1" t="s">
        <v>1721</v>
      </c>
      <c r="C47" s="15">
        <v>7.02</v>
      </c>
      <c r="D47" s="1" t="s">
        <v>120</v>
      </c>
      <c r="E47" s="1" t="s">
        <v>1722</v>
      </c>
      <c r="F47" s="4">
        <v>1000</v>
      </c>
      <c r="G47" s="4">
        <v>4895.49</v>
      </c>
      <c r="H47" s="4">
        <v>3.88</v>
      </c>
    </row>
    <row r="48" spans="2:8">
      <c r="B48" s="1" t="s">
        <v>1723</v>
      </c>
      <c r="C48" s="15">
        <v>7.37</v>
      </c>
      <c r="D48" s="1" t="s">
        <v>121</v>
      </c>
      <c r="E48" s="1" t="s">
        <v>1724</v>
      </c>
      <c r="F48" s="4">
        <v>1000</v>
      </c>
      <c r="G48" s="4">
        <v>4781.9399999999996</v>
      </c>
      <c r="H48" s="4">
        <v>3.79</v>
      </c>
    </row>
    <row r="49" spans="2:8">
      <c r="B49" s="1" t="s">
        <v>1725</v>
      </c>
      <c r="C49" s="15">
        <v>7.51</v>
      </c>
      <c r="D49" s="1" t="s">
        <v>120</v>
      </c>
      <c r="E49" s="1" t="s">
        <v>1726</v>
      </c>
      <c r="F49" s="4">
        <v>1000</v>
      </c>
      <c r="G49" s="4">
        <v>4777.83</v>
      </c>
      <c r="H49" s="4">
        <v>3.78</v>
      </c>
    </row>
    <row r="50" spans="2:8">
      <c r="B50" s="1" t="s">
        <v>1727</v>
      </c>
      <c r="C50" s="15">
        <v>7.56</v>
      </c>
      <c r="D50" s="1" t="s">
        <v>120</v>
      </c>
      <c r="E50" s="1" t="s">
        <v>1728</v>
      </c>
      <c r="F50" s="4">
        <v>700</v>
      </c>
      <c r="G50" s="4">
        <v>3404.08</v>
      </c>
      <c r="H50" s="4">
        <v>2.69</v>
      </c>
    </row>
    <row r="51" spans="2:8">
      <c r="B51" s="1" t="s">
        <v>1607</v>
      </c>
      <c r="C51" s="15">
        <v>6.59</v>
      </c>
      <c r="D51" s="1" t="s">
        <v>120</v>
      </c>
      <c r="E51" s="1" t="s">
        <v>1608</v>
      </c>
      <c r="F51" s="4">
        <v>500</v>
      </c>
      <c r="G51" s="4">
        <v>2483.86</v>
      </c>
      <c r="H51" s="4">
        <v>1.97</v>
      </c>
    </row>
    <row r="52" spans="2:8">
      <c r="B52" s="1" t="s">
        <v>1729</v>
      </c>
      <c r="C52" s="15">
        <v>6.63</v>
      </c>
      <c r="D52" s="1" t="s">
        <v>120</v>
      </c>
      <c r="E52" s="1" t="s">
        <v>1730</v>
      </c>
      <c r="F52" s="4">
        <v>500</v>
      </c>
      <c r="G52" s="4">
        <v>2479.73</v>
      </c>
      <c r="H52" s="4">
        <v>1.96</v>
      </c>
    </row>
    <row r="53" spans="2:8">
      <c r="B53" s="1" t="s">
        <v>1244</v>
      </c>
      <c r="C53" s="15">
        <v>7.46</v>
      </c>
      <c r="D53" s="1" t="s">
        <v>120</v>
      </c>
      <c r="E53" s="1" t="s">
        <v>1245</v>
      </c>
      <c r="F53" s="4">
        <v>500</v>
      </c>
      <c r="G53" s="4">
        <v>2478.73</v>
      </c>
      <c r="H53" s="4">
        <v>1.96</v>
      </c>
    </row>
    <row r="54" spans="2:8">
      <c r="B54" s="1" t="s">
        <v>1731</v>
      </c>
      <c r="C54" s="15">
        <v>6.81</v>
      </c>
      <c r="D54" s="1" t="s">
        <v>1170</v>
      </c>
      <c r="E54" s="1" t="s">
        <v>1732</v>
      </c>
      <c r="F54" s="4">
        <v>500</v>
      </c>
      <c r="G54" s="4">
        <v>2473.2399999999998</v>
      </c>
      <c r="H54" s="4">
        <v>1.96</v>
      </c>
    </row>
    <row r="55" spans="2:8">
      <c r="B55" s="1" t="s">
        <v>1196</v>
      </c>
      <c r="C55" s="15">
        <v>7.02</v>
      </c>
      <c r="D55" s="1" t="s">
        <v>120</v>
      </c>
      <c r="E55" s="1" t="s">
        <v>1197</v>
      </c>
      <c r="F55" s="4">
        <v>500</v>
      </c>
      <c r="G55" s="4">
        <v>2466.8200000000002</v>
      </c>
      <c r="H55" s="4">
        <v>1.95</v>
      </c>
    </row>
    <row r="56" spans="2:8">
      <c r="B56" s="1" t="s">
        <v>1489</v>
      </c>
      <c r="C56" s="15">
        <v>6.91</v>
      </c>
      <c r="D56" s="1" t="s">
        <v>1170</v>
      </c>
      <c r="E56" s="1" t="s">
        <v>1490</v>
      </c>
      <c r="F56" s="4">
        <v>500</v>
      </c>
      <c r="G56" s="4">
        <v>2464.5700000000002</v>
      </c>
      <c r="H56" s="4">
        <v>1.95</v>
      </c>
    </row>
    <row r="57" spans="2:8">
      <c r="B57" s="1" t="s">
        <v>1495</v>
      </c>
      <c r="C57" s="15">
        <v>7.54</v>
      </c>
      <c r="D57" s="1" t="s">
        <v>120</v>
      </c>
      <c r="E57" s="1" t="s">
        <v>1496</v>
      </c>
      <c r="F57" s="4">
        <v>500</v>
      </c>
      <c r="G57" s="4">
        <v>2446.9299999999998</v>
      </c>
      <c r="H57" s="4">
        <v>1.94</v>
      </c>
    </row>
    <row r="58" spans="2:8">
      <c r="B58" s="1" t="s">
        <v>1497</v>
      </c>
      <c r="C58" s="15">
        <v>7.68</v>
      </c>
      <c r="D58" s="1" t="s">
        <v>120</v>
      </c>
      <c r="E58" s="1" t="s">
        <v>1498</v>
      </c>
      <c r="F58" s="4">
        <v>500</v>
      </c>
      <c r="G58" s="4">
        <v>2437.4699999999998</v>
      </c>
      <c r="H58" s="4">
        <v>1.93</v>
      </c>
    </row>
    <row r="59" spans="2:8">
      <c r="B59" s="1" t="s">
        <v>1733</v>
      </c>
      <c r="C59" s="15">
        <v>8.34</v>
      </c>
      <c r="D59" s="1" t="s">
        <v>120</v>
      </c>
      <c r="E59" s="1" t="s">
        <v>1734</v>
      </c>
      <c r="F59" s="4">
        <v>500</v>
      </c>
      <c r="G59" s="4">
        <v>2433.83</v>
      </c>
      <c r="H59" s="4">
        <v>1.93</v>
      </c>
    </row>
    <row r="60" spans="2:8">
      <c r="B60" s="1" t="s">
        <v>1222</v>
      </c>
      <c r="C60" s="15">
        <v>7.35</v>
      </c>
      <c r="D60" s="1" t="s">
        <v>121</v>
      </c>
      <c r="E60" s="1" t="s">
        <v>1223</v>
      </c>
      <c r="F60" s="4">
        <v>500</v>
      </c>
      <c r="G60" s="4">
        <v>2405.54</v>
      </c>
      <c r="H60" s="4">
        <v>1.9</v>
      </c>
    </row>
    <row r="61" spans="2:8">
      <c r="B61" s="1" t="s">
        <v>1345</v>
      </c>
      <c r="C61" s="15">
        <v>7.32</v>
      </c>
      <c r="D61" s="1" t="s">
        <v>120</v>
      </c>
      <c r="E61" s="1" t="s">
        <v>1346</v>
      </c>
      <c r="F61" s="4">
        <v>500</v>
      </c>
      <c r="G61" s="4">
        <v>2399.04</v>
      </c>
      <c r="H61" s="4">
        <v>1.9</v>
      </c>
    </row>
    <row r="62" spans="2:8">
      <c r="B62" s="1" t="s">
        <v>1735</v>
      </c>
      <c r="C62" s="15">
        <v>7.65</v>
      </c>
      <c r="D62" s="1" t="s">
        <v>120</v>
      </c>
      <c r="E62" s="1" t="s">
        <v>1736</v>
      </c>
      <c r="F62" s="4">
        <v>500</v>
      </c>
      <c r="G62" s="4">
        <v>2332.4299999999998</v>
      </c>
      <c r="H62" s="4">
        <v>1.85</v>
      </c>
    </row>
    <row r="63" spans="2:8">
      <c r="B63" s="1" t="s">
        <v>1226</v>
      </c>
      <c r="C63" s="15">
        <v>7.93</v>
      </c>
      <c r="D63" s="1" t="s">
        <v>120</v>
      </c>
      <c r="E63" s="1" t="s">
        <v>1227</v>
      </c>
      <c r="F63" s="4">
        <v>500</v>
      </c>
      <c r="G63" s="4">
        <v>2326.25</v>
      </c>
      <c r="H63" s="4">
        <v>1.84</v>
      </c>
    </row>
    <row r="64" spans="2:8">
      <c r="B64" s="1" t="s">
        <v>1737</v>
      </c>
      <c r="C64" s="15">
        <v>8.98</v>
      </c>
      <c r="D64" s="1" t="s">
        <v>120</v>
      </c>
      <c r="E64" s="1" t="s">
        <v>1738</v>
      </c>
      <c r="F64" s="4">
        <v>500</v>
      </c>
      <c r="G64" s="4">
        <v>2305.4499999999998</v>
      </c>
      <c r="H64" s="4">
        <v>1.83</v>
      </c>
    </row>
    <row r="65" spans="2:8">
      <c r="B65" s="2" t="s">
        <v>123</v>
      </c>
      <c r="C65" s="9"/>
      <c r="D65" s="2"/>
      <c r="E65" s="2"/>
      <c r="F65" s="10"/>
      <c r="G65" s="10">
        <f>SUM(G41:G64)</f>
        <v>86430.039999999979</v>
      </c>
      <c r="H65" s="10">
        <f>SUM(H41:H64)</f>
        <v>68.42</v>
      </c>
    </row>
    <row r="66" spans="2:8">
      <c r="B66" s="2" t="s">
        <v>565</v>
      </c>
      <c r="C66" s="9"/>
      <c r="D66" s="2"/>
      <c r="E66" s="2"/>
      <c r="F66" s="10"/>
      <c r="G66" s="10">
        <v>8482.44</v>
      </c>
      <c r="H66" s="10">
        <v>6.71</v>
      </c>
    </row>
    <row r="67" spans="2:8">
      <c r="B67" s="2" t="s">
        <v>125</v>
      </c>
      <c r="C67" s="9"/>
      <c r="D67" s="2"/>
      <c r="E67" s="2"/>
      <c r="F67" s="10"/>
      <c r="G67" s="10">
        <v>125536.72</v>
      </c>
      <c r="H67" s="10">
        <v>99.37</v>
      </c>
    </row>
    <row r="68" spans="2:8">
      <c r="B68" s="2" t="s">
        <v>220</v>
      </c>
      <c r="C68" s="9"/>
      <c r="D68" s="2"/>
      <c r="E68" s="2"/>
      <c r="F68" s="10"/>
      <c r="G68" s="10">
        <v>787.23296121000203</v>
      </c>
      <c r="H68" s="10">
        <v>0.62999999999999545</v>
      </c>
    </row>
    <row r="69" spans="2:8">
      <c r="B69" s="2" t="s">
        <v>127</v>
      </c>
      <c r="C69" s="9"/>
      <c r="D69" s="2"/>
      <c r="E69" s="2"/>
      <c r="F69" s="10"/>
      <c r="G69" s="10">
        <v>126323.95296121</v>
      </c>
      <c r="H69" s="10">
        <v>100</v>
      </c>
    </row>
    <row r="70" spans="2:8">
      <c r="B70" s="1" t="s">
        <v>128</v>
      </c>
    </row>
    <row r="71" spans="2:8">
      <c r="B71" s="2" t="s">
        <v>130</v>
      </c>
      <c r="C71" s="29">
        <v>44865</v>
      </c>
    </row>
    <row r="72" spans="2:8" ht="25.5">
      <c r="B72" s="11" t="s">
        <v>131</v>
      </c>
      <c r="C72" s="5" t="s">
        <v>132</v>
      </c>
    </row>
    <row r="73" spans="2:8">
      <c r="B73" s="2"/>
      <c r="C73" s="5" t="s">
        <v>132</v>
      </c>
    </row>
    <row r="74" spans="2:8">
      <c r="B74" s="2" t="s">
        <v>1106</v>
      </c>
      <c r="C74" s="5" t="s">
        <v>132</v>
      </c>
    </row>
    <row r="75" spans="2:8">
      <c r="B75" s="2" t="s">
        <v>1107</v>
      </c>
      <c r="C75" s="5" t="s">
        <v>132</v>
      </c>
    </row>
    <row r="76" spans="2:8">
      <c r="B76" s="2" t="s">
        <v>133</v>
      </c>
    </row>
    <row r="77" spans="2:8">
      <c r="B77" s="2" t="s">
        <v>1739</v>
      </c>
      <c r="C77" s="9"/>
    </row>
    <row r="78" spans="2:8">
      <c r="B78" s="2" t="s">
        <v>1740</v>
      </c>
      <c r="C78" s="9"/>
    </row>
    <row r="79" spans="2:8">
      <c r="B79" s="2" t="s">
        <v>1741</v>
      </c>
      <c r="C79" s="9"/>
    </row>
    <row r="80" spans="2:8">
      <c r="B80" s="2" t="s">
        <v>1742</v>
      </c>
      <c r="C80" s="9"/>
    </row>
    <row r="81" spans="2:6">
      <c r="B81" s="2" t="s">
        <v>1743</v>
      </c>
      <c r="C81" s="9"/>
    </row>
    <row r="82" spans="2:6">
      <c r="B82" s="2" t="s">
        <v>1744</v>
      </c>
      <c r="C82" s="9"/>
    </row>
    <row r="83" spans="2:6">
      <c r="B83" s="2" t="s">
        <v>1745</v>
      </c>
      <c r="C83" s="9"/>
    </row>
    <row r="84" spans="2:6">
      <c r="B84" s="2" t="s">
        <v>1746</v>
      </c>
      <c r="C84" s="9"/>
    </row>
    <row r="85" spans="2:6">
      <c r="B85" s="2" t="s">
        <v>1747</v>
      </c>
      <c r="C85" s="9"/>
    </row>
    <row r="86" spans="2:6">
      <c r="B86" s="2" t="s">
        <v>1748</v>
      </c>
      <c r="C86" s="9"/>
    </row>
    <row r="87" spans="2:6">
      <c r="B87" s="2" t="s">
        <v>1749</v>
      </c>
      <c r="C87" s="9"/>
    </row>
    <row r="88" spans="2:6">
      <c r="B88" s="2" t="s">
        <v>1750</v>
      </c>
      <c r="C88" s="9"/>
    </row>
    <row r="89" spans="2:6">
      <c r="B89" s="23" t="s">
        <v>1261</v>
      </c>
      <c r="C89" s="9"/>
    </row>
    <row r="90" spans="2:6">
      <c r="B90" s="23" t="s">
        <v>1751</v>
      </c>
    </row>
    <row r="92" spans="2:6" ht="63" customHeight="1">
      <c r="B92" s="444" t="s">
        <v>1113</v>
      </c>
      <c r="C92" s="444"/>
      <c r="D92" s="444"/>
      <c r="E92" s="444"/>
      <c r="F92" s="444"/>
    </row>
    <row r="94" spans="2:6" ht="15">
      <c r="B94" s="55" t="s">
        <v>1275</v>
      </c>
      <c r="C94" s="56"/>
      <c r="D94" s="57"/>
    </row>
    <row r="95" spans="2:6" ht="30">
      <c r="B95" s="58" t="s">
        <v>1276</v>
      </c>
      <c r="C95" s="59" t="s">
        <v>1277</v>
      </c>
      <c r="D95" s="58" t="s">
        <v>1278</v>
      </c>
    </row>
    <row r="96" spans="2:6" ht="15">
      <c r="B96" s="60" t="s">
        <v>1279</v>
      </c>
      <c r="C96" s="83">
        <v>75</v>
      </c>
      <c r="D96" s="83">
        <v>1.1299999999999999</v>
      </c>
    </row>
    <row r="97" spans="2:4" ht="15">
      <c r="B97" s="60" t="s">
        <v>1752</v>
      </c>
      <c r="C97" s="83">
        <v>20.2</v>
      </c>
      <c r="D97" s="83">
        <v>0.33</v>
      </c>
    </row>
    <row r="98" spans="2:4">
      <c r="B98" s="2"/>
      <c r="C98" s="9"/>
    </row>
    <row r="99" spans="2:4">
      <c r="B99" s="2"/>
    </row>
  </sheetData>
  <mergeCells count="9">
    <mergeCell ref="B92:F92"/>
    <mergeCell ref="B1:E1"/>
    <mergeCell ref="C3:C7"/>
    <mergeCell ref="D3:D7"/>
    <mergeCell ref="B10:E10"/>
    <mergeCell ref="B11:E11"/>
    <mergeCell ref="C12:C13"/>
    <mergeCell ref="D12:D13"/>
    <mergeCell ref="E12:E13"/>
  </mergeCells>
  <hyperlinks>
    <hyperlink ref="A1" location="Index!A1" display="Index" xr:uid="{4446D2C4-DAD7-487C-A9A5-6EB64F8FC65F}"/>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7F9A-FEEA-479F-A7B0-71E5FCC4419F}">
  <dimension ref="A1:H44"/>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0.425781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3.7109375" style="1" bestFit="1" customWidth="1"/>
    <col min="260" max="262" width="9.140625" style="1"/>
    <col min="263" max="263" width="9.5703125" style="1" bestFit="1" customWidth="1"/>
    <col min="264" max="264" width="6.5703125" style="1" bestFit="1" customWidth="1"/>
    <col min="265" max="512" width="9.140625" style="1"/>
    <col min="513" max="513" width="5.42578125" style="1" bestFit="1" customWidth="1"/>
    <col min="514" max="514" width="81.140625" style="1" bestFit="1" customWidth="1"/>
    <col min="515" max="515" width="3.7109375" style="1" bestFit="1" customWidth="1"/>
    <col min="516" max="518" width="9.140625" style="1"/>
    <col min="519" max="519" width="9.5703125" style="1" bestFit="1" customWidth="1"/>
    <col min="520" max="520" width="6.5703125" style="1" bestFit="1" customWidth="1"/>
    <col min="521" max="768" width="9.140625" style="1"/>
    <col min="769" max="769" width="5.42578125" style="1" bestFit="1" customWidth="1"/>
    <col min="770" max="770" width="81.140625" style="1" bestFit="1" customWidth="1"/>
    <col min="771" max="771" width="3.7109375" style="1" bestFit="1" customWidth="1"/>
    <col min="772" max="774" width="9.140625" style="1"/>
    <col min="775" max="775" width="9.5703125" style="1" bestFit="1" customWidth="1"/>
    <col min="776" max="776" width="6.5703125" style="1" bestFit="1" customWidth="1"/>
    <col min="777" max="1024" width="9.140625" style="1"/>
    <col min="1025" max="1025" width="5.42578125" style="1" bestFit="1" customWidth="1"/>
    <col min="1026" max="1026" width="81.140625" style="1" bestFit="1" customWidth="1"/>
    <col min="1027" max="1027" width="3.7109375" style="1" bestFit="1" customWidth="1"/>
    <col min="1028" max="1030" width="9.140625" style="1"/>
    <col min="1031" max="1031" width="9.5703125" style="1" bestFit="1" customWidth="1"/>
    <col min="1032" max="1032" width="6.5703125" style="1" bestFit="1" customWidth="1"/>
    <col min="1033" max="1280" width="9.140625" style="1"/>
    <col min="1281" max="1281" width="5.42578125" style="1" bestFit="1" customWidth="1"/>
    <col min="1282" max="1282" width="81.140625" style="1" bestFit="1" customWidth="1"/>
    <col min="1283" max="1283" width="3.7109375" style="1" bestFit="1" customWidth="1"/>
    <col min="1284" max="1286" width="9.140625" style="1"/>
    <col min="1287" max="1287" width="9.5703125" style="1" bestFit="1" customWidth="1"/>
    <col min="1288" max="1288" width="6.5703125" style="1" bestFit="1" customWidth="1"/>
    <col min="1289" max="1536" width="9.140625" style="1"/>
    <col min="1537" max="1537" width="5.42578125" style="1" bestFit="1" customWidth="1"/>
    <col min="1538" max="1538" width="81.140625" style="1" bestFit="1" customWidth="1"/>
    <col min="1539" max="1539" width="3.7109375" style="1" bestFit="1" customWidth="1"/>
    <col min="1540" max="1542" width="9.140625" style="1"/>
    <col min="1543" max="1543" width="9.5703125" style="1" bestFit="1" customWidth="1"/>
    <col min="1544" max="1544" width="6.5703125" style="1" bestFit="1" customWidth="1"/>
    <col min="1545" max="1792" width="9.140625" style="1"/>
    <col min="1793" max="1793" width="5.42578125" style="1" bestFit="1" customWidth="1"/>
    <col min="1794" max="1794" width="81.140625" style="1" bestFit="1" customWidth="1"/>
    <col min="1795" max="1795" width="3.7109375" style="1" bestFit="1" customWidth="1"/>
    <col min="1796" max="1798" width="9.140625" style="1"/>
    <col min="1799" max="1799" width="9.5703125" style="1" bestFit="1" customWidth="1"/>
    <col min="1800" max="1800" width="6.5703125" style="1" bestFit="1" customWidth="1"/>
    <col min="1801" max="2048" width="9.140625" style="1"/>
    <col min="2049" max="2049" width="5.42578125" style="1" bestFit="1" customWidth="1"/>
    <col min="2050" max="2050" width="81.140625" style="1" bestFit="1" customWidth="1"/>
    <col min="2051" max="2051" width="3.7109375" style="1" bestFit="1" customWidth="1"/>
    <col min="2052" max="2054" width="9.140625" style="1"/>
    <col min="2055" max="2055" width="9.5703125" style="1" bestFit="1" customWidth="1"/>
    <col min="2056" max="2056" width="6.5703125" style="1" bestFit="1" customWidth="1"/>
    <col min="2057" max="2304" width="9.140625" style="1"/>
    <col min="2305" max="2305" width="5.42578125" style="1" bestFit="1" customWidth="1"/>
    <col min="2306" max="2306" width="81.140625" style="1" bestFit="1" customWidth="1"/>
    <col min="2307" max="2307" width="3.7109375" style="1" bestFit="1" customWidth="1"/>
    <col min="2308" max="2310" width="9.140625" style="1"/>
    <col min="2311" max="2311" width="9.5703125" style="1" bestFit="1" customWidth="1"/>
    <col min="2312" max="2312" width="6.5703125" style="1" bestFit="1" customWidth="1"/>
    <col min="2313" max="2560" width="9.140625" style="1"/>
    <col min="2561" max="2561" width="5.42578125" style="1" bestFit="1" customWidth="1"/>
    <col min="2562" max="2562" width="81.140625" style="1" bestFit="1" customWidth="1"/>
    <col min="2563" max="2563" width="3.7109375" style="1" bestFit="1" customWidth="1"/>
    <col min="2564" max="2566" width="9.140625" style="1"/>
    <col min="2567" max="2567" width="9.5703125" style="1" bestFit="1" customWidth="1"/>
    <col min="2568" max="2568" width="6.5703125" style="1" bestFit="1" customWidth="1"/>
    <col min="2569" max="2816" width="9.140625" style="1"/>
    <col min="2817" max="2817" width="5.42578125" style="1" bestFit="1" customWidth="1"/>
    <col min="2818" max="2818" width="81.140625" style="1" bestFit="1" customWidth="1"/>
    <col min="2819" max="2819" width="3.7109375" style="1" bestFit="1" customWidth="1"/>
    <col min="2820" max="2822" width="9.140625" style="1"/>
    <col min="2823" max="2823" width="9.5703125" style="1" bestFit="1" customWidth="1"/>
    <col min="2824" max="2824" width="6.5703125" style="1" bestFit="1" customWidth="1"/>
    <col min="2825" max="3072" width="9.140625" style="1"/>
    <col min="3073" max="3073" width="5.42578125" style="1" bestFit="1" customWidth="1"/>
    <col min="3074" max="3074" width="81.140625" style="1" bestFit="1" customWidth="1"/>
    <col min="3075" max="3075" width="3.7109375" style="1" bestFit="1" customWidth="1"/>
    <col min="3076" max="3078" width="9.140625" style="1"/>
    <col min="3079" max="3079" width="9.5703125" style="1" bestFit="1" customWidth="1"/>
    <col min="3080" max="3080" width="6.5703125" style="1" bestFit="1" customWidth="1"/>
    <col min="3081" max="3328" width="9.140625" style="1"/>
    <col min="3329" max="3329" width="5.42578125" style="1" bestFit="1" customWidth="1"/>
    <col min="3330" max="3330" width="81.140625" style="1" bestFit="1" customWidth="1"/>
    <col min="3331" max="3331" width="3.7109375" style="1" bestFit="1" customWidth="1"/>
    <col min="3332" max="3334" width="9.140625" style="1"/>
    <col min="3335" max="3335" width="9.5703125" style="1" bestFit="1" customWidth="1"/>
    <col min="3336" max="3336" width="6.5703125" style="1" bestFit="1" customWidth="1"/>
    <col min="3337" max="3584" width="9.140625" style="1"/>
    <col min="3585" max="3585" width="5.42578125" style="1" bestFit="1" customWidth="1"/>
    <col min="3586" max="3586" width="81.140625" style="1" bestFit="1" customWidth="1"/>
    <col min="3587" max="3587" width="3.7109375" style="1" bestFit="1" customWidth="1"/>
    <col min="3588" max="3590" width="9.140625" style="1"/>
    <col min="3591" max="3591" width="9.5703125" style="1" bestFit="1" customWidth="1"/>
    <col min="3592" max="3592" width="6.5703125" style="1" bestFit="1" customWidth="1"/>
    <col min="3593" max="3840" width="9.140625" style="1"/>
    <col min="3841" max="3841" width="5.42578125" style="1" bestFit="1" customWidth="1"/>
    <col min="3842" max="3842" width="81.140625" style="1" bestFit="1" customWidth="1"/>
    <col min="3843" max="3843" width="3.7109375" style="1" bestFit="1" customWidth="1"/>
    <col min="3844" max="3846" width="9.140625" style="1"/>
    <col min="3847" max="3847" width="9.5703125" style="1" bestFit="1" customWidth="1"/>
    <col min="3848" max="3848" width="6.5703125" style="1" bestFit="1" customWidth="1"/>
    <col min="3849" max="4096" width="9.140625" style="1"/>
    <col min="4097" max="4097" width="5.42578125" style="1" bestFit="1" customWidth="1"/>
    <col min="4098" max="4098" width="81.140625" style="1" bestFit="1" customWidth="1"/>
    <col min="4099" max="4099" width="3.7109375" style="1" bestFit="1" customWidth="1"/>
    <col min="4100" max="4102" width="9.140625" style="1"/>
    <col min="4103" max="4103" width="9.5703125" style="1" bestFit="1" customWidth="1"/>
    <col min="4104" max="4104" width="6.5703125" style="1" bestFit="1" customWidth="1"/>
    <col min="4105" max="4352" width="9.140625" style="1"/>
    <col min="4353" max="4353" width="5.42578125" style="1" bestFit="1" customWidth="1"/>
    <col min="4354" max="4354" width="81.140625" style="1" bestFit="1" customWidth="1"/>
    <col min="4355" max="4355" width="3.7109375" style="1" bestFit="1" customWidth="1"/>
    <col min="4356" max="4358" width="9.140625" style="1"/>
    <col min="4359" max="4359" width="9.5703125" style="1" bestFit="1" customWidth="1"/>
    <col min="4360" max="4360" width="6.5703125" style="1" bestFit="1" customWidth="1"/>
    <col min="4361" max="4608" width="9.140625" style="1"/>
    <col min="4609" max="4609" width="5.42578125" style="1" bestFit="1" customWidth="1"/>
    <col min="4610" max="4610" width="81.140625" style="1" bestFit="1" customWidth="1"/>
    <col min="4611" max="4611" width="3.7109375" style="1" bestFit="1" customWidth="1"/>
    <col min="4612" max="4614" width="9.140625" style="1"/>
    <col min="4615" max="4615" width="9.5703125" style="1" bestFit="1" customWidth="1"/>
    <col min="4616" max="4616" width="6.5703125" style="1" bestFit="1" customWidth="1"/>
    <col min="4617" max="4864" width="9.140625" style="1"/>
    <col min="4865" max="4865" width="5.42578125" style="1" bestFit="1" customWidth="1"/>
    <col min="4866" max="4866" width="81.140625" style="1" bestFit="1" customWidth="1"/>
    <col min="4867" max="4867" width="3.7109375" style="1" bestFit="1" customWidth="1"/>
    <col min="4868" max="4870" width="9.140625" style="1"/>
    <col min="4871" max="4871" width="9.5703125" style="1" bestFit="1" customWidth="1"/>
    <col min="4872" max="4872" width="6.5703125" style="1" bestFit="1" customWidth="1"/>
    <col min="4873" max="5120" width="9.140625" style="1"/>
    <col min="5121" max="5121" width="5.42578125" style="1" bestFit="1" customWidth="1"/>
    <col min="5122" max="5122" width="81.140625" style="1" bestFit="1" customWidth="1"/>
    <col min="5123" max="5123" width="3.7109375" style="1" bestFit="1" customWidth="1"/>
    <col min="5124" max="5126" width="9.140625" style="1"/>
    <col min="5127" max="5127" width="9.5703125" style="1" bestFit="1" customWidth="1"/>
    <col min="5128" max="5128" width="6.5703125" style="1" bestFit="1" customWidth="1"/>
    <col min="5129" max="5376" width="9.140625" style="1"/>
    <col min="5377" max="5377" width="5.42578125" style="1" bestFit="1" customWidth="1"/>
    <col min="5378" max="5378" width="81.140625" style="1" bestFit="1" customWidth="1"/>
    <col min="5379" max="5379" width="3.7109375" style="1" bestFit="1" customWidth="1"/>
    <col min="5380" max="5382" width="9.140625" style="1"/>
    <col min="5383" max="5383" width="9.5703125" style="1" bestFit="1" customWidth="1"/>
    <col min="5384" max="5384" width="6.5703125" style="1" bestFit="1" customWidth="1"/>
    <col min="5385" max="5632" width="9.140625" style="1"/>
    <col min="5633" max="5633" width="5.42578125" style="1" bestFit="1" customWidth="1"/>
    <col min="5634" max="5634" width="81.140625" style="1" bestFit="1" customWidth="1"/>
    <col min="5635" max="5635" width="3.7109375" style="1" bestFit="1" customWidth="1"/>
    <col min="5636" max="5638" width="9.140625" style="1"/>
    <col min="5639" max="5639" width="9.5703125" style="1" bestFit="1" customWidth="1"/>
    <col min="5640" max="5640" width="6.5703125" style="1" bestFit="1" customWidth="1"/>
    <col min="5641" max="5888" width="9.140625" style="1"/>
    <col min="5889" max="5889" width="5.42578125" style="1" bestFit="1" customWidth="1"/>
    <col min="5890" max="5890" width="81.140625" style="1" bestFit="1" customWidth="1"/>
    <col min="5891" max="5891" width="3.7109375" style="1" bestFit="1" customWidth="1"/>
    <col min="5892" max="5894" width="9.140625" style="1"/>
    <col min="5895" max="5895" width="9.5703125" style="1" bestFit="1" customWidth="1"/>
    <col min="5896" max="5896" width="6.5703125" style="1" bestFit="1" customWidth="1"/>
    <col min="5897" max="6144" width="9.140625" style="1"/>
    <col min="6145" max="6145" width="5.42578125" style="1" bestFit="1" customWidth="1"/>
    <col min="6146" max="6146" width="81.140625" style="1" bestFit="1" customWidth="1"/>
    <col min="6147" max="6147" width="3.7109375" style="1" bestFit="1" customWidth="1"/>
    <col min="6148" max="6150" width="9.140625" style="1"/>
    <col min="6151" max="6151" width="9.5703125" style="1" bestFit="1" customWidth="1"/>
    <col min="6152" max="6152" width="6.5703125" style="1" bestFit="1" customWidth="1"/>
    <col min="6153" max="6400" width="9.140625" style="1"/>
    <col min="6401" max="6401" width="5.42578125" style="1" bestFit="1" customWidth="1"/>
    <col min="6402" max="6402" width="81.140625" style="1" bestFit="1" customWidth="1"/>
    <col min="6403" max="6403" width="3.7109375" style="1" bestFit="1" customWidth="1"/>
    <col min="6404" max="6406" width="9.140625" style="1"/>
    <col min="6407" max="6407" width="9.5703125" style="1" bestFit="1" customWidth="1"/>
    <col min="6408" max="6408" width="6.5703125" style="1" bestFit="1" customWidth="1"/>
    <col min="6409" max="6656" width="9.140625" style="1"/>
    <col min="6657" max="6657" width="5.42578125" style="1" bestFit="1" customWidth="1"/>
    <col min="6658" max="6658" width="81.140625" style="1" bestFit="1" customWidth="1"/>
    <col min="6659" max="6659" width="3.7109375" style="1" bestFit="1" customWidth="1"/>
    <col min="6660" max="6662" width="9.140625" style="1"/>
    <col min="6663" max="6663" width="9.5703125" style="1" bestFit="1" customWidth="1"/>
    <col min="6664" max="6664" width="6.5703125" style="1" bestFit="1" customWidth="1"/>
    <col min="6665" max="6912" width="9.140625" style="1"/>
    <col min="6913" max="6913" width="5.42578125" style="1" bestFit="1" customWidth="1"/>
    <col min="6914" max="6914" width="81.140625" style="1" bestFit="1" customWidth="1"/>
    <col min="6915" max="6915" width="3.7109375" style="1" bestFit="1" customWidth="1"/>
    <col min="6916" max="6918" width="9.140625" style="1"/>
    <col min="6919" max="6919" width="9.5703125" style="1" bestFit="1" customWidth="1"/>
    <col min="6920" max="6920" width="6.5703125" style="1" bestFit="1" customWidth="1"/>
    <col min="6921" max="7168" width="9.140625" style="1"/>
    <col min="7169" max="7169" width="5.42578125" style="1" bestFit="1" customWidth="1"/>
    <col min="7170" max="7170" width="81.140625" style="1" bestFit="1" customWidth="1"/>
    <col min="7171" max="7171" width="3.7109375" style="1" bestFit="1" customWidth="1"/>
    <col min="7172" max="7174" width="9.140625" style="1"/>
    <col min="7175" max="7175" width="9.5703125" style="1" bestFit="1" customWidth="1"/>
    <col min="7176" max="7176" width="6.5703125" style="1" bestFit="1" customWidth="1"/>
    <col min="7177" max="7424" width="9.140625" style="1"/>
    <col min="7425" max="7425" width="5.42578125" style="1" bestFit="1" customWidth="1"/>
    <col min="7426" max="7426" width="81.140625" style="1" bestFit="1" customWidth="1"/>
    <col min="7427" max="7427" width="3.7109375" style="1" bestFit="1" customWidth="1"/>
    <col min="7428" max="7430" width="9.140625" style="1"/>
    <col min="7431" max="7431" width="9.5703125" style="1" bestFit="1" customWidth="1"/>
    <col min="7432" max="7432" width="6.5703125" style="1" bestFit="1" customWidth="1"/>
    <col min="7433" max="7680" width="9.140625" style="1"/>
    <col min="7681" max="7681" width="5.42578125" style="1" bestFit="1" customWidth="1"/>
    <col min="7682" max="7682" width="81.140625" style="1" bestFit="1" customWidth="1"/>
    <col min="7683" max="7683" width="3.7109375" style="1" bestFit="1" customWidth="1"/>
    <col min="7684" max="7686" width="9.140625" style="1"/>
    <col min="7687" max="7687" width="9.5703125" style="1" bestFit="1" customWidth="1"/>
    <col min="7688" max="7688" width="6.5703125" style="1" bestFit="1" customWidth="1"/>
    <col min="7689" max="7936" width="9.140625" style="1"/>
    <col min="7937" max="7937" width="5.42578125" style="1" bestFit="1" customWidth="1"/>
    <col min="7938" max="7938" width="81.140625" style="1" bestFit="1" customWidth="1"/>
    <col min="7939" max="7939" width="3.7109375" style="1" bestFit="1" customWidth="1"/>
    <col min="7940" max="7942" width="9.140625" style="1"/>
    <col min="7943" max="7943" width="9.5703125" style="1" bestFit="1" customWidth="1"/>
    <col min="7944" max="7944" width="6.5703125" style="1" bestFit="1" customWidth="1"/>
    <col min="7945" max="8192" width="9.140625" style="1"/>
    <col min="8193" max="8193" width="5.42578125" style="1" bestFit="1" customWidth="1"/>
    <col min="8194" max="8194" width="81.140625" style="1" bestFit="1" customWidth="1"/>
    <col min="8195" max="8195" width="3.7109375" style="1" bestFit="1" customWidth="1"/>
    <col min="8196" max="8198" width="9.140625" style="1"/>
    <col min="8199" max="8199" width="9.5703125" style="1" bestFit="1" customWidth="1"/>
    <col min="8200" max="8200" width="6.5703125" style="1" bestFit="1" customWidth="1"/>
    <col min="8201" max="8448" width="9.140625" style="1"/>
    <col min="8449" max="8449" width="5.42578125" style="1" bestFit="1" customWidth="1"/>
    <col min="8450" max="8450" width="81.140625" style="1" bestFit="1" customWidth="1"/>
    <col min="8451" max="8451" width="3.7109375" style="1" bestFit="1" customWidth="1"/>
    <col min="8452" max="8454" width="9.140625" style="1"/>
    <col min="8455" max="8455" width="9.5703125" style="1" bestFit="1" customWidth="1"/>
    <col min="8456" max="8456" width="6.5703125" style="1" bestFit="1" customWidth="1"/>
    <col min="8457" max="8704" width="9.140625" style="1"/>
    <col min="8705" max="8705" width="5.42578125" style="1" bestFit="1" customWidth="1"/>
    <col min="8706" max="8706" width="81.140625" style="1" bestFit="1" customWidth="1"/>
    <col min="8707" max="8707" width="3.7109375" style="1" bestFit="1" customWidth="1"/>
    <col min="8708" max="8710" width="9.140625" style="1"/>
    <col min="8711" max="8711" width="9.5703125" style="1" bestFit="1" customWidth="1"/>
    <col min="8712" max="8712" width="6.5703125" style="1" bestFit="1" customWidth="1"/>
    <col min="8713" max="8960" width="9.140625" style="1"/>
    <col min="8961" max="8961" width="5.42578125" style="1" bestFit="1" customWidth="1"/>
    <col min="8962" max="8962" width="81.140625" style="1" bestFit="1" customWidth="1"/>
    <col min="8963" max="8963" width="3.7109375" style="1" bestFit="1" customWidth="1"/>
    <col min="8964" max="8966" width="9.140625" style="1"/>
    <col min="8967" max="8967" width="9.5703125" style="1" bestFit="1" customWidth="1"/>
    <col min="8968" max="8968" width="6.5703125" style="1" bestFit="1" customWidth="1"/>
    <col min="8969" max="9216" width="9.140625" style="1"/>
    <col min="9217" max="9217" width="5.42578125" style="1" bestFit="1" customWidth="1"/>
    <col min="9218" max="9218" width="81.140625" style="1" bestFit="1" customWidth="1"/>
    <col min="9219" max="9219" width="3.7109375" style="1" bestFit="1" customWidth="1"/>
    <col min="9220" max="9222" width="9.140625" style="1"/>
    <col min="9223" max="9223" width="9.5703125" style="1" bestFit="1" customWidth="1"/>
    <col min="9224" max="9224" width="6.5703125" style="1" bestFit="1" customWidth="1"/>
    <col min="9225" max="9472" width="9.140625" style="1"/>
    <col min="9473" max="9473" width="5.42578125" style="1" bestFit="1" customWidth="1"/>
    <col min="9474" max="9474" width="81.140625" style="1" bestFit="1" customWidth="1"/>
    <col min="9475" max="9475" width="3.7109375" style="1" bestFit="1" customWidth="1"/>
    <col min="9476" max="9478" width="9.140625" style="1"/>
    <col min="9479" max="9479" width="9.5703125" style="1" bestFit="1" customWidth="1"/>
    <col min="9480" max="9480" width="6.5703125" style="1" bestFit="1" customWidth="1"/>
    <col min="9481" max="9728" width="9.140625" style="1"/>
    <col min="9729" max="9729" width="5.42578125" style="1" bestFit="1" customWidth="1"/>
    <col min="9730" max="9730" width="81.140625" style="1" bestFit="1" customWidth="1"/>
    <col min="9731" max="9731" width="3.7109375" style="1" bestFit="1" customWidth="1"/>
    <col min="9732" max="9734" width="9.140625" style="1"/>
    <col min="9735" max="9735" width="9.5703125" style="1" bestFit="1" customWidth="1"/>
    <col min="9736" max="9736" width="6.5703125" style="1" bestFit="1" customWidth="1"/>
    <col min="9737" max="9984" width="9.140625" style="1"/>
    <col min="9985" max="9985" width="5.42578125" style="1" bestFit="1" customWidth="1"/>
    <col min="9986" max="9986" width="81.140625" style="1" bestFit="1" customWidth="1"/>
    <col min="9987" max="9987" width="3.7109375" style="1" bestFit="1" customWidth="1"/>
    <col min="9988" max="9990" width="9.140625" style="1"/>
    <col min="9991" max="9991" width="9.5703125" style="1" bestFit="1" customWidth="1"/>
    <col min="9992" max="9992" width="6.5703125" style="1" bestFit="1" customWidth="1"/>
    <col min="9993" max="10240" width="9.140625" style="1"/>
    <col min="10241" max="10241" width="5.42578125" style="1" bestFit="1" customWidth="1"/>
    <col min="10242" max="10242" width="81.140625" style="1" bestFit="1" customWidth="1"/>
    <col min="10243" max="10243" width="3.7109375" style="1" bestFit="1" customWidth="1"/>
    <col min="10244" max="10246" width="9.140625" style="1"/>
    <col min="10247" max="10247" width="9.5703125" style="1" bestFit="1" customWidth="1"/>
    <col min="10248" max="10248" width="6.5703125" style="1" bestFit="1" customWidth="1"/>
    <col min="10249" max="10496" width="9.140625" style="1"/>
    <col min="10497" max="10497" width="5.42578125" style="1" bestFit="1" customWidth="1"/>
    <col min="10498" max="10498" width="81.140625" style="1" bestFit="1" customWidth="1"/>
    <col min="10499" max="10499" width="3.7109375" style="1" bestFit="1" customWidth="1"/>
    <col min="10500" max="10502" width="9.140625" style="1"/>
    <col min="10503" max="10503" width="9.5703125" style="1" bestFit="1" customWidth="1"/>
    <col min="10504" max="10504" width="6.5703125" style="1" bestFit="1" customWidth="1"/>
    <col min="10505" max="10752" width="9.140625" style="1"/>
    <col min="10753" max="10753" width="5.42578125" style="1" bestFit="1" customWidth="1"/>
    <col min="10754" max="10754" width="81.140625" style="1" bestFit="1" customWidth="1"/>
    <col min="10755" max="10755" width="3.7109375" style="1" bestFit="1" customWidth="1"/>
    <col min="10756" max="10758" width="9.140625" style="1"/>
    <col min="10759" max="10759" width="9.5703125" style="1" bestFit="1" customWidth="1"/>
    <col min="10760" max="10760" width="6.5703125" style="1" bestFit="1" customWidth="1"/>
    <col min="10761" max="11008" width="9.140625" style="1"/>
    <col min="11009" max="11009" width="5.42578125" style="1" bestFit="1" customWidth="1"/>
    <col min="11010" max="11010" width="81.140625" style="1" bestFit="1" customWidth="1"/>
    <col min="11011" max="11011" width="3.7109375" style="1" bestFit="1" customWidth="1"/>
    <col min="11012" max="11014" width="9.140625" style="1"/>
    <col min="11015" max="11015" width="9.5703125" style="1" bestFit="1" customWidth="1"/>
    <col min="11016" max="11016" width="6.5703125" style="1" bestFit="1" customWidth="1"/>
    <col min="11017" max="11264" width="9.140625" style="1"/>
    <col min="11265" max="11265" width="5.42578125" style="1" bestFit="1" customWidth="1"/>
    <col min="11266" max="11266" width="81.140625" style="1" bestFit="1" customWidth="1"/>
    <col min="11267" max="11267" width="3.7109375" style="1" bestFit="1" customWidth="1"/>
    <col min="11268" max="11270" width="9.140625" style="1"/>
    <col min="11271" max="11271" width="9.5703125" style="1" bestFit="1" customWidth="1"/>
    <col min="11272" max="11272" width="6.5703125" style="1" bestFit="1" customWidth="1"/>
    <col min="11273" max="11520" width="9.140625" style="1"/>
    <col min="11521" max="11521" width="5.42578125" style="1" bestFit="1" customWidth="1"/>
    <col min="11522" max="11522" width="81.140625" style="1" bestFit="1" customWidth="1"/>
    <col min="11523" max="11523" width="3.7109375" style="1" bestFit="1" customWidth="1"/>
    <col min="11524" max="11526" width="9.140625" style="1"/>
    <col min="11527" max="11527" width="9.5703125" style="1" bestFit="1" customWidth="1"/>
    <col min="11528" max="11528" width="6.5703125" style="1" bestFit="1" customWidth="1"/>
    <col min="11529" max="11776" width="9.140625" style="1"/>
    <col min="11777" max="11777" width="5.42578125" style="1" bestFit="1" customWidth="1"/>
    <col min="11778" max="11778" width="81.140625" style="1" bestFit="1" customWidth="1"/>
    <col min="11779" max="11779" width="3.7109375" style="1" bestFit="1" customWidth="1"/>
    <col min="11780" max="11782" width="9.140625" style="1"/>
    <col min="11783" max="11783" width="9.5703125" style="1" bestFit="1" customWidth="1"/>
    <col min="11784" max="11784" width="6.5703125" style="1" bestFit="1" customWidth="1"/>
    <col min="11785" max="12032" width="9.140625" style="1"/>
    <col min="12033" max="12033" width="5.42578125" style="1" bestFit="1" customWidth="1"/>
    <col min="12034" max="12034" width="81.140625" style="1" bestFit="1" customWidth="1"/>
    <col min="12035" max="12035" width="3.7109375" style="1" bestFit="1" customWidth="1"/>
    <col min="12036" max="12038" width="9.140625" style="1"/>
    <col min="12039" max="12039" width="9.5703125" style="1" bestFit="1" customWidth="1"/>
    <col min="12040" max="12040" width="6.5703125" style="1" bestFit="1" customWidth="1"/>
    <col min="12041" max="12288" width="9.140625" style="1"/>
    <col min="12289" max="12289" width="5.42578125" style="1" bestFit="1" customWidth="1"/>
    <col min="12290" max="12290" width="81.140625" style="1" bestFit="1" customWidth="1"/>
    <col min="12291" max="12291" width="3.7109375" style="1" bestFit="1" customWidth="1"/>
    <col min="12292" max="12294" width="9.140625" style="1"/>
    <col min="12295" max="12295" width="9.5703125" style="1" bestFit="1" customWidth="1"/>
    <col min="12296" max="12296" width="6.5703125" style="1" bestFit="1" customWidth="1"/>
    <col min="12297" max="12544" width="9.140625" style="1"/>
    <col min="12545" max="12545" width="5.42578125" style="1" bestFit="1" customWidth="1"/>
    <col min="12546" max="12546" width="81.140625" style="1" bestFit="1" customWidth="1"/>
    <col min="12547" max="12547" width="3.7109375" style="1" bestFit="1" customWidth="1"/>
    <col min="12548" max="12550" width="9.140625" style="1"/>
    <col min="12551" max="12551" width="9.5703125" style="1" bestFit="1" customWidth="1"/>
    <col min="12552" max="12552" width="6.5703125" style="1" bestFit="1" customWidth="1"/>
    <col min="12553" max="12800" width="9.140625" style="1"/>
    <col min="12801" max="12801" width="5.42578125" style="1" bestFit="1" customWidth="1"/>
    <col min="12802" max="12802" width="81.140625" style="1" bestFit="1" customWidth="1"/>
    <col min="12803" max="12803" width="3.7109375" style="1" bestFit="1" customWidth="1"/>
    <col min="12804" max="12806" width="9.140625" style="1"/>
    <col min="12807" max="12807" width="9.5703125" style="1" bestFit="1" customWidth="1"/>
    <col min="12808" max="12808" width="6.5703125" style="1" bestFit="1" customWidth="1"/>
    <col min="12809" max="13056" width="9.140625" style="1"/>
    <col min="13057" max="13057" width="5.42578125" style="1" bestFit="1" customWidth="1"/>
    <col min="13058" max="13058" width="81.140625" style="1" bestFit="1" customWidth="1"/>
    <col min="13059" max="13059" width="3.7109375" style="1" bestFit="1" customWidth="1"/>
    <col min="13060" max="13062" width="9.140625" style="1"/>
    <col min="13063" max="13063" width="9.5703125" style="1" bestFit="1" customWidth="1"/>
    <col min="13064" max="13064" width="6.5703125" style="1" bestFit="1" customWidth="1"/>
    <col min="13065" max="13312" width="9.140625" style="1"/>
    <col min="13313" max="13313" width="5.42578125" style="1" bestFit="1" customWidth="1"/>
    <col min="13314" max="13314" width="81.140625" style="1" bestFit="1" customWidth="1"/>
    <col min="13315" max="13315" width="3.7109375" style="1" bestFit="1" customWidth="1"/>
    <col min="13316" max="13318" width="9.140625" style="1"/>
    <col min="13319" max="13319" width="9.5703125" style="1" bestFit="1" customWidth="1"/>
    <col min="13320" max="13320" width="6.5703125" style="1" bestFit="1" customWidth="1"/>
    <col min="13321" max="13568" width="9.140625" style="1"/>
    <col min="13569" max="13569" width="5.42578125" style="1" bestFit="1" customWidth="1"/>
    <col min="13570" max="13570" width="81.140625" style="1" bestFit="1" customWidth="1"/>
    <col min="13571" max="13571" width="3.7109375" style="1" bestFit="1" customWidth="1"/>
    <col min="13572" max="13574" width="9.140625" style="1"/>
    <col min="13575" max="13575" width="9.5703125" style="1" bestFit="1" customWidth="1"/>
    <col min="13576" max="13576" width="6.5703125" style="1" bestFit="1" customWidth="1"/>
    <col min="13577" max="13824" width="9.140625" style="1"/>
    <col min="13825" max="13825" width="5.42578125" style="1" bestFit="1" customWidth="1"/>
    <col min="13826" max="13826" width="81.140625" style="1" bestFit="1" customWidth="1"/>
    <col min="13827" max="13827" width="3.7109375" style="1" bestFit="1" customWidth="1"/>
    <col min="13828" max="13830" width="9.140625" style="1"/>
    <col min="13831" max="13831" width="9.5703125" style="1" bestFit="1" customWidth="1"/>
    <col min="13832" max="13832" width="6.5703125" style="1" bestFit="1" customWidth="1"/>
    <col min="13833" max="14080" width="9.140625" style="1"/>
    <col min="14081" max="14081" width="5.42578125" style="1" bestFit="1" customWidth="1"/>
    <col min="14082" max="14082" width="81.140625" style="1" bestFit="1" customWidth="1"/>
    <col min="14083" max="14083" width="3.7109375" style="1" bestFit="1" customWidth="1"/>
    <col min="14084" max="14086" width="9.140625" style="1"/>
    <col min="14087" max="14087" width="9.5703125" style="1" bestFit="1" customWidth="1"/>
    <col min="14088" max="14088" width="6.5703125" style="1" bestFit="1" customWidth="1"/>
    <col min="14089" max="14336" width="9.140625" style="1"/>
    <col min="14337" max="14337" width="5.42578125" style="1" bestFit="1" customWidth="1"/>
    <col min="14338" max="14338" width="81.140625" style="1" bestFit="1" customWidth="1"/>
    <col min="14339" max="14339" width="3.7109375" style="1" bestFit="1" customWidth="1"/>
    <col min="14340" max="14342" width="9.140625" style="1"/>
    <col min="14343" max="14343" width="9.5703125" style="1" bestFit="1" customWidth="1"/>
    <col min="14344" max="14344" width="6.5703125" style="1" bestFit="1" customWidth="1"/>
    <col min="14345" max="14592" width="9.140625" style="1"/>
    <col min="14593" max="14593" width="5.42578125" style="1" bestFit="1" customWidth="1"/>
    <col min="14594" max="14594" width="81.140625" style="1" bestFit="1" customWidth="1"/>
    <col min="14595" max="14595" width="3.7109375" style="1" bestFit="1" customWidth="1"/>
    <col min="14596" max="14598" width="9.140625" style="1"/>
    <col min="14599" max="14599" width="9.5703125" style="1" bestFit="1" customWidth="1"/>
    <col min="14600" max="14600" width="6.5703125" style="1" bestFit="1" customWidth="1"/>
    <col min="14601" max="14848" width="9.140625" style="1"/>
    <col min="14849" max="14849" width="5.42578125" style="1" bestFit="1" customWidth="1"/>
    <col min="14850" max="14850" width="81.140625" style="1" bestFit="1" customWidth="1"/>
    <col min="14851" max="14851" width="3.7109375" style="1" bestFit="1" customWidth="1"/>
    <col min="14852" max="14854" width="9.140625" style="1"/>
    <col min="14855" max="14855" width="9.5703125" style="1" bestFit="1" customWidth="1"/>
    <col min="14856" max="14856" width="6.5703125" style="1" bestFit="1" customWidth="1"/>
    <col min="14857" max="15104" width="9.140625" style="1"/>
    <col min="15105" max="15105" width="5.42578125" style="1" bestFit="1" customWidth="1"/>
    <col min="15106" max="15106" width="81.140625" style="1" bestFit="1" customWidth="1"/>
    <col min="15107" max="15107" width="3.7109375" style="1" bestFit="1" customWidth="1"/>
    <col min="15108" max="15110" width="9.140625" style="1"/>
    <col min="15111" max="15111" width="9.5703125" style="1" bestFit="1" customWidth="1"/>
    <col min="15112" max="15112" width="6.5703125" style="1" bestFit="1" customWidth="1"/>
    <col min="15113" max="15360" width="9.140625" style="1"/>
    <col min="15361" max="15361" width="5.42578125" style="1" bestFit="1" customWidth="1"/>
    <col min="15362" max="15362" width="81.140625" style="1" bestFit="1" customWidth="1"/>
    <col min="15363" max="15363" width="3.7109375" style="1" bestFit="1" customWidth="1"/>
    <col min="15364" max="15366" width="9.140625" style="1"/>
    <col min="15367" max="15367" width="9.5703125" style="1" bestFit="1" customWidth="1"/>
    <col min="15368" max="15368" width="6.5703125" style="1" bestFit="1" customWidth="1"/>
    <col min="15369" max="15616" width="9.140625" style="1"/>
    <col min="15617" max="15617" width="5.42578125" style="1" bestFit="1" customWidth="1"/>
    <col min="15618" max="15618" width="81.140625" style="1" bestFit="1" customWidth="1"/>
    <col min="15619" max="15619" width="3.7109375" style="1" bestFit="1" customWidth="1"/>
    <col min="15620" max="15622" width="9.140625" style="1"/>
    <col min="15623" max="15623" width="9.5703125" style="1" bestFit="1" customWidth="1"/>
    <col min="15624" max="15624" width="6.5703125" style="1" bestFit="1" customWidth="1"/>
    <col min="15625" max="15872" width="9.140625" style="1"/>
    <col min="15873" max="15873" width="5.42578125" style="1" bestFit="1" customWidth="1"/>
    <col min="15874" max="15874" width="81.140625" style="1" bestFit="1" customWidth="1"/>
    <col min="15875" max="15875" width="3.7109375" style="1" bestFit="1" customWidth="1"/>
    <col min="15876" max="15878" width="9.140625" style="1"/>
    <col min="15879" max="15879" width="9.5703125" style="1" bestFit="1" customWidth="1"/>
    <col min="15880" max="15880" width="6.5703125" style="1" bestFit="1" customWidth="1"/>
    <col min="15881" max="16128" width="9.140625" style="1"/>
    <col min="16129" max="16129" width="5.42578125" style="1" bestFit="1" customWidth="1"/>
    <col min="16130" max="16130" width="81.140625" style="1" bestFit="1" customWidth="1"/>
    <col min="16131" max="16131" width="3.7109375" style="1" bestFit="1" customWidth="1"/>
    <col min="16132" max="16134" width="9.140625" style="1"/>
    <col min="16135" max="16135" width="9.5703125" style="1" bestFit="1" customWidth="1"/>
    <col min="16136" max="16136" width="6.5703125" style="1" bestFit="1" customWidth="1"/>
    <col min="16137" max="16384" width="9.140625" style="1"/>
  </cols>
  <sheetData>
    <row r="1" spans="1:5">
      <c r="A1" s="3" t="s">
        <v>0</v>
      </c>
      <c r="B1" s="394" t="s">
        <v>20</v>
      </c>
      <c r="C1" s="394"/>
      <c r="D1" s="394"/>
      <c r="E1" s="394"/>
    </row>
    <row r="2" spans="1:5" ht="13.5" thickBot="1"/>
    <row r="3" spans="1:5" ht="15">
      <c r="B3" s="30" t="s">
        <v>1753</v>
      </c>
      <c r="C3" s="395"/>
      <c r="D3" s="398"/>
      <c r="E3" s="12"/>
    </row>
    <row r="4" spans="1:5" ht="30">
      <c r="B4" s="31" t="s">
        <v>1754</v>
      </c>
      <c r="C4" s="396"/>
      <c r="D4" s="399"/>
      <c r="E4" s="12"/>
    </row>
    <row r="5" spans="1:5" ht="15">
      <c r="B5" s="31" t="s">
        <v>1046</v>
      </c>
      <c r="C5" s="396"/>
      <c r="D5" s="399"/>
      <c r="E5" s="12"/>
    </row>
    <row r="6" spans="1:5" ht="30">
      <c r="B6" s="31" t="s">
        <v>1755</v>
      </c>
      <c r="C6" s="396"/>
      <c r="D6" s="399"/>
      <c r="E6" s="12"/>
    </row>
    <row r="7" spans="1:5" ht="30.75" thickBot="1">
      <c r="B7" s="32" t="s">
        <v>1756</v>
      </c>
      <c r="C7" s="397"/>
      <c r="D7" s="400"/>
      <c r="E7" s="12"/>
    </row>
    <row r="8" spans="1:5">
      <c r="B8" s="12"/>
      <c r="C8" s="14" t="s">
        <v>1048</v>
      </c>
      <c r="D8" s="14" t="s">
        <v>1049</v>
      </c>
      <c r="E8" s="12"/>
    </row>
    <row r="9" spans="1:5">
      <c r="B9" s="12"/>
      <c r="C9" s="14"/>
      <c r="D9" s="14"/>
      <c r="E9" s="12"/>
    </row>
    <row r="10" spans="1:5">
      <c r="B10" s="470"/>
      <c r="C10" s="470"/>
      <c r="D10" s="470"/>
      <c r="E10" s="470"/>
    </row>
    <row r="11" spans="1:5">
      <c r="B11" s="442" t="s">
        <v>1118</v>
      </c>
      <c r="C11" s="442"/>
      <c r="D11" s="442"/>
      <c r="E11" s="442"/>
    </row>
    <row r="12" spans="1:5">
      <c r="B12" s="34" t="s">
        <v>1119</v>
      </c>
      <c r="C12" s="442" t="s">
        <v>1120</v>
      </c>
      <c r="D12" s="442" t="s">
        <v>1121</v>
      </c>
      <c r="E12" s="442" t="s">
        <v>1122</v>
      </c>
    </row>
    <row r="13" spans="1:5">
      <c r="B13" s="34" t="s">
        <v>1123</v>
      </c>
      <c r="C13" s="442"/>
      <c r="D13" s="442"/>
      <c r="E13" s="442"/>
    </row>
    <row r="14" spans="1:5">
      <c r="B14" s="35" t="s">
        <v>1124</v>
      </c>
      <c r="C14" s="36" t="s">
        <v>1757</v>
      </c>
      <c r="D14" s="36"/>
      <c r="E14" s="36"/>
    </row>
    <row r="15" spans="1:5">
      <c r="B15" s="35" t="s">
        <v>1126</v>
      </c>
      <c r="C15" s="36"/>
      <c r="D15" s="36"/>
      <c r="E15" s="36"/>
    </row>
    <row r="16" spans="1:5">
      <c r="B16" s="35" t="s">
        <v>1127</v>
      </c>
      <c r="C16" s="36"/>
      <c r="D16" s="36"/>
      <c r="E16" s="36"/>
    </row>
    <row r="17" spans="2:8">
      <c r="B17" s="37" t="s">
        <v>3174</v>
      </c>
      <c r="C17" s="34"/>
      <c r="D17" s="34"/>
      <c r="E17" s="34"/>
    </row>
    <row r="20" spans="2:8">
      <c r="B20" s="1" t="s">
        <v>101</v>
      </c>
    </row>
    <row r="22" spans="2:8">
      <c r="B22" s="6" t="s">
        <v>102</v>
      </c>
      <c r="C22" s="7" t="s">
        <v>103</v>
      </c>
      <c r="D22" s="6" t="s">
        <v>104</v>
      </c>
      <c r="E22" s="6" t="s">
        <v>105</v>
      </c>
      <c r="F22" s="8" t="s">
        <v>106</v>
      </c>
      <c r="G22" s="8" t="s">
        <v>107</v>
      </c>
      <c r="H22" s="8" t="s">
        <v>108</v>
      </c>
    </row>
    <row r="23" spans="2:8">
      <c r="B23" s="2" t="s">
        <v>276</v>
      </c>
      <c r="C23" s="9"/>
      <c r="D23" s="2"/>
      <c r="E23" s="2"/>
      <c r="F23" s="10"/>
      <c r="G23" s="10">
        <v>252200</v>
      </c>
      <c r="H23" s="10">
        <v>52.49</v>
      </c>
    </row>
    <row r="24" spans="2:8">
      <c r="B24" s="2" t="s">
        <v>277</v>
      </c>
      <c r="C24" s="9"/>
      <c r="D24" s="2"/>
      <c r="E24" s="2"/>
      <c r="F24" s="10"/>
      <c r="G24" s="10">
        <v>226808.62</v>
      </c>
      <c r="H24" s="10">
        <v>47.2</v>
      </c>
    </row>
    <row r="25" spans="2:8">
      <c r="B25" s="2" t="s">
        <v>125</v>
      </c>
      <c r="C25" s="9"/>
      <c r="D25" s="2"/>
      <c r="E25" s="2"/>
      <c r="F25" s="10"/>
      <c r="G25" s="10">
        <v>479008.62</v>
      </c>
      <c r="H25" s="10">
        <v>99.69</v>
      </c>
    </row>
    <row r="26" spans="2:8">
      <c r="B26" s="2" t="s">
        <v>220</v>
      </c>
      <c r="C26" s="9"/>
      <c r="D26" s="2"/>
      <c r="E26" s="2"/>
      <c r="F26" s="10"/>
      <c r="G26" s="10">
        <v>1481.8335579900304</v>
      </c>
      <c r="H26" s="10">
        <v>0.31000000000000227</v>
      </c>
    </row>
    <row r="27" spans="2:8">
      <c r="B27" s="2" t="s">
        <v>127</v>
      </c>
      <c r="C27" s="9"/>
      <c r="D27" s="2"/>
      <c r="E27" s="2"/>
      <c r="F27" s="10"/>
      <c r="G27" s="10">
        <v>480490.45355799003</v>
      </c>
      <c r="H27" s="10">
        <v>100</v>
      </c>
    </row>
    <row r="28" spans="2:8">
      <c r="B28" s="1" t="s">
        <v>128</v>
      </c>
    </row>
    <row r="29" spans="2:8">
      <c r="B29" s="1" t="s">
        <v>129</v>
      </c>
    </row>
    <row r="30" spans="2:8">
      <c r="B30" s="2" t="s">
        <v>130</v>
      </c>
      <c r="C30" s="29">
        <v>44865</v>
      </c>
    </row>
    <row r="31" spans="2:8" ht="25.5">
      <c r="B31" s="11" t="s">
        <v>131</v>
      </c>
      <c r="C31" s="5" t="s">
        <v>132</v>
      </c>
    </row>
    <row r="32" spans="2:8">
      <c r="B32" s="2"/>
      <c r="C32" s="5" t="s">
        <v>132</v>
      </c>
    </row>
    <row r="33" spans="2:3">
      <c r="B33" s="2" t="s">
        <v>1106</v>
      </c>
      <c r="C33" s="5" t="s">
        <v>132</v>
      </c>
    </row>
    <row r="34" spans="2:3">
      <c r="B34" s="2" t="s">
        <v>1107</v>
      </c>
      <c r="C34" s="5" t="s">
        <v>132</v>
      </c>
    </row>
    <row r="35" spans="2:3">
      <c r="B35" s="2" t="s">
        <v>1758</v>
      </c>
      <c r="C35" s="9"/>
    </row>
    <row r="36" spans="2:3">
      <c r="B36" s="2" t="s">
        <v>1759</v>
      </c>
      <c r="C36" s="9"/>
    </row>
    <row r="37" spans="2:3">
      <c r="B37" s="2" t="s">
        <v>1760</v>
      </c>
      <c r="C37" s="9"/>
    </row>
    <row r="38" spans="2:3">
      <c r="B38" s="2" t="s">
        <v>1761</v>
      </c>
      <c r="C38" s="9"/>
    </row>
    <row r="39" spans="2:3">
      <c r="B39" s="2" t="s">
        <v>1762</v>
      </c>
      <c r="C39" s="9"/>
    </row>
    <row r="40" spans="2:3">
      <c r="B40" s="2" t="s">
        <v>1763</v>
      </c>
      <c r="C40" s="9"/>
    </row>
    <row r="41" spans="2:3">
      <c r="B41" s="2" t="s">
        <v>1764</v>
      </c>
      <c r="C41" s="9"/>
    </row>
    <row r="42" spans="2:3">
      <c r="B42" s="2" t="s">
        <v>1765</v>
      </c>
      <c r="C42" s="9"/>
    </row>
    <row r="43" spans="2:3">
      <c r="B43" s="23" t="s">
        <v>1261</v>
      </c>
      <c r="C43" s="9"/>
    </row>
    <row r="44" spans="2:3">
      <c r="B44" s="23" t="s">
        <v>1766</v>
      </c>
    </row>
  </sheetData>
  <mergeCells count="8">
    <mergeCell ref="C12:C13"/>
    <mergeCell ref="D12:D13"/>
    <mergeCell ref="E12:E13"/>
    <mergeCell ref="B1:E1"/>
    <mergeCell ref="C3:C7"/>
    <mergeCell ref="D3:D7"/>
    <mergeCell ref="B10:E10"/>
    <mergeCell ref="B11:E11"/>
  </mergeCells>
  <hyperlinks>
    <hyperlink ref="A1" location="Index!A1" display="Index" xr:uid="{E1455305-04A0-4C66-BF6B-4561ECBD7561}"/>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260EE-C957-4A11-A51D-3698726E1999}">
  <dimension ref="A1:L165"/>
  <sheetViews>
    <sheetView workbookViewId="0"/>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4" t="s">
        <v>8</v>
      </c>
      <c r="C1" s="394"/>
      <c r="D1" s="394"/>
      <c r="E1" s="394"/>
    </row>
    <row r="2" spans="1:5" ht="13.5" thickBot="1"/>
    <row r="3" spans="1:5" ht="15">
      <c r="B3" s="93" t="s">
        <v>1767</v>
      </c>
      <c r="C3" s="472"/>
      <c r="D3" s="398"/>
      <c r="E3" s="12"/>
    </row>
    <row r="4" spans="1:5" ht="38.25">
      <c r="B4" s="94" t="s">
        <v>1768</v>
      </c>
      <c r="C4" s="473"/>
      <c r="D4" s="399"/>
      <c r="E4" s="95"/>
    </row>
    <row r="5" spans="1:5" ht="15">
      <c r="B5" s="96" t="s">
        <v>1046</v>
      </c>
      <c r="C5" s="473"/>
      <c r="D5" s="399"/>
      <c r="E5" s="12"/>
    </row>
    <row r="6" spans="1:5" ht="15">
      <c r="B6" s="96" t="s">
        <v>1769</v>
      </c>
      <c r="C6" s="473"/>
      <c r="D6" s="399"/>
      <c r="E6" s="12"/>
    </row>
    <row r="7" spans="1:5" ht="15.75" thickBot="1">
      <c r="B7" s="97" t="s">
        <v>1770</v>
      </c>
      <c r="C7" s="474"/>
      <c r="D7" s="400"/>
      <c r="E7" s="12"/>
    </row>
    <row r="8" spans="1:5">
      <c r="B8" s="12"/>
      <c r="C8" s="14" t="s">
        <v>1048</v>
      </c>
      <c r="D8" s="14" t="s">
        <v>1049</v>
      </c>
      <c r="E8" s="12"/>
    </row>
    <row r="10" spans="1:5" ht="15">
      <c r="B10" s="443"/>
      <c r="C10" s="443"/>
      <c r="D10" s="443"/>
      <c r="E10" s="443"/>
    </row>
    <row r="11" spans="1:5">
      <c r="B11" s="442" t="s">
        <v>1118</v>
      </c>
      <c r="C11" s="442"/>
      <c r="D11" s="442"/>
      <c r="E11" s="442"/>
    </row>
    <row r="12" spans="1:5">
      <c r="B12" s="34" t="s">
        <v>1119</v>
      </c>
      <c r="C12" s="442" t="s">
        <v>1120</v>
      </c>
      <c r="D12" s="442" t="s">
        <v>1121</v>
      </c>
      <c r="E12" s="442" t="s">
        <v>1122</v>
      </c>
    </row>
    <row r="13" spans="1:5">
      <c r="B13" s="34" t="s">
        <v>1123</v>
      </c>
      <c r="C13" s="442"/>
      <c r="D13" s="442"/>
      <c r="E13" s="442"/>
    </row>
    <row r="14" spans="1:5">
      <c r="B14" s="35" t="s">
        <v>1124</v>
      </c>
      <c r="C14" s="36"/>
      <c r="D14" s="36"/>
      <c r="E14" s="36"/>
    </row>
    <row r="15" spans="1:5">
      <c r="B15" s="35" t="s">
        <v>1126</v>
      </c>
      <c r="C15" s="36"/>
      <c r="D15" s="36"/>
      <c r="E15" s="36"/>
    </row>
    <row r="16" spans="1:5">
      <c r="B16" s="35" t="s">
        <v>1127</v>
      </c>
      <c r="C16" s="36"/>
      <c r="D16" s="36" t="s">
        <v>1288</v>
      </c>
      <c r="E16" s="36"/>
    </row>
    <row r="17" spans="2:8">
      <c r="B17" s="37" t="s">
        <v>3174</v>
      </c>
      <c r="C17" s="98"/>
      <c r="D17" s="99"/>
      <c r="E17" s="99"/>
    </row>
    <row r="20" spans="2:8">
      <c r="B20" s="1" t="s">
        <v>101</v>
      </c>
    </row>
    <row r="22" spans="2:8">
      <c r="B22" s="6" t="s">
        <v>102</v>
      </c>
      <c r="C22" s="7" t="s">
        <v>103</v>
      </c>
      <c r="D22" s="6" t="s">
        <v>104</v>
      </c>
      <c r="E22" s="6" t="s">
        <v>105</v>
      </c>
      <c r="F22" s="8" t="s">
        <v>106</v>
      </c>
      <c r="G22" s="8" t="s">
        <v>107</v>
      </c>
      <c r="H22" s="8" t="s">
        <v>108</v>
      </c>
    </row>
    <row r="23" spans="2:8">
      <c r="B23" s="2" t="s">
        <v>109</v>
      </c>
      <c r="C23" s="15"/>
    </row>
    <row r="24" spans="2:8">
      <c r="B24" s="2" t="s">
        <v>110</v>
      </c>
      <c r="C24" s="15"/>
    </row>
    <row r="25" spans="2:8">
      <c r="B25" s="2" t="s">
        <v>111</v>
      </c>
      <c r="C25" s="15"/>
    </row>
    <row r="26" spans="2:8">
      <c r="B26" s="1" t="s">
        <v>553</v>
      </c>
      <c r="C26" s="15">
        <v>7.31</v>
      </c>
      <c r="D26" s="1" t="s">
        <v>113</v>
      </c>
      <c r="E26" s="1" t="s">
        <v>554</v>
      </c>
      <c r="F26" s="4">
        <v>1000000</v>
      </c>
      <c r="G26" s="4">
        <v>949.65</v>
      </c>
      <c r="H26" s="4">
        <v>2.29</v>
      </c>
    </row>
    <row r="27" spans="2:8">
      <c r="B27" s="1" t="s">
        <v>1293</v>
      </c>
      <c r="C27" s="15">
        <v>7.48</v>
      </c>
      <c r="D27" s="1" t="s">
        <v>113</v>
      </c>
      <c r="E27" s="1" t="s">
        <v>1294</v>
      </c>
      <c r="F27" s="4">
        <v>1000000</v>
      </c>
      <c r="G27" s="4">
        <v>938</v>
      </c>
      <c r="H27" s="4">
        <v>2.2599999999999998</v>
      </c>
    </row>
    <row r="28" spans="2:8">
      <c r="B28" s="1" t="s">
        <v>341</v>
      </c>
      <c r="C28" s="15">
        <v>7.38</v>
      </c>
      <c r="D28" s="1" t="s">
        <v>113</v>
      </c>
      <c r="E28" s="1" t="s">
        <v>342</v>
      </c>
      <c r="F28" s="4">
        <v>500000</v>
      </c>
      <c r="G28" s="4">
        <v>499.97</v>
      </c>
      <c r="H28" s="4">
        <v>1.21</v>
      </c>
    </row>
    <row r="29" spans="2:8">
      <c r="B29" s="1" t="s">
        <v>1771</v>
      </c>
      <c r="C29" s="15">
        <v>7.45</v>
      </c>
      <c r="D29" s="1" t="s">
        <v>113</v>
      </c>
      <c r="E29" s="1" t="s">
        <v>1772</v>
      </c>
      <c r="F29" s="4">
        <v>500000</v>
      </c>
      <c r="G29" s="4">
        <v>493.51</v>
      </c>
      <c r="H29" s="4">
        <v>1.19</v>
      </c>
    </row>
    <row r="30" spans="2:8">
      <c r="B30" s="1" t="s">
        <v>882</v>
      </c>
      <c r="C30" s="15">
        <v>7.25</v>
      </c>
      <c r="D30" s="1" t="s">
        <v>113</v>
      </c>
      <c r="E30" s="1" t="s">
        <v>883</v>
      </c>
      <c r="F30" s="4">
        <v>500000</v>
      </c>
      <c r="G30" s="4">
        <v>472</v>
      </c>
      <c r="H30" s="4">
        <v>1.1399999999999999</v>
      </c>
    </row>
    <row r="31" spans="2:8">
      <c r="B31" s="1" t="s">
        <v>1773</v>
      </c>
      <c r="C31" s="15">
        <v>7.47</v>
      </c>
      <c r="D31" s="1" t="s">
        <v>113</v>
      </c>
      <c r="E31" s="1" t="s">
        <v>348</v>
      </c>
      <c r="F31" s="4">
        <v>500000</v>
      </c>
      <c r="G31" s="4">
        <v>456.77</v>
      </c>
      <c r="H31" s="4">
        <v>1.1000000000000001</v>
      </c>
    </row>
    <row r="32" spans="2:8">
      <c r="B32" s="1" t="s">
        <v>1774</v>
      </c>
      <c r="C32" s="15">
        <v>7.4</v>
      </c>
      <c r="D32" s="1" t="s">
        <v>113</v>
      </c>
      <c r="E32" s="1" t="s">
        <v>1775</v>
      </c>
      <c r="F32" s="4">
        <v>200000</v>
      </c>
      <c r="G32" s="4">
        <v>190.76</v>
      </c>
      <c r="H32" s="4">
        <v>0.46</v>
      </c>
    </row>
    <row r="33" spans="2:8">
      <c r="B33" s="1" t="s">
        <v>1776</v>
      </c>
      <c r="C33" s="15">
        <v>7.49</v>
      </c>
      <c r="D33" s="1" t="s">
        <v>113</v>
      </c>
      <c r="E33" s="1" t="s">
        <v>1777</v>
      </c>
      <c r="F33" s="4">
        <v>160000</v>
      </c>
      <c r="G33" s="4">
        <v>166.49</v>
      </c>
      <c r="H33" s="4">
        <v>0.4</v>
      </c>
    </row>
    <row r="34" spans="2:8">
      <c r="B34" s="1" t="s">
        <v>1778</v>
      </c>
      <c r="C34" s="15">
        <v>7.53</v>
      </c>
      <c r="D34" s="1" t="s">
        <v>113</v>
      </c>
      <c r="E34" s="1" t="s">
        <v>1779</v>
      </c>
      <c r="F34" s="4">
        <v>71000</v>
      </c>
      <c r="G34" s="4">
        <v>72.150000000000006</v>
      </c>
      <c r="H34" s="4">
        <v>0.17</v>
      </c>
    </row>
    <row r="35" spans="2:8">
      <c r="B35" s="1" t="s">
        <v>1780</v>
      </c>
      <c r="C35" s="15">
        <v>6.65</v>
      </c>
      <c r="D35" s="1" t="s">
        <v>113</v>
      </c>
      <c r="E35" s="1" t="s">
        <v>1781</v>
      </c>
      <c r="F35" s="4">
        <v>67000</v>
      </c>
      <c r="G35" s="4">
        <v>67.23</v>
      </c>
      <c r="H35" s="4">
        <v>0.16</v>
      </c>
    </row>
    <row r="36" spans="2:8">
      <c r="B36" s="1" t="s">
        <v>686</v>
      </c>
      <c r="C36" s="15">
        <v>6.83</v>
      </c>
      <c r="D36" s="1" t="s">
        <v>113</v>
      </c>
      <c r="E36" s="1" t="s">
        <v>687</v>
      </c>
      <c r="F36" s="4">
        <v>11400</v>
      </c>
      <c r="G36" s="4">
        <v>11.43</v>
      </c>
      <c r="H36" s="4">
        <v>0.03</v>
      </c>
    </row>
    <row r="37" spans="2:8">
      <c r="B37" s="1" t="s">
        <v>112</v>
      </c>
      <c r="C37" s="15">
        <v>6.25</v>
      </c>
      <c r="D37" s="1" t="s">
        <v>113</v>
      </c>
      <c r="E37" s="1" t="s">
        <v>114</v>
      </c>
      <c r="F37" s="4">
        <v>2100</v>
      </c>
      <c r="G37" s="4">
        <v>2.1</v>
      </c>
      <c r="H37" s="4">
        <v>0.01</v>
      </c>
    </row>
    <row r="38" spans="2:8">
      <c r="B38" s="2" t="s">
        <v>115</v>
      </c>
      <c r="C38" s="28"/>
      <c r="D38" s="2"/>
      <c r="E38" s="2"/>
      <c r="F38" s="10"/>
      <c r="G38" s="10">
        <f>SUM(G26:G37)</f>
        <v>4320.0599999999995</v>
      </c>
      <c r="H38" s="10">
        <f>SUM(H26:H37)</f>
        <v>10.42</v>
      </c>
    </row>
    <row r="39" spans="2:8">
      <c r="B39" s="2" t="s">
        <v>116</v>
      </c>
      <c r="C39" s="15"/>
    </row>
    <row r="40" spans="2:8">
      <c r="B40" s="1" t="s">
        <v>936</v>
      </c>
      <c r="C40" s="15">
        <v>6.69</v>
      </c>
      <c r="D40" s="1" t="s">
        <v>117</v>
      </c>
      <c r="E40" s="1" t="s">
        <v>937</v>
      </c>
      <c r="F40" s="4">
        <v>400</v>
      </c>
      <c r="G40" s="4">
        <v>3998.61</v>
      </c>
      <c r="H40" s="4">
        <v>9.65</v>
      </c>
    </row>
    <row r="41" spans="2:8">
      <c r="B41" s="1" t="s">
        <v>1782</v>
      </c>
      <c r="C41" s="15">
        <v>7.5</v>
      </c>
      <c r="D41" s="1" t="s">
        <v>117</v>
      </c>
      <c r="E41" s="1" t="s">
        <v>946</v>
      </c>
      <c r="F41" s="4">
        <v>250</v>
      </c>
      <c r="G41" s="4">
        <v>2499.88</v>
      </c>
      <c r="H41" s="4">
        <v>6.03</v>
      </c>
    </row>
    <row r="42" spans="2:8">
      <c r="B42" s="1" t="s">
        <v>1783</v>
      </c>
      <c r="C42" s="15">
        <v>7.28</v>
      </c>
      <c r="D42" s="1" t="s">
        <v>117</v>
      </c>
      <c r="E42" s="1" t="s">
        <v>1784</v>
      </c>
      <c r="F42" s="4">
        <v>250</v>
      </c>
      <c r="G42" s="4">
        <v>2472.42</v>
      </c>
      <c r="H42" s="4">
        <v>5.96</v>
      </c>
    </row>
    <row r="43" spans="2:8">
      <c r="B43" s="1" t="s">
        <v>1448</v>
      </c>
      <c r="C43" s="15">
        <v>7.66</v>
      </c>
      <c r="D43" s="1" t="s">
        <v>117</v>
      </c>
      <c r="E43" s="1" t="s">
        <v>1449</v>
      </c>
      <c r="F43" s="4">
        <v>250</v>
      </c>
      <c r="G43" s="4">
        <v>2457.04</v>
      </c>
      <c r="H43" s="4">
        <v>5.93</v>
      </c>
    </row>
    <row r="44" spans="2:8">
      <c r="B44" s="1" t="s">
        <v>1457</v>
      </c>
      <c r="C44" s="15">
        <v>7.52</v>
      </c>
      <c r="D44" s="1" t="s">
        <v>117</v>
      </c>
      <c r="E44" s="1" t="s">
        <v>1458</v>
      </c>
      <c r="F44" s="4">
        <v>250</v>
      </c>
      <c r="G44" s="4">
        <v>2438.5300000000002</v>
      </c>
      <c r="H44" s="4">
        <v>5.88</v>
      </c>
    </row>
    <row r="45" spans="2:8">
      <c r="B45" s="1" t="s">
        <v>1311</v>
      </c>
      <c r="C45" s="15">
        <v>8.6199999999999992</v>
      </c>
      <c r="D45" s="1" t="s">
        <v>117</v>
      </c>
      <c r="E45" s="1" t="s">
        <v>356</v>
      </c>
      <c r="F45" s="4">
        <v>250</v>
      </c>
      <c r="G45" s="4">
        <v>2280.79</v>
      </c>
      <c r="H45" s="4">
        <v>5.5</v>
      </c>
    </row>
    <row r="46" spans="2:8">
      <c r="B46" s="1" t="s">
        <v>1785</v>
      </c>
      <c r="C46" s="15">
        <v>7.33</v>
      </c>
      <c r="D46" s="1" t="s">
        <v>117</v>
      </c>
      <c r="E46" s="1" t="s">
        <v>1786</v>
      </c>
      <c r="F46" s="4">
        <v>200</v>
      </c>
      <c r="G46" s="4">
        <v>1991.48</v>
      </c>
      <c r="H46" s="4">
        <v>4.8</v>
      </c>
    </row>
    <row r="47" spans="2:8">
      <c r="B47" s="1" t="s">
        <v>948</v>
      </c>
      <c r="C47" s="15">
        <v>7.37</v>
      </c>
      <c r="D47" s="1" t="s">
        <v>117</v>
      </c>
      <c r="E47" s="1" t="s">
        <v>949</v>
      </c>
      <c r="F47" s="4">
        <v>200</v>
      </c>
      <c r="G47" s="4">
        <v>1967.83</v>
      </c>
      <c r="H47" s="4">
        <v>4.75</v>
      </c>
    </row>
    <row r="48" spans="2:8">
      <c r="B48" s="1" t="s">
        <v>1787</v>
      </c>
      <c r="C48" s="15">
        <v>7.73</v>
      </c>
      <c r="D48" s="1" t="s">
        <v>358</v>
      </c>
      <c r="E48" s="1" t="s">
        <v>1788</v>
      </c>
      <c r="F48" s="4">
        <v>150</v>
      </c>
      <c r="G48" s="4">
        <v>1506.01</v>
      </c>
      <c r="H48" s="4">
        <v>3.63</v>
      </c>
    </row>
    <row r="49" spans="2:8">
      <c r="B49" s="1" t="s">
        <v>1789</v>
      </c>
      <c r="C49" s="15">
        <v>7.2</v>
      </c>
      <c r="D49" s="1" t="s">
        <v>117</v>
      </c>
      <c r="E49" s="1" t="s">
        <v>1790</v>
      </c>
      <c r="F49" s="4">
        <v>150</v>
      </c>
      <c r="G49" s="4">
        <v>1496.98</v>
      </c>
      <c r="H49" s="4">
        <v>3.61</v>
      </c>
    </row>
    <row r="50" spans="2:8">
      <c r="B50" s="1" t="s">
        <v>1791</v>
      </c>
      <c r="C50" s="15">
        <v>7.8</v>
      </c>
      <c r="D50" s="1" t="s">
        <v>117</v>
      </c>
      <c r="E50" s="1" t="s">
        <v>710</v>
      </c>
      <c r="F50" s="4">
        <v>60</v>
      </c>
      <c r="G50" s="4">
        <v>618.09</v>
      </c>
      <c r="H50" s="4">
        <v>1.49</v>
      </c>
    </row>
    <row r="51" spans="2:8">
      <c r="B51" s="1" t="s">
        <v>1105</v>
      </c>
      <c r="C51" s="15">
        <v>8.1</v>
      </c>
      <c r="D51" s="1" t="s">
        <v>718</v>
      </c>
      <c r="E51" s="1" t="s">
        <v>719</v>
      </c>
      <c r="F51" s="4">
        <v>60</v>
      </c>
      <c r="G51" s="4">
        <v>573.46</v>
      </c>
      <c r="H51" s="4">
        <v>1.38</v>
      </c>
    </row>
    <row r="52" spans="2:8">
      <c r="B52" s="1" t="s">
        <v>1792</v>
      </c>
      <c r="C52" s="15">
        <v>7.83</v>
      </c>
      <c r="D52" s="1" t="s">
        <v>117</v>
      </c>
      <c r="E52" s="1" t="s">
        <v>1793</v>
      </c>
      <c r="F52" s="4">
        <v>50</v>
      </c>
      <c r="G52" s="4">
        <v>530.59</v>
      </c>
      <c r="H52" s="4">
        <v>1.28</v>
      </c>
    </row>
    <row r="53" spans="2:8">
      <c r="B53" s="1" t="s">
        <v>1794</v>
      </c>
      <c r="C53" s="15">
        <v>7.63</v>
      </c>
      <c r="D53" s="1" t="s">
        <v>117</v>
      </c>
      <c r="E53" s="1" t="s">
        <v>1795</v>
      </c>
      <c r="F53" s="4">
        <v>50</v>
      </c>
      <c r="G53" s="4">
        <v>522.65</v>
      </c>
      <c r="H53" s="4">
        <v>1.26</v>
      </c>
    </row>
    <row r="54" spans="2:8">
      <c r="B54" s="1" t="s">
        <v>1796</v>
      </c>
      <c r="C54" s="15">
        <v>7.04</v>
      </c>
      <c r="D54" s="1" t="s">
        <v>362</v>
      </c>
      <c r="E54" s="1" t="s">
        <v>1797</v>
      </c>
      <c r="F54" s="4">
        <v>50</v>
      </c>
      <c r="G54" s="4">
        <v>498.31</v>
      </c>
      <c r="H54" s="4">
        <v>1.2</v>
      </c>
    </row>
    <row r="55" spans="2:8">
      <c r="B55" s="1" t="s">
        <v>1798</v>
      </c>
      <c r="C55" s="15">
        <v>7.68</v>
      </c>
      <c r="D55" s="1" t="s">
        <v>117</v>
      </c>
      <c r="E55" s="1" t="s">
        <v>1799</v>
      </c>
      <c r="F55" s="4">
        <v>50</v>
      </c>
      <c r="G55" s="4">
        <v>496.18</v>
      </c>
      <c r="H55" s="4">
        <v>1.2</v>
      </c>
    </row>
    <row r="56" spans="2:8">
      <c r="B56" s="1" t="s">
        <v>1800</v>
      </c>
      <c r="C56" s="15">
        <v>8.16</v>
      </c>
      <c r="D56" s="1" t="s">
        <v>722</v>
      </c>
      <c r="E56" s="1" t="s">
        <v>911</v>
      </c>
      <c r="F56" s="4">
        <v>50</v>
      </c>
      <c r="G56" s="4">
        <v>494.8</v>
      </c>
      <c r="H56" s="4">
        <v>1.19</v>
      </c>
    </row>
    <row r="57" spans="2:8">
      <c r="B57" s="1" t="s">
        <v>1312</v>
      </c>
      <c r="C57" s="15">
        <v>7.86</v>
      </c>
      <c r="D57" s="1" t="s">
        <v>117</v>
      </c>
      <c r="E57" s="1" t="s">
        <v>1313</v>
      </c>
      <c r="F57" s="4">
        <v>50</v>
      </c>
      <c r="G57" s="4">
        <v>494.18</v>
      </c>
      <c r="H57" s="4">
        <v>1.19</v>
      </c>
    </row>
    <row r="58" spans="2:8">
      <c r="B58" s="1" t="s">
        <v>1801</v>
      </c>
      <c r="C58" s="15">
        <v>7.59</v>
      </c>
      <c r="D58" s="1" t="s">
        <v>117</v>
      </c>
      <c r="E58" s="1" t="s">
        <v>1802</v>
      </c>
      <c r="F58" s="4">
        <v>50</v>
      </c>
      <c r="G58" s="4">
        <v>492.83</v>
      </c>
      <c r="H58" s="4">
        <v>1.19</v>
      </c>
    </row>
    <row r="59" spans="2:8">
      <c r="B59" s="1" t="s">
        <v>1803</v>
      </c>
      <c r="C59" s="15">
        <v>7.66</v>
      </c>
      <c r="D59" s="1" t="s">
        <v>117</v>
      </c>
      <c r="E59" s="1" t="s">
        <v>1804</v>
      </c>
      <c r="F59" s="4">
        <v>50</v>
      </c>
      <c r="G59" s="4">
        <v>491.22</v>
      </c>
      <c r="H59" s="4">
        <v>1.19</v>
      </c>
    </row>
    <row r="60" spans="2:8">
      <c r="B60" s="1" t="s">
        <v>1805</v>
      </c>
      <c r="C60" s="15">
        <v>8.9</v>
      </c>
      <c r="D60" s="1" t="s">
        <v>1806</v>
      </c>
      <c r="E60" s="1" t="s">
        <v>1807</v>
      </c>
      <c r="F60" s="4">
        <v>50</v>
      </c>
      <c r="G60" s="4">
        <v>485</v>
      </c>
      <c r="H60" s="4">
        <v>1.17</v>
      </c>
    </row>
    <row r="61" spans="2:8">
      <c r="B61" s="1" t="s">
        <v>1808</v>
      </c>
      <c r="C61" s="15">
        <v>10.81</v>
      </c>
      <c r="D61" s="1" t="s">
        <v>708</v>
      </c>
      <c r="E61" s="1" t="s">
        <v>709</v>
      </c>
      <c r="F61" s="4">
        <v>50</v>
      </c>
      <c r="G61" s="4">
        <v>426.49</v>
      </c>
      <c r="H61" s="4">
        <v>1.03</v>
      </c>
    </row>
    <row r="62" spans="2:8">
      <c r="B62" s="1" t="s">
        <v>1809</v>
      </c>
      <c r="C62" s="15">
        <v>8.08</v>
      </c>
      <c r="D62" s="1" t="s">
        <v>1810</v>
      </c>
      <c r="E62" s="1" t="s">
        <v>1811</v>
      </c>
      <c r="F62" s="4">
        <v>40</v>
      </c>
      <c r="G62" s="4">
        <v>399.24</v>
      </c>
      <c r="H62" s="4">
        <v>0.96</v>
      </c>
    </row>
    <row r="63" spans="2:8">
      <c r="B63" s="1" t="s">
        <v>1812</v>
      </c>
      <c r="C63" s="15">
        <v>7.96</v>
      </c>
      <c r="D63" s="1" t="s">
        <v>722</v>
      </c>
      <c r="E63" s="1" t="s">
        <v>723</v>
      </c>
      <c r="F63" s="4">
        <v>40</v>
      </c>
      <c r="G63" s="4">
        <v>397.42</v>
      </c>
      <c r="H63" s="4">
        <v>0.96</v>
      </c>
    </row>
    <row r="64" spans="2:8">
      <c r="B64" s="1" t="s">
        <v>1813</v>
      </c>
      <c r="C64" s="15">
        <v>7.63</v>
      </c>
      <c r="D64" s="1" t="s">
        <v>117</v>
      </c>
      <c r="E64" s="1" t="s">
        <v>1814</v>
      </c>
      <c r="F64" s="4">
        <v>35</v>
      </c>
      <c r="G64" s="4">
        <v>362.54</v>
      </c>
      <c r="H64" s="4">
        <v>0.87</v>
      </c>
    </row>
    <row r="65" spans="2:12">
      <c r="B65" s="1" t="s">
        <v>1815</v>
      </c>
      <c r="C65" s="15">
        <v>8.6199999999999992</v>
      </c>
      <c r="D65" s="1" t="s">
        <v>117</v>
      </c>
      <c r="E65" s="1" t="s">
        <v>357</v>
      </c>
      <c r="F65" s="4">
        <v>40</v>
      </c>
      <c r="G65" s="4">
        <v>362.38</v>
      </c>
      <c r="H65" s="4">
        <v>0.87</v>
      </c>
    </row>
    <row r="66" spans="2:12">
      <c r="B66" s="1" t="s">
        <v>1816</v>
      </c>
      <c r="C66" s="15">
        <v>7.96</v>
      </c>
      <c r="D66" s="1" t="s">
        <v>117</v>
      </c>
      <c r="E66" s="1" t="s">
        <v>1817</v>
      </c>
      <c r="F66" s="4">
        <v>30</v>
      </c>
      <c r="G66" s="4">
        <v>310.56</v>
      </c>
      <c r="H66" s="4">
        <v>0.75</v>
      </c>
    </row>
    <row r="67" spans="2:12">
      <c r="B67" s="1" t="s">
        <v>1329</v>
      </c>
      <c r="C67" s="15">
        <v>7.52</v>
      </c>
      <c r="D67" s="1" t="s">
        <v>117</v>
      </c>
      <c r="E67" s="1" t="s">
        <v>1330</v>
      </c>
      <c r="F67" s="4">
        <v>30</v>
      </c>
      <c r="G67" s="4">
        <v>299.07</v>
      </c>
      <c r="H67" s="4">
        <v>0.72</v>
      </c>
    </row>
    <row r="68" spans="2:12">
      <c r="B68" s="1" t="s">
        <v>1818</v>
      </c>
      <c r="C68" s="15">
        <v>8.15</v>
      </c>
      <c r="D68" s="1" t="s">
        <v>718</v>
      </c>
      <c r="E68" s="1" t="s">
        <v>953</v>
      </c>
      <c r="F68" s="4">
        <v>30</v>
      </c>
      <c r="G68" s="4">
        <v>296.19</v>
      </c>
      <c r="H68" s="4">
        <v>0.71</v>
      </c>
    </row>
    <row r="69" spans="2:12">
      <c r="B69" s="1" t="s">
        <v>351</v>
      </c>
      <c r="C69" s="15">
        <v>8.44</v>
      </c>
      <c r="D69" s="1" t="s">
        <v>117</v>
      </c>
      <c r="E69" s="1" t="s">
        <v>352</v>
      </c>
      <c r="F69" s="4">
        <v>30</v>
      </c>
      <c r="G69" s="4">
        <v>289.2</v>
      </c>
      <c r="H69" s="4">
        <v>0.7</v>
      </c>
    </row>
    <row r="70" spans="2:12">
      <c r="B70" s="1" t="s">
        <v>1819</v>
      </c>
      <c r="C70" s="15">
        <v>8.6199999999999992</v>
      </c>
      <c r="D70" s="1" t="s">
        <v>117</v>
      </c>
      <c r="E70" s="1" t="s">
        <v>354</v>
      </c>
      <c r="F70" s="4">
        <v>30</v>
      </c>
      <c r="G70" s="4">
        <v>271.55</v>
      </c>
      <c r="H70" s="4">
        <v>0.66</v>
      </c>
    </row>
    <row r="71" spans="2:12">
      <c r="B71" s="1" t="s">
        <v>1820</v>
      </c>
      <c r="C71" s="15">
        <v>7.97</v>
      </c>
      <c r="D71" s="1" t="s">
        <v>117</v>
      </c>
      <c r="E71" s="1" t="s">
        <v>1821</v>
      </c>
      <c r="F71" s="4">
        <v>12</v>
      </c>
      <c r="G71" s="4">
        <v>119.96</v>
      </c>
      <c r="H71" s="4">
        <v>0.28999999999999998</v>
      </c>
    </row>
    <row r="72" spans="2:12">
      <c r="B72" s="1" t="s">
        <v>1822</v>
      </c>
      <c r="C72" s="15">
        <v>7.8</v>
      </c>
      <c r="D72" s="1" t="s">
        <v>117</v>
      </c>
      <c r="E72" s="1" t="s">
        <v>727</v>
      </c>
      <c r="F72" s="4">
        <v>10</v>
      </c>
      <c r="G72" s="4">
        <v>96.86</v>
      </c>
      <c r="H72" s="4">
        <v>0.23</v>
      </c>
    </row>
    <row r="73" spans="2:12">
      <c r="B73" s="1" t="s">
        <v>1823</v>
      </c>
      <c r="C73" s="15">
        <v>7.66</v>
      </c>
      <c r="D73" s="1" t="s">
        <v>117</v>
      </c>
      <c r="E73" s="1" t="s">
        <v>728</v>
      </c>
      <c r="F73" s="4">
        <v>10</v>
      </c>
      <c r="G73" s="4">
        <v>95.37</v>
      </c>
      <c r="H73" s="4">
        <v>0.23</v>
      </c>
    </row>
    <row r="74" spans="2:12">
      <c r="B74" s="1" t="s">
        <v>1336</v>
      </c>
      <c r="C74" s="15">
        <v>7.8</v>
      </c>
      <c r="D74" s="1" t="s">
        <v>117</v>
      </c>
      <c r="E74" s="1" t="s">
        <v>1337</v>
      </c>
      <c r="F74" s="4">
        <v>1</v>
      </c>
      <c r="G74" s="4">
        <v>10.07</v>
      </c>
      <c r="H74" s="4">
        <v>0.02</v>
      </c>
    </row>
    <row r="75" spans="2:12">
      <c r="B75" s="2" t="s">
        <v>118</v>
      </c>
      <c r="C75" s="9"/>
      <c r="D75" s="2"/>
      <c r="E75" s="2"/>
      <c r="F75" s="10"/>
      <c r="G75" s="10">
        <f>SUM(G40:G74)</f>
        <v>32543.780000000006</v>
      </c>
      <c r="H75" s="10">
        <f>SUM(H40:H74)</f>
        <v>78.48</v>
      </c>
    </row>
    <row r="76" spans="2:12">
      <c r="B76" s="2" t="s">
        <v>507</v>
      </c>
      <c r="C76" s="15"/>
    </row>
    <row r="77" spans="2:12">
      <c r="B77" s="1" t="s">
        <v>10</v>
      </c>
      <c r="C77" s="5" t="s">
        <v>139</v>
      </c>
      <c r="D77" s="1" t="s">
        <v>508</v>
      </c>
      <c r="E77" s="1" t="s">
        <v>685</v>
      </c>
      <c r="F77" s="4">
        <v>24998750.061999999</v>
      </c>
      <c r="G77" s="4">
        <v>2512.77</v>
      </c>
      <c r="H77" s="4">
        <v>6.06</v>
      </c>
    </row>
    <row r="78" spans="2:12">
      <c r="B78" s="2" t="s">
        <v>1019</v>
      </c>
      <c r="C78" s="9"/>
      <c r="D78" s="2"/>
      <c r="E78" s="2"/>
      <c r="F78" s="10"/>
      <c r="G78" s="10">
        <f>SUM(G77:G77)</f>
        <v>2512.77</v>
      </c>
      <c r="H78" s="10">
        <f>SUM(H77:H77)</f>
        <v>6.06</v>
      </c>
      <c r="L78" s="19"/>
    </row>
    <row r="79" spans="2:12">
      <c r="B79" s="2" t="s">
        <v>277</v>
      </c>
      <c r="C79" s="9"/>
      <c r="D79" s="2"/>
      <c r="E79" s="2"/>
      <c r="F79" s="10"/>
      <c r="G79" s="10">
        <v>1727.12</v>
      </c>
      <c r="H79" s="10">
        <v>4.17</v>
      </c>
    </row>
    <row r="80" spans="2:12">
      <c r="B80" s="2" t="s">
        <v>125</v>
      </c>
      <c r="C80" s="9"/>
      <c r="D80" s="2"/>
      <c r="E80" s="2"/>
      <c r="F80" s="10"/>
      <c r="G80" s="10">
        <f>+G38+G75+G78+G79</f>
        <v>41103.730000000003</v>
      </c>
      <c r="H80" s="10">
        <f>+H38+H75+H78+H79</f>
        <v>99.13000000000001</v>
      </c>
    </row>
    <row r="81" spans="2:8">
      <c r="B81" s="2" t="s">
        <v>126</v>
      </c>
      <c r="C81" s="9"/>
      <c r="D81" s="2"/>
      <c r="E81" s="2"/>
      <c r="F81" s="10"/>
      <c r="G81" s="10">
        <f>+G82-G80</f>
        <v>346.74657056999422</v>
      </c>
      <c r="H81" s="10">
        <f>+H82-H80</f>
        <v>0.86999999999999034</v>
      </c>
    </row>
    <row r="82" spans="2:8">
      <c r="B82" s="2" t="s">
        <v>127</v>
      </c>
      <c r="C82" s="9"/>
      <c r="D82" s="2"/>
      <c r="E82" s="2"/>
      <c r="F82" s="10"/>
      <c r="G82" s="10">
        <v>41450.476570569997</v>
      </c>
      <c r="H82" s="10">
        <v>100</v>
      </c>
    </row>
    <row r="83" spans="2:8">
      <c r="B83" s="1" t="s">
        <v>128</v>
      </c>
    </row>
    <row r="84" spans="2:8">
      <c r="B84" s="1" t="s">
        <v>129</v>
      </c>
    </row>
    <row r="85" spans="2:8">
      <c r="B85" s="2" t="s">
        <v>130</v>
      </c>
      <c r="C85" s="29">
        <v>44865</v>
      </c>
    </row>
    <row r="86" spans="2:8" ht="25.5">
      <c r="B86" s="11" t="s">
        <v>131</v>
      </c>
      <c r="C86" s="5" t="s">
        <v>132</v>
      </c>
    </row>
    <row r="87" spans="2:8">
      <c r="B87" s="2"/>
      <c r="C87" s="5" t="s">
        <v>132</v>
      </c>
    </row>
    <row r="88" spans="2:8">
      <c r="B88" s="2" t="s">
        <v>1106</v>
      </c>
      <c r="C88" s="5" t="s">
        <v>132</v>
      </c>
    </row>
    <row r="89" spans="2:8">
      <c r="B89" s="2" t="s">
        <v>1107</v>
      </c>
      <c r="C89" s="5" t="s">
        <v>132</v>
      </c>
    </row>
    <row r="90" spans="2:8">
      <c r="B90" s="2" t="s">
        <v>1824</v>
      </c>
      <c r="C90" s="9"/>
    </row>
    <row r="91" spans="2:8">
      <c r="B91" s="2" t="s">
        <v>1825</v>
      </c>
      <c r="C91" s="9"/>
    </row>
    <row r="92" spans="2:8">
      <c r="B92" s="2" t="s">
        <v>1826</v>
      </c>
      <c r="C92" s="9"/>
    </row>
    <row r="93" spans="2:8">
      <c r="B93" s="2" t="s">
        <v>1827</v>
      </c>
      <c r="C93" s="9"/>
    </row>
    <row r="94" spans="2:8">
      <c r="B94" s="2" t="s">
        <v>1828</v>
      </c>
      <c r="C94" s="9"/>
    </row>
    <row r="95" spans="2:8">
      <c r="B95" s="2" t="s">
        <v>1829</v>
      </c>
      <c r="C95" s="9"/>
    </row>
    <row r="96" spans="2:8">
      <c r="B96" s="2" t="s">
        <v>1830</v>
      </c>
      <c r="C96" s="9"/>
    </row>
    <row r="97" spans="2:6">
      <c r="B97" s="2" t="s">
        <v>1831</v>
      </c>
      <c r="C97" s="9"/>
    </row>
    <row r="98" spans="2:6">
      <c r="B98" s="2" t="s">
        <v>1832</v>
      </c>
      <c r="C98" s="9"/>
    </row>
    <row r="99" spans="2:6">
      <c r="B99" s="2" t="s">
        <v>1833</v>
      </c>
      <c r="C99" s="9"/>
    </row>
    <row r="100" spans="2:6">
      <c r="B100" s="2" t="s">
        <v>1834</v>
      </c>
      <c r="C100" s="9"/>
    </row>
    <row r="101" spans="2:6">
      <c r="B101" s="2" t="s">
        <v>1835</v>
      </c>
      <c r="C101" s="9"/>
    </row>
    <row r="102" spans="2:6">
      <c r="B102" s="2" t="s">
        <v>1836</v>
      </c>
      <c r="C102" s="9"/>
    </row>
    <row r="103" spans="2:6">
      <c r="B103" s="2" t="s">
        <v>1837</v>
      </c>
      <c r="C103" s="9"/>
    </row>
    <row r="104" spans="2:6">
      <c r="B104" s="2" t="s">
        <v>1838</v>
      </c>
      <c r="C104" s="9"/>
    </row>
    <row r="105" spans="2:6">
      <c r="B105" s="2" t="s">
        <v>1839</v>
      </c>
      <c r="C105" s="9"/>
    </row>
    <row r="106" spans="2:6">
      <c r="B106" s="2" t="s">
        <v>134</v>
      </c>
      <c r="C106" s="9"/>
    </row>
    <row r="107" spans="2:6">
      <c r="B107" s="2" t="s">
        <v>1840</v>
      </c>
    </row>
    <row r="109" spans="2:6" ht="63" customHeight="1">
      <c r="B109" s="444" t="s">
        <v>1113</v>
      </c>
      <c r="C109" s="444"/>
      <c r="D109" s="444"/>
      <c r="E109" s="444"/>
      <c r="F109" s="444"/>
    </row>
    <row r="111" spans="2:6" ht="15">
      <c r="B111" s="100" t="s">
        <v>1841</v>
      </c>
      <c r="C111" s="15"/>
    </row>
    <row r="112" spans="2:6">
      <c r="C112" s="15"/>
    </row>
    <row r="113" spans="1:9">
      <c r="B113" s="23" t="s">
        <v>1520</v>
      </c>
      <c r="C113" s="15"/>
    </row>
    <row r="114" spans="1:9">
      <c r="B114" s="445" t="s">
        <v>1521</v>
      </c>
      <c r="C114" s="447" t="s">
        <v>1522</v>
      </c>
      <c r="D114" s="447"/>
      <c r="E114" s="448" t="s">
        <v>1523</v>
      </c>
      <c r="F114" s="447" t="s">
        <v>1524</v>
      </c>
      <c r="I114" s="4"/>
    </row>
    <row r="115" spans="1:9" ht="21" customHeight="1">
      <c r="B115" s="446"/>
      <c r="C115" s="447"/>
      <c r="D115" s="447"/>
      <c r="E115" s="449"/>
      <c r="F115" s="447"/>
      <c r="I115" s="80"/>
    </row>
    <row r="116" spans="1:9" ht="15">
      <c r="B116" s="101" t="s">
        <v>1842</v>
      </c>
      <c r="C116" s="450" t="s">
        <v>1526</v>
      </c>
      <c r="D116" s="450"/>
      <c r="E116" s="82">
        <v>-250000000</v>
      </c>
      <c r="F116" s="83">
        <v>-1.21</v>
      </c>
      <c r="G116" s="84"/>
      <c r="I116" s="80"/>
    </row>
    <row r="117" spans="1:9" ht="15">
      <c r="B117" s="101" t="s">
        <v>1842</v>
      </c>
      <c r="C117" s="450" t="s">
        <v>1526</v>
      </c>
      <c r="D117" s="450"/>
      <c r="E117" s="82">
        <v>-250000000</v>
      </c>
      <c r="F117" s="83">
        <v>-1.21</v>
      </c>
      <c r="G117" s="84"/>
      <c r="I117" s="80"/>
    </row>
    <row r="118" spans="1:9">
      <c r="B118" s="23"/>
    </row>
    <row r="119" spans="1:9" s="38" customFormat="1" ht="35.1" customHeight="1">
      <c r="B119" s="471" t="s">
        <v>1843</v>
      </c>
      <c r="C119" s="471"/>
      <c r="D119" s="471"/>
      <c r="E119" s="471"/>
      <c r="F119" s="471"/>
      <c r="G119" s="1"/>
      <c r="H119" s="40"/>
    </row>
    <row r="120" spans="1:9">
      <c r="B120" s="2"/>
      <c r="C120" s="9"/>
    </row>
    <row r="121" spans="1:9" s="38" customFormat="1" ht="35.1" customHeight="1">
      <c r="B121" s="471" t="s">
        <v>1844</v>
      </c>
      <c r="C121" s="471"/>
      <c r="D121" s="471"/>
      <c r="E121" s="471"/>
      <c r="F121" s="471"/>
      <c r="G121" s="1"/>
      <c r="H121" s="40"/>
    </row>
    <row r="127" spans="1:9">
      <c r="A127" s="3" t="s">
        <v>0</v>
      </c>
      <c r="B127" s="394" t="s">
        <v>1845</v>
      </c>
      <c r="C127" s="394"/>
      <c r="D127" s="394"/>
      <c r="E127" s="394"/>
    </row>
    <row r="131" spans="2:8">
      <c r="B131" s="1" t="s">
        <v>101</v>
      </c>
    </row>
    <row r="133" spans="2:8">
      <c r="B133" s="6" t="s">
        <v>102</v>
      </c>
      <c r="C133" s="7" t="s">
        <v>103</v>
      </c>
      <c r="D133" s="6" t="s">
        <v>104</v>
      </c>
      <c r="E133" s="6" t="s">
        <v>105</v>
      </c>
      <c r="F133" s="8" t="s">
        <v>106</v>
      </c>
      <c r="G133" s="8" t="s">
        <v>107</v>
      </c>
      <c r="H133" s="8" t="s">
        <v>108</v>
      </c>
    </row>
    <row r="134" spans="2:8">
      <c r="B134" s="2"/>
      <c r="C134" s="9"/>
      <c r="D134" s="2"/>
      <c r="E134" s="2"/>
      <c r="F134" s="10"/>
      <c r="G134" s="10"/>
      <c r="H134" s="10"/>
    </row>
    <row r="135" spans="2:8" ht="15.75">
      <c r="B135" s="68" t="s">
        <v>1374</v>
      </c>
      <c r="C135" s="9"/>
      <c r="D135" s="2"/>
      <c r="E135" s="2"/>
      <c r="F135" s="10"/>
      <c r="G135" s="10"/>
      <c r="H135" s="10"/>
    </row>
    <row r="136" spans="2:8">
      <c r="B136" s="2"/>
      <c r="C136" s="9"/>
      <c r="D136" s="2"/>
      <c r="E136" s="2"/>
      <c r="F136" s="10"/>
      <c r="G136" s="10"/>
      <c r="H136" s="10"/>
    </row>
    <row r="137" spans="2:8" s="69" customFormat="1">
      <c r="B137" s="72" t="s">
        <v>1375</v>
      </c>
      <c r="C137" s="73"/>
      <c r="F137" s="71"/>
      <c r="G137" s="71"/>
      <c r="H137" s="71"/>
    </row>
    <row r="138" spans="2:8" s="69" customFormat="1">
      <c r="B138"/>
      <c r="C138" s="73"/>
      <c r="F138" s="71"/>
      <c r="G138" s="71"/>
      <c r="H138" s="71"/>
    </row>
    <row r="139" spans="2:8" s="69" customFormat="1">
      <c r="B139"/>
      <c r="C139" s="73"/>
      <c r="F139" s="71"/>
      <c r="G139" s="71"/>
      <c r="H139" s="71"/>
    </row>
    <row r="140" spans="2:8" s="69" customFormat="1">
      <c r="B140" t="s">
        <v>1376</v>
      </c>
      <c r="C140" s="85">
        <v>117800066.05</v>
      </c>
      <c r="F140" s="71"/>
      <c r="G140" s="102"/>
      <c r="H140" s="71"/>
    </row>
    <row r="141" spans="2:8" s="69" customFormat="1">
      <c r="B141"/>
      <c r="C141" s="85"/>
      <c r="F141" s="71"/>
      <c r="G141" s="103"/>
      <c r="H141" s="71"/>
    </row>
    <row r="142" spans="2:8" s="69" customFormat="1">
      <c r="B142" t="s">
        <v>1377</v>
      </c>
      <c r="C142" s="85">
        <v>102800066.05</v>
      </c>
      <c r="F142" s="71"/>
      <c r="G142" s="102"/>
      <c r="H142" s="71"/>
    </row>
    <row r="143" spans="2:8" s="69" customFormat="1">
      <c r="B143"/>
      <c r="C143" s="85"/>
      <c r="F143" s="71"/>
      <c r="G143" s="103"/>
      <c r="H143" s="71"/>
    </row>
    <row r="144" spans="2:8" s="69" customFormat="1">
      <c r="B144" t="s">
        <v>1378</v>
      </c>
      <c r="C144" s="85">
        <v>15000000</v>
      </c>
      <c r="F144" s="71"/>
      <c r="G144" s="103"/>
      <c r="H144" s="71"/>
    </row>
    <row r="145" spans="2:8" s="69" customFormat="1">
      <c r="B145"/>
      <c r="C145" s="85"/>
      <c r="F145" s="71"/>
      <c r="G145" s="103"/>
      <c r="H145" s="71"/>
    </row>
    <row r="146" spans="2:8" s="69" customFormat="1">
      <c r="B146" s="72" t="s">
        <v>1379</v>
      </c>
      <c r="C146" s="86">
        <v>45427916</v>
      </c>
      <c r="F146" s="71"/>
      <c r="G146" s="103"/>
      <c r="H146" s="71"/>
    </row>
    <row r="147" spans="2:8" s="69" customFormat="1">
      <c r="B147"/>
      <c r="C147" s="85"/>
      <c r="F147" s="71"/>
      <c r="G147" s="103"/>
      <c r="H147" s="71"/>
    </row>
    <row r="148" spans="2:8" s="69" customFormat="1">
      <c r="B148" t="s">
        <v>1380</v>
      </c>
      <c r="C148" s="85">
        <v>20635916</v>
      </c>
      <c r="F148" s="71"/>
      <c r="G148" s="102"/>
      <c r="H148" s="71"/>
    </row>
    <row r="149" spans="2:8" s="69" customFormat="1">
      <c r="B149"/>
      <c r="C149" s="85"/>
      <c r="F149" s="71"/>
      <c r="G149" s="103"/>
      <c r="H149" s="71"/>
    </row>
    <row r="150" spans="2:8" s="69" customFormat="1" ht="25.5">
      <c r="B150" s="78" t="s">
        <v>1381</v>
      </c>
      <c r="C150" s="85">
        <v>24792000</v>
      </c>
      <c r="F150" s="71"/>
      <c r="G150" s="102"/>
      <c r="H150" s="71"/>
    </row>
    <row r="151" spans="2:8" s="69" customFormat="1">
      <c r="B151"/>
      <c r="C151" s="85"/>
      <c r="F151" s="71"/>
      <c r="G151" s="102"/>
      <c r="H151" s="71"/>
    </row>
    <row r="152" spans="2:8" s="69" customFormat="1" ht="25.5">
      <c r="B152" s="78" t="s">
        <v>1382</v>
      </c>
      <c r="C152" s="74">
        <v>21291359.450000003</v>
      </c>
      <c r="F152" s="71"/>
      <c r="G152" s="102"/>
      <c r="H152" s="71"/>
    </row>
    <row r="153" spans="2:8" s="69" customFormat="1">
      <c r="B153"/>
      <c r="C153" s="85"/>
      <c r="F153" s="71"/>
      <c r="G153" s="103"/>
      <c r="H153" s="71"/>
    </row>
    <row r="154" spans="2:8" s="69" customFormat="1">
      <c r="B154" s="72" t="s">
        <v>1383</v>
      </c>
      <c r="C154" s="86">
        <v>41927275.450000003</v>
      </c>
      <c r="F154" s="71"/>
      <c r="G154" s="104"/>
      <c r="H154" s="71"/>
    </row>
    <row r="155" spans="2:8" s="69" customFormat="1">
      <c r="B155" s="79"/>
      <c r="C155" s="73"/>
      <c r="F155" s="71"/>
      <c r="G155" s="71"/>
      <c r="H155" s="71"/>
    </row>
    <row r="156" spans="2:8" s="69" customFormat="1">
      <c r="B156" s="1" t="s">
        <v>1384</v>
      </c>
      <c r="C156" s="74"/>
      <c r="F156" s="71"/>
      <c r="G156" s="71"/>
    </row>
    <row r="159" spans="2:8" s="38" customFormat="1" ht="36.75" customHeight="1">
      <c r="B159" s="43" t="s">
        <v>1846</v>
      </c>
      <c r="C159" s="105"/>
      <c r="F159" s="40"/>
      <c r="G159" s="40"/>
      <c r="H159" s="40"/>
    </row>
    <row r="161" spans="2:3" ht="25.5">
      <c r="B161" s="43" t="s">
        <v>1847</v>
      </c>
    </row>
    <row r="164" spans="2:3">
      <c r="B164" s="2"/>
      <c r="C164" s="9"/>
    </row>
    <row r="165" spans="2:3">
      <c r="B165" s="2"/>
    </row>
  </sheetData>
  <mergeCells count="18">
    <mergeCell ref="C12:C13"/>
    <mergeCell ref="D12:D13"/>
    <mergeCell ref="E12:E13"/>
    <mergeCell ref="B1:E1"/>
    <mergeCell ref="C3:C7"/>
    <mergeCell ref="D3:D7"/>
    <mergeCell ref="B10:E10"/>
    <mergeCell ref="B11:E11"/>
    <mergeCell ref="C117:D117"/>
    <mergeCell ref="B119:F119"/>
    <mergeCell ref="B121:F121"/>
    <mergeCell ref="B127:E127"/>
    <mergeCell ref="B109:F109"/>
    <mergeCell ref="B114:B115"/>
    <mergeCell ref="C114:D115"/>
    <mergeCell ref="E114:E115"/>
    <mergeCell ref="F114:F115"/>
    <mergeCell ref="C116:D116"/>
  </mergeCells>
  <hyperlinks>
    <hyperlink ref="A1" location="Index!A1" display="Index" xr:uid="{03A0196F-AED1-4B73-B956-4BD23CD30F4D}"/>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2C86-A3A4-407D-80D9-6AADB4DAE2FE}">
  <dimension ref="A1:K79"/>
  <sheetViews>
    <sheetView workbookViewId="0">
      <selection activeCell="B1" sqref="B1:E1"/>
    </sheetView>
  </sheetViews>
  <sheetFormatPr defaultRowHeight="12.75"/>
  <cols>
    <col min="1" max="1" width="5.42578125" style="21" bestFit="1" customWidth="1"/>
    <col min="2" max="2" width="81.140625" style="21" bestFit="1" customWidth="1"/>
    <col min="3" max="3" width="30.7109375" style="210" customWidth="1"/>
    <col min="4" max="4" width="30.7109375" style="21" customWidth="1"/>
    <col min="5" max="5" width="14.85546875"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81.140625" style="21" bestFit="1" customWidth="1"/>
    <col min="259" max="259" width="13.140625" style="21" bestFit="1" customWidth="1"/>
    <col min="260" max="260" width="12.140625" style="21" bestFit="1" customWidth="1"/>
    <col min="261" max="261" width="14.85546875" style="21" bestFit="1" customWidth="1"/>
    <col min="262" max="262" width="11.5703125" style="21" bestFit="1" customWidth="1"/>
    <col min="263" max="263" width="18.140625" style="21" bestFit="1" customWidth="1"/>
    <col min="264" max="512" width="9.140625" style="21"/>
    <col min="513" max="513" width="5.42578125" style="21" bestFit="1" customWidth="1"/>
    <col min="514" max="514" width="81.140625" style="21" bestFit="1" customWidth="1"/>
    <col min="515" max="515" width="13.140625" style="21" bestFit="1" customWidth="1"/>
    <col min="516" max="516" width="12.140625" style="21" bestFit="1" customWidth="1"/>
    <col min="517" max="517" width="14.85546875" style="21" bestFit="1" customWidth="1"/>
    <col min="518" max="518" width="11.5703125" style="21" bestFit="1" customWidth="1"/>
    <col min="519" max="519" width="18.140625" style="21" bestFit="1" customWidth="1"/>
    <col min="520" max="768" width="9.140625" style="21"/>
    <col min="769" max="769" width="5.42578125" style="21" bestFit="1" customWidth="1"/>
    <col min="770" max="770" width="81.140625" style="21" bestFit="1" customWidth="1"/>
    <col min="771" max="771" width="13.140625" style="21" bestFit="1" customWidth="1"/>
    <col min="772" max="772" width="12.140625" style="21" bestFit="1" customWidth="1"/>
    <col min="773" max="773" width="14.85546875" style="21" bestFit="1" customWidth="1"/>
    <col min="774" max="774" width="11.5703125" style="21" bestFit="1" customWidth="1"/>
    <col min="775" max="775" width="18.140625" style="21" bestFit="1" customWidth="1"/>
    <col min="776" max="1024" width="9.140625" style="21"/>
    <col min="1025" max="1025" width="5.42578125" style="21" bestFit="1" customWidth="1"/>
    <col min="1026" max="1026" width="81.140625" style="21" bestFit="1" customWidth="1"/>
    <col min="1027" max="1027" width="13.140625" style="21" bestFit="1" customWidth="1"/>
    <col min="1028" max="1028" width="12.140625" style="21" bestFit="1" customWidth="1"/>
    <col min="1029" max="1029" width="14.85546875" style="21" bestFit="1" customWidth="1"/>
    <col min="1030" max="1030" width="11.5703125" style="21" bestFit="1" customWidth="1"/>
    <col min="1031" max="1031" width="18.140625" style="21" bestFit="1" customWidth="1"/>
    <col min="1032" max="1280" width="9.140625" style="21"/>
    <col min="1281" max="1281" width="5.42578125" style="21" bestFit="1" customWidth="1"/>
    <col min="1282" max="1282" width="81.140625" style="21" bestFit="1" customWidth="1"/>
    <col min="1283" max="1283" width="13.140625" style="21" bestFit="1" customWidth="1"/>
    <col min="1284" max="1284" width="12.140625" style="21" bestFit="1" customWidth="1"/>
    <col min="1285" max="1285" width="14.85546875" style="21" bestFit="1" customWidth="1"/>
    <col min="1286" max="1286" width="11.5703125" style="21" bestFit="1" customWidth="1"/>
    <col min="1287" max="1287" width="18.140625" style="21" bestFit="1" customWidth="1"/>
    <col min="1288" max="1536" width="9.140625" style="21"/>
    <col min="1537" max="1537" width="5.42578125" style="21" bestFit="1" customWidth="1"/>
    <col min="1538" max="1538" width="81.140625" style="21" bestFit="1" customWidth="1"/>
    <col min="1539" max="1539" width="13.140625" style="21" bestFit="1" customWidth="1"/>
    <col min="1540" max="1540" width="12.140625" style="21" bestFit="1" customWidth="1"/>
    <col min="1541" max="1541" width="14.85546875" style="21" bestFit="1" customWidth="1"/>
    <col min="1542" max="1542" width="11.5703125" style="21" bestFit="1" customWidth="1"/>
    <col min="1543" max="1543" width="18.140625" style="21" bestFit="1" customWidth="1"/>
    <col min="1544" max="1792" width="9.140625" style="21"/>
    <col min="1793" max="1793" width="5.42578125" style="21" bestFit="1" customWidth="1"/>
    <col min="1794" max="1794" width="81.140625" style="21" bestFit="1" customWidth="1"/>
    <col min="1795" max="1795" width="13.140625" style="21" bestFit="1" customWidth="1"/>
    <col min="1796" max="1796" width="12.140625" style="21" bestFit="1" customWidth="1"/>
    <col min="1797" max="1797" width="14.85546875" style="21" bestFit="1" customWidth="1"/>
    <col min="1798" max="1798" width="11.5703125" style="21" bestFit="1" customWidth="1"/>
    <col min="1799" max="1799" width="18.140625" style="21" bestFit="1" customWidth="1"/>
    <col min="1800" max="2048" width="9.140625" style="21"/>
    <col min="2049" max="2049" width="5.42578125" style="21" bestFit="1" customWidth="1"/>
    <col min="2050" max="2050" width="81.140625" style="21" bestFit="1" customWidth="1"/>
    <col min="2051" max="2051" width="13.140625" style="21" bestFit="1" customWidth="1"/>
    <col min="2052" max="2052" width="12.140625" style="21" bestFit="1" customWidth="1"/>
    <col min="2053" max="2053" width="14.85546875" style="21" bestFit="1" customWidth="1"/>
    <col min="2054" max="2054" width="11.5703125" style="21" bestFit="1" customWidth="1"/>
    <col min="2055" max="2055" width="18.140625" style="21" bestFit="1" customWidth="1"/>
    <col min="2056" max="2304" width="9.140625" style="21"/>
    <col min="2305" max="2305" width="5.42578125" style="21" bestFit="1" customWidth="1"/>
    <col min="2306" max="2306" width="81.140625" style="21" bestFit="1" customWidth="1"/>
    <col min="2307" max="2307" width="13.140625" style="21" bestFit="1" customWidth="1"/>
    <col min="2308" max="2308" width="12.140625" style="21" bestFit="1" customWidth="1"/>
    <col min="2309" max="2309" width="14.85546875" style="21" bestFit="1" customWidth="1"/>
    <col min="2310" max="2310" width="11.5703125" style="21" bestFit="1" customWidth="1"/>
    <col min="2311" max="2311" width="18.140625" style="21" bestFit="1" customWidth="1"/>
    <col min="2312" max="2560" width="9.140625" style="21"/>
    <col min="2561" max="2561" width="5.42578125" style="21" bestFit="1" customWidth="1"/>
    <col min="2562" max="2562" width="81.140625" style="21" bestFit="1" customWidth="1"/>
    <col min="2563" max="2563" width="13.140625" style="21" bestFit="1" customWidth="1"/>
    <col min="2564" max="2564" width="12.140625" style="21" bestFit="1" customWidth="1"/>
    <col min="2565" max="2565" width="14.85546875" style="21" bestFit="1" customWidth="1"/>
    <col min="2566" max="2566" width="11.5703125" style="21" bestFit="1" customWidth="1"/>
    <col min="2567" max="2567" width="18.140625" style="21" bestFit="1" customWidth="1"/>
    <col min="2568" max="2816" width="9.140625" style="21"/>
    <col min="2817" max="2817" width="5.42578125" style="21" bestFit="1" customWidth="1"/>
    <col min="2818" max="2818" width="81.140625" style="21" bestFit="1" customWidth="1"/>
    <col min="2819" max="2819" width="13.140625" style="21" bestFit="1" customWidth="1"/>
    <col min="2820" max="2820" width="12.140625" style="21" bestFit="1" customWidth="1"/>
    <col min="2821" max="2821" width="14.85546875" style="21" bestFit="1" customWidth="1"/>
    <col min="2822" max="2822" width="11.5703125" style="21" bestFit="1" customWidth="1"/>
    <col min="2823" max="2823" width="18.140625" style="21" bestFit="1" customWidth="1"/>
    <col min="2824" max="3072" width="9.140625" style="21"/>
    <col min="3073" max="3073" width="5.42578125" style="21" bestFit="1" customWidth="1"/>
    <col min="3074" max="3074" width="81.140625" style="21" bestFit="1" customWidth="1"/>
    <col min="3075" max="3075" width="13.140625" style="21" bestFit="1" customWidth="1"/>
    <col min="3076" max="3076" width="12.140625" style="21" bestFit="1" customWidth="1"/>
    <col min="3077" max="3077" width="14.85546875" style="21" bestFit="1" customWidth="1"/>
    <col min="3078" max="3078" width="11.5703125" style="21" bestFit="1" customWidth="1"/>
    <col min="3079" max="3079" width="18.140625" style="21" bestFit="1" customWidth="1"/>
    <col min="3080" max="3328" width="9.140625" style="21"/>
    <col min="3329" max="3329" width="5.42578125" style="21" bestFit="1" customWidth="1"/>
    <col min="3330" max="3330" width="81.140625" style="21" bestFit="1" customWidth="1"/>
    <col min="3331" max="3331" width="13.140625" style="21" bestFit="1" customWidth="1"/>
    <col min="3332" max="3332" width="12.140625" style="21" bestFit="1" customWidth="1"/>
    <col min="3333" max="3333" width="14.85546875" style="21" bestFit="1" customWidth="1"/>
    <col min="3334" max="3334" width="11.5703125" style="21" bestFit="1" customWidth="1"/>
    <col min="3335" max="3335" width="18.140625" style="21" bestFit="1" customWidth="1"/>
    <col min="3336" max="3584" width="9.140625" style="21"/>
    <col min="3585" max="3585" width="5.42578125" style="21" bestFit="1" customWidth="1"/>
    <col min="3586" max="3586" width="81.140625" style="21" bestFit="1" customWidth="1"/>
    <col min="3587" max="3587" width="13.140625" style="21" bestFit="1" customWidth="1"/>
    <col min="3588" max="3588" width="12.140625" style="21" bestFit="1" customWidth="1"/>
    <col min="3589" max="3589" width="14.85546875" style="21" bestFit="1" customWidth="1"/>
    <col min="3590" max="3590" width="11.5703125" style="21" bestFit="1" customWidth="1"/>
    <col min="3591" max="3591" width="18.140625" style="21" bestFit="1" customWidth="1"/>
    <col min="3592" max="3840" width="9.140625" style="21"/>
    <col min="3841" max="3841" width="5.42578125" style="21" bestFit="1" customWidth="1"/>
    <col min="3842" max="3842" width="81.140625" style="21" bestFit="1" customWidth="1"/>
    <col min="3843" max="3843" width="13.140625" style="21" bestFit="1" customWidth="1"/>
    <col min="3844" max="3844" width="12.140625" style="21" bestFit="1" customWidth="1"/>
    <col min="3845" max="3845" width="14.85546875" style="21" bestFit="1" customWidth="1"/>
    <col min="3846" max="3846" width="11.5703125" style="21" bestFit="1" customWidth="1"/>
    <col min="3847" max="3847" width="18.140625" style="21" bestFit="1" customWidth="1"/>
    <col min="3848" max="4096" width="9.140625" style="21"/>
    <col min="4097" max="4097" width="5.42578125" style="21" bestFit="1" customWidth="1"/>
    <col min="4098" max="4098" width="81.140625" style="21" bestFit="1" customWidth="1"/>
    <col min="4099" max="4099" width="13.140625" style="21" bestFit="1" customWidth="1"/>
    <col min="4100" max="4100" width="12.140625" style="21" bestFit="1" customWidth="1"/>
    <col min="4101" max="4101" width="14.85546875" style="21" bestFit="1" customWidth="1"/>
    <col min="4102" max="4102" width="11.5703125" style="21" bestFit="1" customWidth="1"/>
    <col min="4103" max="4103" width="18.140625" style="21" bestFit="1" customWidth="1"/>
    <col min="4104" max="4352" width="9.140625" style="21"/>
    <col min="4353" max="4353" width="5.42578125" style="21" bestFit="1" customWidth="1"/>
    <col min="4354" max="4354" width="81.140625" style="21" bestFit="1" customWidth="1"/>
    <col min="4355" max="4355" width="13.140625" style="21" bestFit="1" customWidth="1"/>
    <col min="4356" max="4356" width="12.140625" style="21" bestFit="1" customWidth="1"/>
    <col min="4357" max="4357" width="14.85546875" style="21" bestFit="1" customWidth="1"/>
    <col min="4358" max="4358" width="11.5703125" style="21" bestFit="1" customWidth="1"/>
    <col min="4359" max="4359" width="18.140625" style="21" bestFit="1" customWidth="1"/>
    <col min="4360" max="4608" width="9.140625" style="21"/>
    <col min="4609" max="4609" width="5.42578125" style="21" bestFit="1" customWidth="1"/>
    <col min="4610" max="4610" width="81.140625" style="21" bestFit="1" customWidth="1"/>
    <col min="4611" max="4611" width="13.140625" style="21" bestFit="1" customWidth="1"/>
    <col min="4612" max="4612" width="12.140625" style="21" bestFit="1" customWidth="1"/>
    <col min="4613" max="4613" width="14.85546875" style="21" bestFit="1" customWidth="1"/>
    <col min="4614" max="4614" width="11.5703125" style="21" bestFit="1" customWidth="1"/>
    <col min="4615" max="4615" width="18.140625" style="21" bestFit="1" customWidth="1"/>
    <col min="4616" max="4864" width="9.140625" style="21"/>
    <col min="4865" max="4865" width="5.42578125" style="21" bestFit="1" customWidth="1"/>
    <col min="4866" max="4866" width="81.140625" style="21" bestFit="1" customWidth="1"/>
    <col min="4867" max="4867" width="13.140625" style="21" bestFit="1" customWidth="1"/>
    <col min="4868" max="4868" width="12.140625" style="21" bestFit="1" customWidth="1"/>
    <col min="4869" max="4869" width="14.85546875" style="21" bestFit="1" customWidth="1"/>
    <col min="4870" max="4870" width="11.5703125" style="21" bestFit="1" customWidth="1"/>
    <col min="4871" max="4871" width="18.140625" style="21" bestFit="1" customWidth="1"/>
    <col min="4872" max="5120" width="9.140625" style="21"/>
    <col min="5121" max="5121" width="5.42578125" style="21" bestFit="1" customWidth="1"/>
    <col min="5122" max="5122" width="81.140625" style="21" bestFit="1" customWidth="1"/>
    <col min="5123" max="5123" width="13.140625" style="21" bestFit="1" customWidth="1"/>
    <col min="5124" max="5124" width="12.140625" style="21" bestFit="1" customWidth="1"/>
    <col min="5125" max="5125" width="14.85546875" style="21" bestFit="1" customWidth="1"/>
    <col min="5126" max="5126" width="11.5703125" style="21" bestFit="1" customWidth="1"/>
    <col min="5127" max="5127" width="18.140625" style="21" bestFit="1" customWidth="1"/>
    <col min="5128" max="5376" width="9.140625" style="21"/>
    <col min="5377" max="5377" width="5.42578125" style="21" bestFit="1" customWidth="1"/>
    <col min="5378" max="5378" width="81.140625" style="21" bestFit="1" customWidth="1"/>
    <col min="5379" max="5379" width="13.140625" style="21" bestFit="1" customWidth="1"/>
    <col min="5380" max="5380" width="12.140625" style="21" bestFit="1" customWidth="1"/>
    <col min="5381" max="5381" width="14.85546875" style="21" bestFit="1" customWidth="1"/>
    <col min="5382" max="5382" width="11.5703125" style="21" bestFit="1" customWidth="1"/>
    <col min="5383" max="5383" width="18.140625" style="21" bestFit="1" customWidth="1"/>
    <col min="5384" max="5632" width="9.140625" style="21"/>
    <col min="5633" max="5633" width="5.42578125" style="21" bestFit="1" customWidth="1"/>
    <col min="5634" max="5634" width="81.140625" style="21" bestFit="1" customWidth="1"/>
    <col min="5635" max="5635" width="13.140625" style="21" bestFit="1" customWidth="1"/>
    <col min="5636" max="5636" width="12.140625" style="21" bestFit="1" customWidth="1"/>
    <col min="5637" max="5637" width="14.85546875" style="21" bestFit="1" customWidth="1"/>
    <col min="5638" max="5638" width="11.5703125" style="21" bestFit="1" customWidth="1"/>
    <col min="5639" max="5639" width="18.140625" style="21" bestFit="1" customWidth="1"/>
    <col min="5640" max="5888" width="9.140625" style="21"/>
    <col min="5889" max="5889" width="5.42578125" style="21" bestFit="1" customWidth="1"/>
    <col min="5890" max="5890" width="81.140625" style="21" bestFit="1" customWidth="1"/>
    <col min="5891" max="5891" width="13.140625" style="21" bestFit="1" customWidth="1"/>
    <col min="5892" max="5892" width="12.140625" style="21" bestFit="1" customWidth="1"/>
    <col min="5893" max="5893" width="14.85546875" style="21" bestFit="1" customWidth="1"/>
    <col min="5894" max="5894" width="11.5703125" style="21" bestFit="1" customWidth="1"/>
    <col min="5895" max="5895" width="18.140625" style="21" bestFit="1" customWidth="1"/>
    <col min="5896" max="6144" width="9.140625" style="21"/>
    <col min="6145" max="6145" width="5.42578125" style="21" bestFit="1" customWidth="1"/>
    <col min="6146" max="6146" width="81.140625" style="21" bestFit="1" customWidth="1"/>
    <col min="6147" max="6147" width="13.140625" style="21" bestFit="1" customWidth="1"/>
    <col min="6148" max="6148" width="12.140625" style="21" bestFit="1" customWidth="1"/>
    <col min="6149" max="6149" width="14.85546875" style="21" bestFit="1" customWidth="1"/>
    <col min="6150" max="6150" width="11.5703125" style="21" bestFit="1" customWidth="1"/>
    <col min="6151" max="6151" width="18.140625" style="21" bestFit="1" customWidth="1"/>
    <col min="6152" max="6400" width="9.140625" style="21"/>
    <col min="6401" max="6401" width="5.42578125" style="21" bestFit="1" customWidth="1"/>
    <col min="6402" max="6402" width="81.140625" style="21" bestFit="1" customWidth="1"/>
    <col min="6403" max="6403" width="13.140625" style="21" bestFit="1" customWidth="1"/>
    <col min="6404" max="6404" width="12.140625" style="21" bestFit="1" customWidth="1"/>
    <col min="6405" max="6405" width="14.85546875" style="21" bestFit="1" customWidth="1"/>
    <col min="6406" max="6406" width="11.5703125" style="21" bestFit="1" customWidth="1"/>
    <col min="6407" max="6407" width="18.140625" style="21" bestFit="1" customWidth="1"/>
    <col min="6408" max="6656" width="9.140625" style="21"/>
    <col min="6657" max="6657" width="5.42578125" style="21" bestFit="1" customWidth="1"/>
    <col min="6658" max="6658" width="81.140625" style="21" bestFit="1" customWidth="1"/>
    <col min="6659" max="6659" width="13.140625" style="21" bestFit="1" customWidth="1"/>
    <col min="6660" max="6660" width="12.140625" style="21" bestFit="1" customWidth="1"/>
    <col min="6661" max="6661" width="14.85546875" style="21" bestFit="1" customWidth="1"/>
    <col min="6662" max="6662" width="11.5703125" style="21" bestFit="1" customWidth="1"/>
    <col min="6663" max="6663" width="18.140625" style="21" bestFit="1" customWidth="1"/>
    <col min="6664" max="6912" width="9.140625" style="21"/>
    <col min="6913" max="6913" width="5.42578125" style="21" bestFit="1" customWidth="1"/>
    <col min="6914" max="6914" width="81.140625" style="21" bestFit="1" customWidth="1"/>
    <col min="6915" max="6915" width="13.140625" style="21" bestFit="1" customWidth="1"/>
    <col min="6916" max="6916" width="12.140625" style="21" bestFit="1" customWidth="1"/>
    <col min="6917" max="6917" width="14.85546875" style="21" bestFit="1" customWidth="1"/>
    <col min="6918" max="6918" width="11.5703125" style="21" bestFit="1" customWidth="1"/>
    <col min="6919" max="6919" width="18.140625" style="21" bestFit="1" customWidth="1"/>
    <col min="6920" max="7168" width="9.140625" style="21"/>
    <col min="7169" max="7169" width="5.42578125" style="21" bestFit="1" customWidth="1"/>
    <col min="7170" max="7170" width="81.140625" style="21" bestFit="1" customWidth="1"/>
    <col min="7171" max="7171" width="13.140625" style="21" bestFit="1" customWidth="1"/>
    <col min="7172" max="7172" width="12.140625" style="21" bestFit="1" customWidth="1"/>
    <col min="7173" max="7173" width="14.85546875" style="21" bestFit="1" customWidth="1"/>
    <col min="7174" max="7174" width="11.5703125" style="21" bestFit="1" customWidth="1"/>
    <col min="7175" max="7175" width="18.140625" style="21" bestFit="1" customWidth="1"/>
    <col min="7176" max="7424" width="9.140625" style="21"/>
    <col min="7425" max="7425" width="5.42578125" style="21" bestFit="1" customWidth="1"/>
    <col min="7426" max="7426" width="81.140625" style="21" bestFit="1" customWidth="1"/>
    <col min="7427" max="7427" width="13.140625" style="21" bestFit="1" customWidth="1"/>
    <col min="7428" max="7428" width="12.140625" style="21" bestFit="1" customWidth="1"/>
    <col min="7429" max="7429" width="14.85546875" style="21" bestFit="1" customWidth="1"/>
    <col min="7430" max="7430" width="11.5703125" style="21" bestFit="1" customWidth="1"/>
    <col min="7431" max="7431" width="18.140625" style="21" bestFit="1" customWidth="1"/>
    <col min="7432" max="7680" width="9.140625" style="21"/>
    <col min="7681" max="7681" width="5.42578125" style="21" bestFit="1" customWidth="1"/>
    <col min="7682" max="7682" width="81.140625" style="21" bestFit="1" customWidth="1"/>
    <col min="7683" max="7683" width="13.140625" style="21" bestFit="1" customWidth="1"/>
    <col min="7684" max="7684" width="12.140625" style="21" bestFit="1" customWidth="1"/>
    <col min="7685" max="7685" width="14.85546875" style="21" bestFit="1" customWidth="1"/>
    <col min="7686" max="7686" width="11.5703125" style="21" bestFit="1" customWidth="1"/>
    <col min="7687" max="7687" width="18.140625" style="21" bestFit="1" customWidth="1"/>
    <col min="7688" max="7936" width="9.140625" style="21"/>
    <col min="7937" max="7937" width="5.42578125" style="21" bestFit="1" customWidth="1"/>
    <col min="7938" max="7938" width="81.140625" style="21" bestFit="1" customWidth="1"/>
    <col min="7939" max="7939" width="13.140625" style="21" bestFit="1" customWidth="1"/>
    <col min="7940" max="7940" width="12.140625" style="21" bestFit="1" customWidth="1"/>
    <col min="7941" max="7941" width="14.85546875" style="21" bestFit="1" customWidth="1"/>
    <col min="7942" max="7942" width="11.5703125" style="21" bestFit="1" customWidth="1"/>
    <col min="7943" max="7943" width="18.140625" style="21" bestFit="1" customWidth="1"/>
    <col min="7944" max="8192" width="9.140625" style="21"/>
    <col min="8193" max="8193" width="5.42578125" style="21" bestFit="1" customWidth="1"/>
    <col min="8194" max="8194" width="81.140625" style="21" bestFit="1" customWidth="1"/>
    <col min="8195" max="8195" width="13.140625" style="21" bestFit="1" customWidth="1"/>
    <col min="8196" max="8196" width="12.140625" style="21" bestFit="1" customWidth="1"/>
    <col min="8197" max="8197" width="14.85546875" style="21" bestFit="1" customWidth="1"/>
    <col min="8198" max="8198" width="11.5703125" style="21" bestFit="1" customWidth="1"/>
    <col min="8199" max="8199" width="18.140625" style="21" bestFit="1" customWidth="1"/>
    <col min="8200" max="8448" width="9.140625" style="21"/>
    <col min="8449" max="8449" width="5.42578125" style="21" bestFit="1" customWidth="1"/>
    <col min="8450" max="8450" width="81.140625" style="21" bestFit="1" customWidth="1"/>
    <col min="8451" max="8451" width="13.140625" style="21" bestFit="1" customWidth="1"/>
    <col min="8452" max="8452" width="12.140625" style="21" bestFit="1" customWidth="1"/>
    <col min="8453" max="8453" width="14.85546875" style="21" bestFit="1" customWidth="1"/>
    <col min="8454" max="8454" width="11.5703125" style="21" bestFit="1" customWidth="1"/>
    <col min="8455" max="8455" width="18.140625" style="21" bestFit="1" customWidth="1"/>
    <col min="8456" max="8704" width="9.140625" style="21"/>
    <col min="8705" max="8705" width="5.42578125" style="21" bestFit="1" customWidth="1"/>
    <col min="8706" max="8706" width="81.140625" style="21" bestFit="1" customWidth="1"/>
    <col min="8707" max="8707" width="13.140625" style="21" bestFit="1" customWidth="1"/>
    <col min="8708" max="8708" width="12.140625" style="21" bestFit="1" customWidth="1"/>
    <col min="8709" max="8709" width="14.85546875" style="21" bestFit="1" customWidth="1"/>
    <col min="8710" max="8710" width="11.5703125" style="21" bestFit="1" customWidth="1"/>
    <col min="8711" max="8711" width="18.140625" style="21" bestFit="1" customWidth="1"/>
    <col min="8712" max="8960" width="9.140625" style="21"/>
    <col min="8961" max="8961" width="5.42578125" style="21" bestFit="1" customWidth="1"/>
    <col min="8962" max="8962" width="81.140625" style="21" bestFit="1" customWidth="1"/>
    <col min="8963" max="8963" width="13.140625" style="21" bestFit="1" customWidth="1"/>
    <col min="8964" max="8964" width="12.140625" style="21" bestFit="1" customWidth="1"/>
    <col min="8965" max="8965" width="14.85546875" style="21" bestFit="1" customWidth="1"/>
    <col min="8966" max="8966" width="11.5703125" style="21" bestFit="1" customWidth="1"/>
    <col min="8967" max="8967" width="18.140625" style="21" bestFit="1" customWidth="1"/>
    <col min="8968" max="9216" width="9.140625" style="21"/>
    <col min="9217" max="9217" width="5.42578125" style="21" bestFit="1" customWidth="1"/>
    <col min="9218" max="9218" width="81.140625" style="21" bestFit="1" customWidth="1"/>
    <col min="9219" max="9219" width="13.140625" style="21" bestFit="1" customWidth="1"/>
    <col min="9220" max="9220" width="12.140625" style="21" bestFit="1" customWidth="1"/>
    <col min="9221" max="9221" width="14.85546875" style="21" bestFit="1" customWidth="1"/>
    <col min="9222" max="9222" width="11.5703125" style="21" bestFit="1" customWidth="1"/>
    <col min="9223" max="9223" width="18.140625" style="21" bestFit="1" customWidth="1"/>
    <col min="9224" max="9472" width="9.140625" style="21"/>
    <col min="9473" max="9473" width="5.42578125" style="21" bestFit="1" customWidth="1"/>
    <col min="9474" max="9474" width="81.140625" style="21" bestFit="1" customWidth="1"/>
    <col min="9475" max="9475" width="13.140625" style="21" bestFit="1" customWidth="1"/>
    <col min="9476" max="9476" width="12.140625" style="21" bestFit="1" customWidth="1"/>
    <col min="9477" max="9477" width="14.85546875" style="21" bestFit="1" customWidth="1"/>
    <col min="9478" max="9478" width="11.5703125" style="21" bestFit="1" customWidth="1"/>
    <col min="9479" max="9479" width="18.140625" style="21" bestFit="1" customWidth="1"/>
    <col min="9480" max="9728" width="9.140625" style="21"/>
    <col min="9729" max="9729" width="5.42578125" style="21" bestFit="1" customWidth="1"/>
    <col min="9730" max="9730" width="81.140625" style="21" bestFit="1" customWidth="1"/>
    <col min="9731" max="9731" width="13.140625" style="21" bestFit="1" customWidth="1"/>
    <col min="9732" max="9732" width="12.140625" style="21" bestFit="1" customWidth="1"/>
    <col min="9733" max="9733" width="14.85546875" style="21" bestFit="1" customWidth="1"/>
    <col min="9734" max="9734" width="11.5703125" style="21" bestFit="1" customWidth="1"/>
    <col min="9735" max="9735" width="18.140625" style="21" bestFit="1" customWidth="1"/>
    <col min="9736" max="9984" width="9.140625" style="21"/>
    <col min="9985" max="9985" width="5.42578125" style="21" bestFit="1" customWidth="1"/>
    <col min="9986" max="9986" width="81.140625" style="21" bestFit="1" customWidth="1"/>
    <col min="9987" max="9987" width="13.140625" style="21" bestFit="1" customWidth="1"/>
    <col min="9988" max="9988" width="12.140625" style="21" bestFit="1" customWidth="1"/>
    <col min="9989" max="9989" width="14.85546875" style="21" bestFit="1" customWidth="1"/>
    <col min="9990" max="9990" width="11.5703125" style="21" bestFit="1" customWidth="1"/>
    <col min="9991" max="9991" width="18.140625" style="21" bestFit="1" customWidth="1"/>
    <col min="9992" max="10240" width="9.140625" style="21"/>
    <col min="10241" max="10241" width="5.42578125" style="21" bestFit="1" customWidth="1"/>
    <col min="10242" max="10242" width="81.140625" style="21" bestFit="1" customWidth="1"/>
    <col min="10243" max="10243" width="13.140625" style="21" bestFit="1" customWidth="1"/>
    <col min="10244" max="10244" width="12.140625" style="21" bestFit="1" customWidth="1"/>
    <col min="10245" max="10245" width="14.85546875" style="21" bestFit="1" customWidth="1"/>
    <col min="10246" max="10246" width="11.5703125" style="21" bestFit="1" customWidth="1"/>
    <col min="10247" max="10247" width="18.140625" style="21" bestFit="1" customWidth="1"/>
    <col min="10248" max="10496" width="9.140625" style="21"/>
    <col min="10497" max="10497" width="5.42578125" style="21" bestFit="1" customWidth="1"/>
    <col min="10498" max="10498" width="81.140625" style="21" bestFit="1" customWidth="1"/>
    <col min="10499" max="10499" width="13.140625" style="21" bestFit="1" customWidth="1"/>
    <col min="10500" max="10500" width="12.140625" style="21" bestFit="1" customWidth="1"/>
    <col min="10501" max="10501" width="14.85546875" style="21" bestFit="1" customWidth="1"/>
    <col min="10502" max="10502" width="11.5703125" style="21" bestFit="1" customWidth="1"/>
    <col min="10503" max="10503" width="18.140625" style="21" bestFit="1" customWidth="1"/>
    <col min="10504" max="10752" width="9.140625" style="21"/>
    <col min="10753" max="10753" width="5.42578125" style="21" bestFit="1" customWidth="1"/>
    <col min="10754" max="10754" width="81.140625" style="21" bestFit="1" customWidth="1"/>
    <col min="10755" max="10755" width="13.140625" style="21" bestFit="1" customWidth="1"/>
    <col min="10756" max="10756" width="12.140625" style="21" bestFit="1" customWidth="1"/>
    <col min="10757" max="10757" width="14.85546875" style="21" bestFit="1" customWidth="1"/>
    <col min="10758" max="10758" width="11.5703125" style="21" bestFit="1" customWidth="1"/>
    <col min="10759" max="10759" width="18.140625" style="21" bestFit="1" customWidth="1"/>
    <col min="10760" max="11008" width="9.140625" style="21"/>
    <col min="11009" max="11009" width="5.42578125" style="21" bestFit="1" customWidth="1"/>
    <col min="11010" max="11010" width="81.140625" style="21" bestFit="1" customWidth="1"/>
    <col min="11011" max="11011" width="13.140625" style="21" bestFit="1" customWidth="1"/>
    <col min="11012" max="11012" width="12.140625" style="21" bestFit="1" customWidth="1"/>
    <col min="11013" max="11013" width="14.85546875" style="21" bestFit="1" customWidth="1"/>
    <col min="11014" max="11014" width="11.5703125" style="21" bestFit="1" customWidth="1"/>
    <col min="11015" max="11015" width="18.140625" style="21" bestFit="1" customWidth="1"/>
    <col min="11016" max="11264" width="9.140625" style="21"/>
    <col min="11265" max="11265" width="5.42578125" style="21" bestFit="1" customWidth="1"/>
    <col min="11266" max="11266" width="81.140625" style="21" bestFit="1" customWidth="1"/>
    <col min="11267" max="11267" width="13.140625" style="21" bestFit="1" customWidth="1"/>
    <col min="11268" max="11268" width="12.140625" style="21" bestFit="1" customWidth="1"/>
    <col min="11269" max="11269" width="14.85546875" style="21" bestFit="1" customWidth="1"/>
    <col min="11270" max="11270" width="11.5703125" style="21" bestFit="1" customWidth="1"/>
    <col min="11271" max="11271" width="18.140625" style="21" bestFit="1" customWidth="1"/>
    <col min="11272" max="11520" width="9.140625" style="21"/>
    <col min="11521" max="11521" width="5.42578125" style="21" bestFit="1" customWidth="1"/>
    <col min="11522" max="11522" width="81.140625" style="21" bestFit="1" customWidth="1"/>
    <col min="11523" max="11523" width="13.140625" style="21" bestFit="1" customWidth="1"/>
    <col min="11524" max="11524" width="12.140625" style="21" bestFit="1" customWidth="1"/>
    <col min="11525" max="11525" width="14.85546875" style="21" bestFit="1" customWidth="1"/>
    <col min="11526" max="11526" width="11.5703125" style="21" bestFit="1" customWidth="1"/>
    <col min="11527" max="11527" width="18.140625" style="21" bestFit="1" customWidth="1"/>
    <col min="11528" max="11776" width="9.140625" style="21"/>
    <col min="11777" max="11777" width="5.42578125" style="21" bestFit="1" customWidth="1"/>
    <col min="11778" max="11778" width="81.140625" style="21" bestFit="1" customWidth="1"/>
    <col min="11779" max="11779" width="13.140625" style="21" bestFit="1" customWidth="1"/>
    <col min="11780" max="11780" width="12.140625" style="21" bestFit="1" customWidth="1"/>
    <col min="11781" max="11781" width="14.85546875" style="21" bestFit="1" customWidth="1"/>
    <col min="11782" max="11782" width="11.5703125" style="21" bestFit="1" customWidth="1"/>
    <col min="11783" max="11783" width="18.140625" style="21" bestFit="1" customWidth="1"/>
    <col min="11784" max="12032" width="9.140625" style="21"/>
    <col min="12033" max="12033" width="5.42578125" style="21" bestFit="1" customWidth="1"/>
    <col min="12034" max="12034" width="81.140625" style="21" bestFit="1" customWidth="1"/>
    <col min="12035" max="12035" width="13.140625" style="21" bestFit="1" customWidth="1"/>
    <col min="12036" max="12036" width="12.140625" style="21" bestFit="1" customWidth="1"/>
    <col min="12037" max="12037" width="14.85546875" style="21" bestFit="1" customWidth="1"/>
    <col min="12038" max="12038" width="11.5703125" style="21" bestFit="1" customWidth="1"/>
    <col min="12039" max="12039" width="18.140625" style="21" bestFit="1" customWidth="1"/>
    <col min="12040" max="12288" width="9.140625" style="21"/>
    <col min="12289" max="12289" width="5.42578125" style="21" bestFit="1" customWidth="1"/>
    <col min="12290" max="12290" width="81.140625" style="21" bestFit="1" customWidth="1"/>
    <col min="12291" max="12291" width="13.140625" style="21" bestFit="1" customWidth="1"/>
    <col min="12292" max="12292" width="12.140625" style="21" bestFit="1" customWidth="1"/>
    <col min="12293" max="12293" width="14.85546875" style="21" bestFit="1" customWidth="1"/>
    <col min="12294" max="12294" width="11.5703125" style="21" bestFit="1" customWidth="1"/>
    <col min="12295" max="12295" width="18.140625" style="21" bestFit="1" customWidth="1"/>
    <col min="12296" max="12544" width="9.140625" style="21"/>
    <col min="12545" max="12545" width="5.42578125" style="21" bestFit="1" customWidth="1"/>
    <col min="12546" max="12546" width="81.140625" style="21" bestFit="1" customWidth="1"/>
    <col min="12547" max="12547" width="13.140625" style="21" bestFit="1" customWidth="1"/>
    <col min="12548" max="12548" width="12.140625" style="21" bestFit="1" customWidth="1"/>
    <col min="12549" max="12549" width="14.85546875" style="21" bestFit="1" customWidth="1"/>
    <col min="12550" max="12550" width="11.5703125" style="21" bestFit="1" customWidth="1"/>
    <col min="12551" max="12551" width="18.140625" style="21" bestFit="1" customWidth="1"/>
    <col min="12552" max="12800" width="9.140625" style="21"/>
    <col min="12801" max="12801" width="5.42578125" style="21" bestFit="1" customWidth="1"/>
    <col min="12802" max="12802" width="81.140625" style="21" bestFit="1" customWidth="1"/>
    <col min="12803" max="12803" width="13.140625" style="21" bestFit="1" customWidth="1"/>
    <col min="12804" max="12804" width="12.140625" style="21" bestFit="1" customWidth="1"/>
    <col min="12805" max="12805" width="14.85546875" style="21" bestFit="1" customWidth="1"/>
    <col min="12806" max="12806" width="11.5703125" style="21" bestFit="1" customWidth="1"/>
    <col min="12807" max="12807" width="18.140625" style="21" bestFit="1" customWidth="1"/>
    <col min="12808" max="13056" width="9.140625" style="21"/>
    <col min="13057" max="13057" width="5.42578125" style="21" bestFit="1" customWidth="1"/>
    <col min="13058" max="13058" width="81.140625" style="21" bestFit="1" customWidth="1"/>
    <col min="13059" max="13059" width="13.140625" style="21" bestFit="1" customWidth="1"/>
    <col min="13060" max="13060" width="12.140625" style="21" bestFit="1" customWidth="1"/>
    <col min="13061" max="13061" width="14.85546875" style="21" bestFit="1" customWidth="1"/>
    <col min="13062" max="13062" width="11.5703125" style="21" bestFit="1" customWidth="1"/>
    <col min="13063" max="13063" width="18.140625" style="21" bestFit="1" customWidth="1"/>
    <col min="13064" max="13312" width="9.140625" style="21"/>
    <col min="13313" max="13313" width="5.42578125" style="21" bestFit="1" customWidth="1"/>
    <col min="13314" max="13314" width="81.140625" style="21" bestFit="1" customWidth="1"/>
    <col min="13315" max="13315" width="13.140625" style="21" bestFit="1" customWidth="1"/>
    <col min="13316" max="13316" width="12.140625" style="21" bestFit="1" customWidth="1"/>
    <col min="13317" max="13317" width="14.85546875" style="21" bestFit="1" customWidth="1"/>
    <col min="13318" max="13318" width="11.5703125" style="21" bestFit="1" customWidth="1"/>
    <col min="13319" max="13319" width="18.140625" style="21" bestFit="1" customWidth="1"/>
    <col min="13320" max="13568" width="9.140625" style="21"/>
    <col min="13569" max="13569" width="5.42578125" style="21" bestFit="1" customWidth="1"/>
    <col min="13570" max="13570" width="81.140625" style="21" bestFit="1" customWidth="1"/>
    <col min="13571" max="13571" width="13.140625" style="21" bestFit="1" customWidth="1"/>
    <col min="13572" max="13572" width="12.140625" style="21" bestFit="1" customWidth="1"/>
    <col min="13573" max="13573" width="14.85546875" style="21" bestFit="1" customWidth="1"/>
    <col min="13574" max="13574" width="11.5703125" style="21" bestFit="1" customWidth="1"/>
    <col min="13575" max="13575" width="18.140625" style="21" bestFit="1" customWidth="1"/>
    <col min="13576" max="13824" width="9.140625" style="21"/>
    <col min="13825" max="13825" width="5.42578125" style="21" bestFit="1" customWidth="1"/>
    <col min="13826" max="13826" width="81.140625" style="21" bestFit="1" customWidth="1"/>
    <col min="13827" max="13827" width="13.140625" style="21" bestFit="1" customWidth="1"/>
    <col min="13828" max="13828" width="12.140625" style="21" bestFit="1" customWidth="1"/>
    <col min="13829" max="13829" width="14.85546875" style="21" bestFit="1" customWidth="1"/>
    <col min="13830" max="13830" width="11.5703125" style="21" bestFit="1" customWidth="1"/>
    <col min="13831" max="13831" width="18.140625" style="21" bestFit="1" customWidth="1"/>
    <col min="13832" max="14080" width="9.140625" style="21"/>
    <col min="14081" max="14081" width="5.42578125" style="21" bestFit="1" customWidth="1"/>
    <col min="14082" max="14082" width="81.140625" style="21" bestFit="1" customWidth="1"/>
    <col min="14083" max="14083" width="13.140625" style="21" bestFit="1" customWidth="1"/>
    <col min="14084" max="14084" width="12.140625" style="21" bestFit="1" customWidth="1"/>
    <col min="14085" max="14085" width="14.85546875" style="21" bestFit="1" customWidth="1"/>
    <col min="14086" max="14086" width="11.5703125" style="21" bestFit="1" customWidth="1"/>
    <col min="14087" max="14087" width="18.140625" style="21" bestFit="1" customWidth="1"/>
    <col min="14088" max="14336" width="9.140625" style="21"/>
    <col min="14337" max="14337" width="5.42578125" style="21" bestFit="1" customWidth="1"/>
    <col min="14338" max="14338" width="81.140625" style="21" bestFit="1" customWidth="1"/>
    <col min="14339" max="14339" width="13.140625" style="21" bestFit="1" customWidth="1"/>
    <col min="14340" max="14340" width="12.140625" style="21" bestFit="1" customWidth="1"/>
    <col min="14341" max="14341" width="14.85546875" style="21" bestFit="1" customWidth="1"/>
    <col min="14342" max="14342" width="11.5703125" style="21" bestFit="1" customWidth="1"/>
    <col min="14343" max="14343" width="18.140625" style="21" bestFit="1" customWidth="1"/>
    <col min="14344" max="14592" width="9.140625" style="21"/>
    <col min="14593" max="14593" width="5.42578125" style="21" bestFit="1" customWidth="1"/>
    <col min="14594" max="14594" width="81.140625" style="21" bestFit="1" customWidth="1"/>
    <col min="14595" max="14595" width="13.140625" style="21" bestFit="1" customWidth="1"/>
    <col min="14596" max="14596" width="12.140625" style="21" bestFit="1" customWidth="1"/>
    <col min="14597" max="14597" width="14.85546875" style="21" bestFit="1" customWidth="1"/>
    <col min="14598" max="14598" width="11.5703125" style="21" bestFit="1" customWidth="1"/>
    <col min="14599" max="14599" width="18.140625" style="21" bestFit="1" customWidth="1"/>
    <col min="14600" max="14848" width="9.140625" style="21"/>
    <col min="14849" max="14849" width="5.42578125" style="21" bestFit="1" customWidth="1"/>
    <col min="14850" max="14850" width="81.140625" style="21" bestFit="1" customWidth="1"/>
    <col min="14851" max="14851" width="13.140625" style="21" bestFit="1" customWidth="1"/>
    <col min="14852" max="14852" width="12.140625" style="21" bestFit="1" customWidth="1"/>
    <col min="14853" max="14853" width="14.85546875" style="21" bestFit="1" customWidth="1"/>
    <col min="14854" max="14854" width="11.5703125" style="21" bestFit="1" customWidth="1"/>
    <col min="14855" max="14855" width="18.140625" style="21" bestFit="1" customWidth="1"/>
    <col min="14856" max="15104" width="9.140625" style="21"/>
    <col min="15105" max="15105" width="5.42578125" style="21" bestFit="1" customWidth="1"/>
    <col min="15106" max="15106" width="81.140625" style="21" bestFit="1" customWidth="1"/>
    <col min="15107" max="15107" width="13.140625" style="21" bestFit="1" customWidth="1"/>
    <col min="15108" max="15108" width="12.140625" style="21" bestFit="1" customWidth="1"/>
    <col min="15109" max="15109" width="14.85546875" style="21" bestFit="1" customWidth="1"/>
    <col min="15110" max="15110" width="11.5703125" style="21" bestFit="1" customWidth="1"/>
    <col min="15111" max="15111" width="18.140625" style="21" bestFit="1" customWidth="1"/>
    <col min="15112" max="15360" width="9.140625" style="21"/>
    <col min="15361" max="15361" width="5.42578125" style="21" bestFit="1" customWidth="1"/>
    <col min="15362" max="15362" width="81.140625" style="21" bestFit="1" customWidth="1"/>
    <col min="15363" max="15363" width="13.140625" style="21" bestFit="1" customWidth="1"/>
    <col min="15364" max="15364" width="12.140625" style="21" bestFit="1" customWidth="1"/>
    <col min="15365" max="15365" width="14.85546875" style="21" bestFit="1" customWidth="1"/>
    <col min="15366" max="15366" width="11.5703125" style="21" bestFit="1" customWidth="1"/>
    <col min="15367" max="15367" width="18.140625" style="21" bestFit="1" customWidth="1"/>
    <col min="15368" max="15616" width="9.140625" style="21"/>
    <col min="15617" max="15617" width="5.42578125" style="21" bestFit="1" customWidth="1"/>
    <col min="15618" max="15618" width="81.140625" style="21" bestFit="1" customWidth="1"/>
    <col min="15619" max="15619" width="13.140625" style="21" bestFit="1" customWidth="1"/>
    <col min="15620" max="15620" width="12.140625" style="21" bestFit="1" customWidth="1"/>
    <col min="15621" max="15621" width="14.85546875" style="21" bestFit="1" customWidth="1"/>
    <col min="15622" max="15622" width="11.5703125" style="21" bestFit="1" customWidth="1"/>
    <col min="15623" max="15623" width="18.140625" style="21" bestFit="1" customWidth="1"/>
    <col min="15624" max="15872" width="9.140625" style="21"/>
    <col min="15873" max="15873" width="5.42578125" style="21" bestFit="1" customWidth="1"/>
    <col min="15874" max="15874" width="81.140625" style="21" bestFit="1" customWidth="1"/>
    <col min="15875" max="15875" width="13.140625" style="21" bestFit="1" customWidth="1"/>
    <col min="15876" max="15876" width="12.140625" style="21" bestFit="1" customWidth="1"/>
    <col min="15877" max="15877" width="14.85546875" style="21" bestFit="1" customWidth="1"/>
    <col min="15878" max="15878" width="11.5703125" style="21" bestFit="1" customWidth="1"/>
    <col min="15879" max="15879" width="18.140625" style="21" bestFit="1" customWidth="1"/>
    <col min="15880" max="16128" width="9.140625" style="21"/>
    <col min="16129" max="16129" width="5.42578125" style="21" bestFit="1" customWidth="1"/>
    <col min="16130" max="16130" width="81.140625" style="21" bestFit="1" customWidth="1"/>
    <col min="16131" max="16131" width="13.140625" style="21" bestFit="1" customWidth="1"/>
    <col min="16132" max="16132" width="12.140625" style="21" bestFit="1" customWidth="1"/>
    <col min="16133" max="16133" width="14.85546875" style="21" bestFit="1" customWidth="1"/>
    <col min="16134" max="16134" width="11.5703125" style="21" bestFit="1" customWidth="1"/>
    <col min="16135" max="16135" width="18.140625" style="21" bestFit="1" customWidth="1"/>
    <col min="16136" max="16384" width="9.140625" style="21"/>
  </cols>
  <sheetData>
    <row r="1" spans="1:8" s="1" customFormat="1">
      <c r="A1" s="3" t="s">
        <v>0</v>
      </c>
      <c r="B1" s="394" t="s">
        <v>14</v>
      </c>
      <c r="C1" s="394"/>
      <c r="D1" s="394"/>
      <c r="E1" s="394"/>
      <c r="F1" s="4"/>
      <c r="G1" s="4"/>
      <c r="H1" s="4"/>
    </row>
    <row r="2" spans="1:8" s="1" customFormat="1" ht="13.5" thickBot="1">
      <c r="C2" s="5"/>
      <c r="F2" s="4"/>
      <c r="G2" s="4"/>
      <c r="H2" s="4"/>
    </row>
    <row r="3" spans="1:8" s="1" customFormat="1" ht="15">
      <c r="B3" s="30" t="s">
        <v>1848</v>
      </c>
      <c r="C3" s="395"/>
      <c r="D3" s="398"/>
      <c r="E3" s="12"/>
      <c r="F3" s="4"/>
      <c r="G3" s="4"/>
      <c r="H3" s="4"/>
    </row>
    <row r="4" spans="1:8" s="1" customFormat="1" ht="30">
      <c r="B4" s="31" t="s">
        <v>1849</v>
      </c>
      <c r="C4" s="396"/>
      <c r="D4" s="399"/>
      <c r="E4" s="12"/>
      <c r="F4" s="4"/>
      <c r="G4" s="4"/>
      <c r="H4" s="4"/>
    </row>
    <row r="5" spans="1:8" s="1" customFormat="1" ht="15">
      <c r="B5" s="31" t="s">
        <v>1046</v>
      </c>
      <c r="C5" s="396"/>
      <c r="D5" s="399"/>
      <c r="E5" s="12"/>
      <c r="F5" s="4"/>
      <c r="G5" s="4"/>
      <c r="H5" s="4"/>
    </row>
    <row r="6" spans="1:8" s="1" customFormat="1" ht="15">
      <c r="B6" s="31" t="s">
        <v>1850</v>
      </c>
      <c r="C6" s="396"/>
      <c r="D6" s="399"/>
      <c r="E6" s="12"/>
      <c r="F6" s="4"/>
      <c r="G6" s="4"/>
      <c r="H6" s="4"/>
    </row>
    <row r="7" spans="1:8" s="1" customFormat="1" ht="15.75" thickBot="1">
      <c r="B7" s="32" t="s">
        <v>1851</v>
      </c>
      <c r="C7" s="397"/>
      <c r="D7" s="400"/>
      <c r="E7" s="12"/>
      <c r="F7" s="4"/>
      <c r="G7" s="4"/>
      <c r="H7" s="4"/>
    </row>
    <row r="8" spans="1:8" s="1" customFormat="1">
      <c r="B8" s="12"/>
      <c r="C8" s="14" t="s">
        <v>1048</v>
      </c>
      <c r="D8" s="14" t="s">
        <v>1049</v>
      </c>
      <c r="E8" s="12"/>
      <c r="F8" s="4"/>
      <c r="G8" s="4"/>
      <c r="H8" s="4"/>
    </row>
    <row r="9" spans="1:8">
      <c r="C9" s="139"/>
    </row>
    <row r="10" spans="1:8" ht="15">
      <c r="B10" s="457"/>
      <c r="C10" s="457"/>
      <c r="D10" s="457"/>
      <c r="E10" s="457"/>
    </row>
    <row r="11" spans="1:8">
      <c r="B11" s="453" t="s">
        <v>1118</v>
      </c>
      <c r="C11" s="453"/>
      <c r="D11" s="453"/>
      <c r="E11" s="453"/>
    </row>
    <row r="12" spans="1:8">
      <c r="B12" s="216" t="s">
        <v>1119</v>
      </c>
      <c r="C12" s="453" t="s">
        <v>1120</v>
      </c>
      <c r="D12" s="453" t="s">
        <v>1121</v>
      </c>
      <c r="E12" s="453" t="s">
        <v>1122</v>
      </c>
    </row>
    <row r="13" spans="1:8">
      <c r="B13" s="216" t="s">
        <v>1123</v>
      </c>
      <c r="C13" s="453"/>
      <c r="D13" s="453"/>
      <c r="E13" s="453"/>
    </row>
    <row r="14" spans="1:8">
      <c r="B14" s="302" t="s">
        <v>1124</v>
      </c>
      <c r="C14" s="359"/>
      <c r="D14" s="359"/>
      <c r="E14" s="359"/>
    </row>
    <row r="15" spans="1:8">
      <c r="B15" s="302" t="s">
        <v>1126</v>
      </c>
      <c r="C15" s="359"/>
      <c r="D15" s="359"/>
      <c r="E15" s="359"/>
    </row>
    <row r="16" spans="1:8">
      <c r="B16" s="302" t="s">
        <v>1127</v>
      </c>
      <c r="C16" s="359" t="s">
        <v>1852</v>
      </c>
      <c r="D16" s="359"/>
      <c r="E16" s="359"/>
    </row>
    <row r="17" spans="2:8">
      <c r="B17" s="360" t="s">
        <v>3174</v>
      </c>
      <c r="C17" s="216"/>
      <c r="D17" s="216"/>
      <c r="E17" s="216"/>
    </row>
    <row r="20" spans="2:8">
      <c r="B20" s="21" t="s">
        <v>101</v>
      </c>
    </row>
    <row r="22" spans="2:8">
      <c r="B22" s="229" t="s">
        <v>102</v>
      </c>
      <c r="C22" s="230" t="s">
        <v>103</v>
      </c>
      <c r="D22" s="229" t="s">
        <v>104</v>
      </c>
      <c r="E22" s="229" t="s">
        <v>105</v>
      </c>
      <c r="F22" s="131" t="s">
        <v>106</v>
      </c>
      <c r="G22" s="131" t="s">
        <v>107</v>
      </c>
      <c r="H22" s="131" t="s">
        <v>108</v>
      </c>
    </row>
    <row r="23" spans="2:8">
      <c r="B23" s="231" t="s">
        <v>109</v>
      </c>
      <c r="C23" s="139"/>
    </row>
    <row r="24" spans="2:8">
      <c r="B24" s="231" t="s">
        <v>110</v>
      </c>
      <c r="C24" s="139"/>
    </row>
    <row r="25" spans="2:8">
      <c r="B25" s="231" t="s">
        <v>111</v>
      </c>
      <c r="C25" s="139"/>
    </row>
    <row r="26" spans="2:8">
      <c r="B26" s="21" t="s">
        <v>1853</v>
      </c>
      <c r="C26" s="139">
        <v>7.31</v>
      </c>
      <c r="D26" s="21" t="s">
        <v>113</v>
      </c>
      <c r="E26" s="21" t="s">
        <v>785</v>
      </c>
      <c r="F26" s="22">
        <v>5000000</v>
      </c>
      <c r="G26" s="22">
        <v>4729.29</v>
      </c>
      <c r="H26" s="22">
        <v>19</v>
      </c>
    </row>
    <row r="27" spans="2:8">
      <c r="B27" s="21" t="s">
        <v>1854</v>
      </c>
      <c r="C27" s="139">
        <v>7.77</v>
      </c>
      <c r="D27" s="21" t="s">
        <v>113</v>
      </c>
      <c r="E27" s="21" t="s">
        <v>1855</v>
      </c>
      <c r="F27" s="22">
        <v>1000000</v>
      </c>
      <c r="G27" s="22">
        <v>1002.48</v>
      </c>
      <c r="H27" s="22">
        <v>4.03</v>
      </c>
    </row>
    <row r="28" spans="2:8">
      <c r="B28" s="21" t="s">
        <v>889</v>
      </c>
      <c r="C28" s="139">
        <v>7.29</v>
      </c>
      <c r="D28" s="21" t="s">
        <v>113</v>
      </c>
      <c r="E28" s="21" t="s">
        <v>890</v>
      </c>
      <c r="F28" s="22">
        <v>500000</v>
      </c>
      <c r="G28" s="22">
        <v>510.4</v>
      </c>
      <c r="H28" s="22">
        <v>2.0499999999999998</v>
      </c>
    </row>
    <row r="29" spans="2:8">
      <c r="B29" s="21" t="s">
        <v>1856</v>
      </c>
      <c r="C29" s="139">
        <v>7.45</v>
      </c>
      <c r="D29" s="21" t="s">
        <v>113</v>
      </c>
      <c r="E29" s="21" t="s">
        <v>1857</v>
      </c>
      <c r="F29" s="22">
        <v>500000</v>
      </c>
      <c r="G29" s="22">
        <v>507.16</v>
      </c>
      <c r="H29" s="22">
        <v>2.04</v>
      </c>
    </row>
    <row r="30" spans="2:8">
      <c r="B30" s="21" t="s">
        <v>1858</v>
      </c>
      <c r="C30" s="139">
        <v>7.25</v>
      </c>
      <c r="D30" s="21" t="s">
        <v>113</v>
      </c>
      <c r="E30" s="21" t="s">
        <v>1859</v>
      </c>
      <c r="F30" s="22">
        <v>217000</v>
      </c>
      <c r="G30" s="22">
        <v>221.69</v>
      </c>
      <c r="H30" s="22">
        <v>0.89</v>
      </c>
    </row>
    <row r="31" spans="2:8">
      <c r="B31" s="21" t="s">
        <v>891</v>
      </c>
      <c r="C31" s="139">
        <v>6.65</v>
      </c>
      <c r="D31" s="21" t="s">
        <v>113</v>
      </c>
      <c r="E31" s="21" t="s">
        <v>892</v>
      </c>
      <c r="F31" s="22">
        <v>195000</v>
      </c>
      <c r="G31" s="22">
        <v>196.06</v>
      </c>
      <c r="H31" s="22">
        <v>0.79</v>
      </c>
    </row>
    <row r="32" spans="2:8">
      <c r="B32" s="21" t="s">
        <v>1860</v>
      </c>
      <c r="C32" s="139">
        <v>7.35</v>
      </c>
      <c r="D32" s="21" t="s">
        <v>113</v>
      </c>
      <c r="E32" s="21" t="s">
        <v>1861</v>
      </c>
      <c r="F32" s="22">
        <v>190000</v>
      </c>
      <c r="G32" s="22">
        <v>195.65</v>
      </c>
      <c r="H32" s="22">
        <v>0.79</v>
      </c>
    </row>
    <row r="33" spans="2:11">
      <c r="B33" s="21" t="s">
        <v>1408</v>
      </c>
      <c r="C33" s="139">
        <v>7.34</v>
      </c>
      <c r="D33" s="21" t="s">
        <v>113</v>
      </c>
      <c r="E33" s="21" t="s">
        <v>1409</v>
      </c>
      <c r="F33" s="22">
        <v>86000</v>
      </c>
      <c r="G33" s="22">
        <v>88.59</v>
      </c>
      <c r="H33" s="22">
        <v>0.36</v>
      </c>
    </row>
    <row r="34" spans="2:11">
      <c r="B34" s="21" t="s">
        <v>1862</v>
      </c>
      <c r="C34" s="139">
        <v>7.78</v>
      </c>
      <c r="D34" s="21" t="s">
        <v>113</v>
      </c>
      <c r="E34" s="21" t="s">
        <v>1863</v>
      </c>
      <c r="F34" s="22">
        <v>62600</v>
      </c>
      <c r="G34" s="22">
        <v>63.05</v>
      </c>
      <c r="H34" s="22">
        <v>0.25</v>
      </c>
    </row>
    <row r="35" spans="2:11">
      <c r="B35" s="21" t="s">
        <v>1864</v>
      </c>
      <c r="C35" s="139">
        <v>7.34</v>
      </c>
      <c r="D35" s="21" t="s">
        <v>113</v>
      </c>
      <c r="E35" s="21" t="s">
        <v>1865</v>
      </c>
      <c r="F35" s="22">
        <v>53000</v>
      </c>
      <c r="G35" s="22">
        <v>54.48</v>
      </c>
      <c r="H35" s="22">
        <v>0.22</v>
      </c>
    </row>
    <row r="36" spans="2:11">
      <c r="B36" s="231" t="s">
        <v>115</v>
      </c>
      <c r="C36" s="232"/>
      <c r="D36" s="231"/>
      <c r="E36" s="231"/>
      <c r="F36" s="128"/>
      <c r="G36" s="128">
        <f>SUM(G26:G35)</f>
        <v>7568.8499999999995</v>
      </c>
      <c r="H36" s="128">
        <f>SUM(H26:H35)</f>
        <v>30.419999999999998</v>
      </c>
    </row>
    <row r="37" spans="2:11">
      <c r="B37" s="231" t="s">
        <v>119</v>
      </c>
      <c r="C37" s="139"/>
    </row>
    <row r="38" spans="2:11">
      <c r="B38" s="21" t="s">
        <v>1866</v>
      </c>
      <c r="C38" s="139">
        <v>6.03</v>
      </c>
      <c r="D38" s="21" t="s">
        <v>113</v>
      </c>
      <c r="E38" s="21" t="s">
        <v>1867</v>
      </c>
      <c r="F38" s="22">
        <v>10000000</v>
      </c>
      <c r="G38" s="22">
        <v>9962.18</v>
      </c>
      <c r="H38" s="22">
        <v>40.020000000000003</v>
      </c>
    </row>
    <row r="39" spans="2:11">
      <c r="B39" s="21" t="s">
        <v>1868</v>
      </c>
      <c r="C39" s="139">
        <v>6.13</v>
      </c>
      <c r="D39" s="21" t="s">
        <v>113</v>
      </c>
      <c r="E39" s="21" t="s">
        <v>1869</v>
      </c>
      <c r="F39" s="22">
        <v>1500000</v>
      </c>
      <c r="G39" s="22">
        <v>1492.49</v>
      </c>
      <c r="H39" s="22">
        <v>5.99</v>
      </c>
    </row>
    <row r="40" spans="2:11">
      <c r="B40" s="21" t="s">
        <v>1870</v>
      </c>
      <c r="C40" s="139">
        <v>6.03</v>
      </c>
      <c r="D40" s="21" t="s">
        <v>113</v>
      </c>
      <c r="E40" s="21" t="s">
        <v>1871</v>
      </c>
      <c r="F40" s="22">
        <v>1000000</v>
      </c>
      <c r="G40" s="22">
        <v>999.67</v>
      </c>
      <c r="H40" s="22">
        <v>4.0199999999999996</v>
      </c>
    </row>
    <row r="41" spans="2:11">
      <c r="B41" s="231" t="s">
        <v>123</v>
      </c>
      <c r="C41" s="234"/>
      <c r="D41" s="231"/>
      <c r="E41" s="231"/>
      <c r="F41" s="128"/>
      <c r="G41" s="128">
        <f>SUM(G38:G40)</f>
        <v>12454.34</v>
      </c>
      <c r="H41" s="128">
        <f>SUM(H38:H40)</f>
        <v>50.03</v>
      </c>
    </row>
    <row r="42" spans="2:11">
      <c r="B42" s="231" t="s">
        <v>565</v>
      </c>
      <c r="C42" s="234"/>
      <c r="D42" s="231"/>
      <c r="E42" s="231"/>
      <c r="F42" s="128"/>
      <c r="G42" s="128">
        <v>4754.7299999999996</v>
      </c>
      <c r="H42" s="128">
        <v>19.100000000000001</v>
      </c>
    </row>
    <row r="43" spans="2:11">
      <c r="B43" s="231" t="s">
        <v>125</v>
      </c>
      <c r="C43" s="234"/>
      <c r="D43" s="231"/>
      <c r="E43" s="231"/>
      <c r="F43" s="128"/>
      <c r="G43" s="128">
        <f>+G36+G41+G42</f>
        <v>24777.919999999998</v>
      </c>
      <c r="H43" s="128">
        <f>+H36+H41+H42</f>
        <v>99.550000000000011</v>
      </c>
      <c r="J43" s="128"/>
      <c r="K43" s="128"/>
    </row>
    <row r="44" spans="2:11">
      <c r="B44" s="231" t="s">
        <v>126</v>
      </c>
      <c r="C44" s="234"/>
      <c r="D44" s="231"/>
      <c r="E44" s="231"/>
      <c r="F44" s="128"/>
      <c r="G44" s="128">
        <f>+G45-G43</f>
        <v>117.84024356000009</v>
      </c>
      <c r="H44" s="128">
        <f>+H45-H43</f>
        <v>0.44999999999998863</v>
      </c>
      <c r="J44" s="128"/>
      <c r="K44" s="128"/>
    </row>
    <row r="45" spans="2:11">
      <c r="B45" s="231" t="s">
        <v>127</v>
      </c>
      <c r="C45" s="234"/>
      <c r="D45" s="231"/>
      <c r="E45" s="231"/>
      <c r="F45" s="128"/>
      <c r="G45" s="128">
        <v>24895.760243559998</v>
      </c>
      <c r="H45" s="128">
        <v>100</v>
      </c>
      <c r="J45" s="128"/>
      <c r="K45" s="128"/>
    </row>
    <row r="46" spans="2:11">
      <c r="B46" s="21" t="s">
        <v>128</v>
      </c>
    </row>
    <row r="47" spans="2:11">
      <c r="B47" s="21" t="s">
        <v>129</v>
      </c>
    </row>
    <row r="48" spans="2:11">
      <c r="B48" s="231" t="s">
        <v>1501</v>
      </c>
    </row>
    <row r="49" spans="2:3">
      <c r="B49" s="231" t="s">
        <v>130</v>
      </c>
      <c r="C49" s="235">
        <v>44865</v>
      </c>
    </row>
    <row r="50" spans="2:3" ht="25.5">
      <c r="B50" s="236" t="s">
        <v>131</v>
      </c>
      <c r="C50" s="210" t="s">
        <v>132</v>
      </c>
    </row>
    <row r="51" spans="2:3">
      <c r="B51" s="231"/>
      <c r="C51" s="210" t="s">
        <v>132</v>
      </c>
    </row>
    <row r="52" spans="2:3">
      <c r="B52" s="231" t="s">
        <v>1106</v>
      </c>
      <c r="C52" s="210" t="s">
        <v>132</v>
      </c>
    </row>
    <row r="53" spans="2:3">
      <c r="B53" s="231" t="s">
        <v>1107</v>
      </c>
      <c r="C53" s="210" t="s">
        <v>132</v>
      </c>
    </row>
    <row r="54" spans="2:3">
      <c r="B54" s="231" t="s">
        <v>1872</v>
      </c>
      <c r="C54" s="234"/>
    </row>
    <row r="55" spans="2:3">
      <c r="B55" s="231" t="s">
        <v>1873</v>
      </c>
      <c r="C55" s="234"/>
    </row>
    <row r="56" spans="2:3">
      <c r="B56" s="231" t="s">
        <v>1874</v>
      </c>
      <c r="C56" s="234"/>
    </row>
    <row r="57" spans="2:3">
      <c r="B57" s="231" t="s">
        <v>1875</v>
      </c>
      <c r="C57" s="234"/>
    </row>
    <row r="58" spans="2:3">
      <c r="B58" s="231" t="s">
        <v>1876</v>
      </c>
      <c r="C58" s="234"/>
    </row>
    <row r="59" spans="2:3">
      <c r="B59" s="231" t="s">
        <v>1877</v>
      </c>
      <c r="C59" s="234"/>
    </row>
    <row r="60" spans="2:3">
      <c r="B60" s="231" t="s">
        <v>1878</v>
      </c>
      <c r="C60" s="234"/>
    </row>
    <row r="61" spans="2:3">
      <c r="B61" s="231" t="s">
        <v>1879</v>
      </c>
      <c r="C61" s="234"/>
    </row>
    <row r="62" spans="2:3">
      <c r="B62" s="231" t="s">
        <v>1880</v>
      </c>
      <c r="C62" s="234"/>
    </row>
    <row r="63" spans="2:3">
      <c r="B63" s="231" t="s">
        <v>1881</v>
      </c>
      <c r="C63" s="234"/>
    </row>
    <row r="64" spans="2:3">
      <c r="B64" s="231" t="s">
        <v>1882</v>
      </c>
      <c r="C64" s="234"/>
    </row>
    <row r="65" spans="2:9">
      <c r="B65" s="231" t="s">
        <v>1883</v>
      </c>
      <c r="C65" s="234"/>
    </row>
    <row r="66" spans="2:9">
      <c r="B66" s="231" t="s">
        <v>134</v>
      </c>
      <c r="C66" s="234"/>
    </row>
    <row r="67" spans="2:9">
      <c r="B67" s="237" t="s">
        <v>1884</v>
      </c>
    </row>
    <row r="69" spans="2:9" ht="15">
      <c r="B69" s="350" t="s">
        <v>1885</v>
      </c>
      <c r="C69" s="139"/>
    </row>
    <row r="70" spans="2:9">
      <c r="C70" s="139"/>
    </row>
    <row r="71" spans="2:9">
      <c r="B71" s="237" t="s">
        <v>1520</v>
      </c>
      <c r="C71" s="139"/>
    </row>
    <row r="72" spans="2:9">
      <c r="B72" s="460" t="s">
        <v>1521</v>
      </c>
      <c r="C72" s="462" t="s">
        <v>1522</v>
      </c>
      <c r="D72" s="462"/>
      <c r="E72" s="463" t="s">
        <v>1523</v>
      </c>
      <c r="F72" s="462" t="s">
        <v>1524</v>
      </c>
      <c r="I72" s="22"/>
    </row>
    <row r="73" spans="2:9" ht="21" customHeight="1">
      <c r="B73" s="461"/>
      <c r="C73" s="462"/>
      <c r="D73" s="462"/>
      <c r="E73" s="464"/>
      <c r="F73" s="462"/>
      <c r="I73" s="361"/>
    </row>
    <row r="74" spans="2:9" ht="15">
      <c r="B74" s="362" t="s">
        <v>1886</v>
      </c>
      <c r="C74" s="465" t="s">
        <v>1526</v>
      </c>
      <c r="D74" s="465"/>
      <c r="E74" s="363">
        <v>-250000000</v>
      </c>
      <c r="F74" s="287">
        <v>-10.07</v>
      </c>
      <c r="G74" s="364"/>
      <c r="I74" s="361"/>
    </row>
    <row r="75" spans="2:9" ht="15">
      <c r="B75" s="362" t="s">
        <v>2005</v>
      </c>
      <c r="C75" s="465" t="s">
        <v>1526</v>
      </c>
      <c r="D75" s="465"/>
      <c r="E75" s="363">
        <v>-250000000</v>
      </c>
      <c r="F75" s="287">
        <v>-10.09</v>
      </c>
      <c r="G75" s="364"/>
      <c r="I75" s="361"/>
    </row>
    <row r="76" spans="2:9">
      <c r="B76" s="237"/>
    </row>
    <row r="77" spans="2:9" s="366" customFormat="1" ht="35.1" customHeight="1">
      <c r="B77" s="475" t="s">
        <v>1887</v>
      </c>
      <c r="C77" s="475"/>
      <c r="D77" s="475"/>
      <c r="E77" s="475"/>
      <c r="F77" s="475"/>
      <c r="G77" s="21"/>
      <c r="H77" s="365"/>
    </row>
    <row r="78" spans="2:9">
      <c r="B78" s="231"/>
      <c r="C78" s="234"/>
    </row>
    <row r="79" spans="2:9" s="366" customFormat="1" ht="35.1" customHeight="1">
      <c r="B79" s="475" t="s">
        <v>1887</v>
      </c>
      <c r="C79" s="475"/>
      <c r="D79" s="475"/>
      <c r="E79" s="475"/>
      <c r="F79" s="475"/>
      <c r="G79" s="21"/>
      <c r="H79" s="365"/>
    </row>
  </sheetData>
  <mergeCells count="16">
    <mergeCell ref="C12:C13"/>
    <mergeCell ref="D12:D13"/>
    <mergeCell ref="E12:E13"/>
    <mergeCell ref="B1:E1"/>
    <mergeCell ref="C3:C7"/>
    <mergeCell ref="D3:D7"/>
    <mergeCell ref="B10:E10"/>
    <mergeCell ref="B11:E11"/>
    <mergeCell ref="B77:F77"/>
    <mergeCell ref="B79:F79"/>
    <mergeCell ref="B72:B73"/>
    <mergeCell ref="C72:D73"/>
    <mergeCell ref="E72:E73"/>
    <mergeCell ref="F72:F73"/>
    <mergeCell ref="C74:D74"/>
    <mergeCell ref="C75:D75"/>
  </mergeCells>
  <hyperlinks>
    <hyperlink ref="A1" location="Index!A1" display="Index" xr:uid="{FC0490A5-0F32-4B67-A4B5-40FFF1CDA6BF}"/>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BD51-EE55-4D96-B64D-A24AD0EAC9EF}">
  <dimension ref="A1:H83"/>
  <sheetViews>
    <sheetView workbookViewId="0">
      <selection activeCell="B1" sqref="B1:E1"/>
    </sheetView>
  </sheetViews>
  <sheetFormatPr defaultRowHeight="12.75"/>
  <cols>
    <col min="1" max="1" width="5.42578125" style="21" bestFit="1" customWidth="1"/>
    <col min="2" max="2" width="93.7109375" style="21" customWidth="1"/>
    <col min="3" max="3" width="30.7109375" style="210" customWidth="1"/>
    <col min="4" max="4" width="30.7109375" style="21" customWidth="1"/>
    <col min="5" max="5" width="14"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1.140625" style="21" bestFit="1" customWidth="1"/>
    <col min="259" max="259" width="13.140625" style="21" bestFit="1" customWidth="1"/>
    <col min="260" max="260" width="13.5703125" style="21" bestFit="1" customWidth="1"/>
    <col min="261" max="261" width="14" style="21" bestFit="1" customWidth="1"/>
    <col min="262" max="262" width="10.5703125" style="21" bestFit="1" customWidth="1"/>
    <col min="263" max="263" width="18.140625" style="21" bestFit="1" customWidth="1"/>
    <col min="264" max="512" width="9.140625" style="21"/>
    <col min="513" max="513" width="5.42578125" style="21" bestFit="1" customWidth="1"/>
    <col min="514" max="514" width="81.140625" style="21" bestFit="1" customWidth="1"/>
    <col min="515" max="515" width="13.140625" style="21" bestFit="1" customWidth="1"/>
    <col min="516" max="516" width="13.5703125" style="21" bestFit="1" customWidth="1"/>
    <col min="517" max="517" width="14" style="21" bestFit="1" customWidth="1"/>
    <col min="518" max="518" width="10.5703125" style="21" bestFit="1" customWidth="1"/>
    <col min="519" max="519" width="18.140625" style="21" bestFit="1" customWidth="1"/>
    <col min="520" max="768" width="9.140625" style="21"/>
    <col min="769" max="769" width="5.42578125" style="21" bestFit="1" customWidth="1"/>
    <col min="770" max="770" width="81.140625" style="21" bestFit="1" customWidth="1"/>
    <col min="771" max="771" width="13.140625" style="21" bestFit="1" customWidth="1"/>
    <col min="772" max="772" width="13.5703125" style="21" bestFit="1" customWidth="1"/>
    <col min="773" max="773" width="14" style="21" bestFit="1" customWidth="1"/>
    <col min="774" max="774" width="10.5703125" style="21" bestFit="1" customWidth="1"/>
    <col min="775" max="775" width="18.140625" style="21" bestFit="1" customWidth="1"/>
    <col min="776" max="1024" width="9.140625" style="21"/>
    <col min="1025" max="1025" width="5.42578125" style="21" bestFit="1" customWidth="1"/>
    <col min="1026" max="1026" width="81.140625" style="21" bestFit="1" customWidth="1"/>
    <col min="1027" max="1027" width="13.140625" style="21" bestFit="1" customWidth="1"/>
    <col min="1028" max="1028" width="13.5703125" style="21" bestFit="1" customWidth="1"/>
    <col min="1029" max="1029" width="14" style="21" bestFit="1" customWidth="1"/>
    <col min="1030" max="1030" width="10.5703125" style="21" bestFit="1" customWidth="1"/>
    <col min="1031" max="1031" width="18.140625" style="21" bestFit="1" customWidth="1"/>
    <col min="1032" max="1280" width="9.140625" style="21"/>
    <col min="1281" max="1281" width="5.42578125" style="21" bestFit="1" customWidth="1"/>
    <col min="1282" max="1282" width="81.140625" style="21" bestFit="1" customWidth="1"/>
    <col min="1283" max="1283" width="13.140625" style="21" bestFit="1" customWidth="1"/>
    <col min="1284" max="1284" width="13.5703125" style="21" bestFit="1" customWidth="1"/>
    <col min="1285" max="1285" width="14" style="21" bestFit="1" customWidth="1"/>
    <col min="1286" max="1286" width="10.5703125" style="21" bestFit="1" customWidth="1"/>
    <col min="1287" max="1287" width="18.140625" style="21" bestFit="1" customWidth="1"/>
    <col min="1288" max="1536" width="9.140625" style="21"/>
    <col min="1537" max="1537" width="5.42578125" style="21" bestFit="1" customWidth="1"/>
    <col min="1538" max="1538" width="81.140625" style="21" bestFit="1" customWidth="1"/>
    <col min="1539" max="1539" width="13.140625" style="21" bestFit="1" customWidth="1"/>
    <col min="1540" max="1540" width="13.5703125" style="21" bestFit="1" customWidth="1"/>
    <col min="1541" max="1541" width="14" style="21" bestFit="1" customWidth="1"/>
    <col min="1542" max="1542" width="10.5703125" style="21" bestFit="1" customWidth="1"/>
    <col min="1543" max="1543" width="18.140625" style="21" bestFit="1" customWidth="1"/>
    <col min="1544" max="1792" width="9.140625" style="21"/>
    <col min="1793" max="1793" width="5.42578125" style="21" bestFit="1" customWidth="1"/>
    <col min="1794" max="1794" width="81.140625" style="21" bestFit="1" customWidth="1"/>
    <col min="1795" max="1795" width="13.140625" style="21" bestFit="1" customWidth="1"/>
    <col min="1796" max="1796" width="13.5703125" style="21" bestFit="1" customWidth="1"/>
    <col min="1797" max="1797" width="14" style="21" bestFit="1" customWidth="1"/>
    <col min="1798" max="1798" width="10.5703125" style="21" bestFit="1" customWidth="1"/>
    <col min="1799" max="1799" width="18.140625" style="21" bestFit="1" customWidth="1"/>
    <col min="1800" max="2048" width="9.140625" style="21"/>
    <col min="2049" max="2049" width="5.42578125" style="21" bestFit="1" customWidth="1"/>
    <col min="2050" max="2050" width="81.140625" style="21" bestFit="1" customWidth="1"/>
    <col min="2051" max="2051" width="13.140625" style="21" bestFit="1" customWidth="1"/>
    <col min="2052" max="2052" width="13.5703125" style="21" bestFit="1" customWidth="1"/>
    <col min="2053" max="2053" width="14" style="21" bestFit="1" customWidth="1"/>
    <col min="2054" max="2054" width="10.5703125" style="21" bestFit="1" customWidth="1"/>
    <col min="2055" max="2055" width="18.140625" style="21" bestFit="1" customWidth="1"/>
    <col min="2056" max="2304" width="9.140625" style="21"/>
    <col min="2305" max="2305" width="5.42578125" style="21" bestFit="1" customWidth="1"/>
    <col min="2306" max="2306" width="81.140625" style="21" bestFit="1" customWidth="1"/>
    <col min="2307" max="2307" width="13.140625" style="21" bestFit="1" customWidth="1"/>
    <col min="2308" max="2308" width="13.5703125" style="21" bestFit="1" customWidth="1"/>
    <col min="2309" max="2309" width="14" style="21" bestFit="1" customWidth="1"/>
    <col min="2310" max="2310" width="10.5703125" style="21" bestFit="1" customWidth="1"/>
    <col min="2311" max="2311" width="18.140625" style="21" bestFit="1" customWidth="1"/>
    <col min="2312" max="2560" width="9.140625" style="21"/>
    <col min="2561" max="2561" width="5.42578125" style="21" bestFit="1" customWidth="1"/>
    <col min="2562" max="2562" width="81.140625" style="21" bestFit="1" customWidth="1"/>
    <col min="2563" max="2563" width="13.140625" style="21" bestFit="1" customWidth="1"/>
    <col min="2564" max="2564" width="13.5703125" style="21" bestFit="1" customWidth="1"/>
    <col min="2565" max="2565" width="14" style="21" bestFit="1" customWidth="1"/>
    <col min="2566" max="2566" width="10.5703125" style="21" bestFit="1" customWidth="1"/>
    <col min="2567" max="2567" width="18.140625" style="21" bestFit="1" customWidth="1"/>
    <col min="2568" max="2816" width="9.140625" style="21"/>
    <col min="2817" max="2817" width="5.42578125" style="21" bestFit="1" customWidth="1"/>
    <col min="2818" max="2818" width="81.140625" style="21" bestFit="1" customWidth="1"/>
    <col min="2819" max="2819" width="13.140625" style="21" bestFit="1" customWidth="1"/>
    <col min="2820" max="2820" width="13.5703125" style="21" bestFit="1" customWidth="1"/>
    <col min="2821" max="2821" width="14" style="21" bestFit="1" customWidth="1"/>
    <col min="2822" max="2822" width="10.5703125" style="21" bestFit="1" customWidth="1"/>
    <col min="2823" max="2823" width="18.140625" style="21" bestFit="1" customWidth="1"/>
    <col min="2824" max="3072" width="9.140625" style="21"/>
    <col min="3073" max="3073" width="5.42578125" style="21" bestFit="1" customWidth="1"/>
    <col min="3074" max="3074" width="81.140625" style="21" bestFit="1" customWidth="1"/>
    <col min="3075" max="3075" width="13.140625" style="21" bestFit="1" customWidth="1"/>
    <col min="3076" max="3076" width="13.5703125" style="21" bestFit="1" customWidth="1"/>
    <col min="3077" max="3077" width="14" style="21" bestFit="1" customWidth="1"/>
    <col min="3078" max="3078" width="10.5703125" style="21" bestFit="1" customWidth="1"/>
    <col min="3079" max="3079" width="18.140625" style="21" bestFit="1" customWidth="1"/>
    <col min="3080" max="3328" width="9.140625" style="21"/>
    <col min="3329" max="3329" width="5.42578125" style="21" bestFit="1" customWidth="1"/>
    <col min="3330" max="3330" width="81.140625" style="21" bestFit="1" customWidth="1"/>
    <col min="3331" max="3331" width="13.140625" style="21" bestFit="1" customWidth="1"/>
    <col min="3332" max="3332" width="13.5703125" style="21" bestFit="1" customWidth="1"/>
    <col min="3333" max="3333" width="14" style="21" bestFit="1" customWidth="1"/>
    <col min="3334" max="3334" width="10.5703125" style="21" bestFit="1" customWidth="1"/>
    <col min="3335" max="3335" width="18.140625" style="21" bestFit="1" customWidth="1"/>
    <col min="3336" max="3584" width="9.140625" style="21"/>
    <col min="3585" max="3585" width="5.42578125" style="21" bestFit="1" customWidth="1"/>
    <col min="3586" max="3586" width="81.140625" style="21" bestFit="1" customWidth="1"/>
    <col min="3587" max="3587" width="13.140625" style="21" bestFit="1" customWidth="1"/>
    <col min="3588" max="3588" width="13.5703125" style="21" bestFit="1" customWidth="1"/>
    <col min="3589" max="3589" width="14" style="21" bestFit="1" customWidth="1"/>
    <col min="3590" max="3590" width="10.5703125" style="21" bestFit="1" customWidth="1"/>
    <col min="3591" max="3591" width="18.140625" style="21" bestFit="1" customWidth="1"/>
    <col min="3592" max="3840" width="9.140625" style="21"/>
    <col min="3841" max="3841" width="5.42578125" style="21" bestFit="1" customWidth="1"/>
    <col min="3842" max="3842" width="81.140625" style="21" bestFit="1" customWidth="1"/>
    <col min="3843" max="3843" width="13.140625" style="21" bestFit="1" customWidth="1"/>
    <col min="3844" max="3844" width="13.5703125" style="21" bestFit="1" customWidth="1"/>
    <col min="3845" max="3845" width="14" style="21" bestFit="1" customWidth="1"/>
    <col min="3846" max="3846" width="10.5703125" style="21" bestFit="1" customWidth="1"/>
    <col min="3847" max="3847" width="18.140625" style="21" bestFit="1" customWidth="1"/>
    <col min="3848" max="4096" width="9.140625" style="21"/>
    <col min="4097" max="4097" width="5.42578125" style="21" bestFit="1" customWidth="1"/>
    <col min="4098" max="4098" width="81.140625" style="21" bestFit="1" customWidth="1"/>
    <col min="4099" max="4099" width="13.140625" style="21" bestFit="1" customWidth="1"/>
    <col min="4100" max="4100" width="13.5703125" style="21" bestFit="1" customWidth="1"/>
    <col min="4101" max="4101" width="14" style="21" bestFit="1" customWidth="1"/>
    <col min="4102" max="4102" width="10.5703125" style="21" bestFit="1" customWidth="1"/>
    <col min="4103" max="4103" width="18.140625" style="21" bestFit="1" customWidth="1"/>
    <col min="4104" max="4352" width="9.140625" style="21"/>
    <col min="4353" max="4353" width="5.42578125" style="21" bestFit="1" customWidth="1"/>
    <col min="4354" max="4354" width="81.140625" style="21" bestFit="1" customWidth="1"/>
    <col min="4355" max="4355" width="13.140625" style="21" bestFit="1" customWidth="1"/>
    <col min="4356" max="4356" width="13.5703125" style="21" bestFit="1" customWidth="1"/>
    <col min="4357" max="4357" width="14" style="21" bestFit="1" customWidth="1"/>
    <col min="4358" max="4358" width="10.5703125" style="21" bestFit="1" customWidth="1"/>
    <col min="4359" max="4359" width="18.140625" style="21" bestFit="1" customWidth="1"/>
    <col min="4360" max="4608" width="9.140625" style="21"/>
    <col min="4609" max="4609" width="5.42578125" style="21" bestFit="1" customWidth="1"/>
    <col min="4610" max="4610" width="81.140625" style="21" bestFit="1" customWidth="1"/>
    <col min="4611" max="4611" width="13.140625" style="21" bestFit="1" customWidth="1"/>
    <col min="4612" max="4612" width="13.5703125" style="21" bestFit="1" customWidth="1"/>
    <col min="4613" max="4613" width="14" style="21" bestFit="1" customWidth="1"/>
    <col min="4614" max="4614" width="10.5703125" style="21" bestFit="1" customWidth="1"/>
    <col min="4615" max="4615" width="18.140625" style="21" bestFit="1" customWidth="1"/>
    <col min="4616" max="4864" width="9.140625" style="21"/>
    <col min="4865" max="4865" width="5.42578125" style="21" bestFit="1" customWidth="1"/>
    <col min="4866" max="4866" width="81.140625" style="21" bestFit="1" customWidth="1"/>
    <col min="4867" max="4867" width="13.140625" style="21" bestFit="1" customWidth="1"/>
    <col min="4868" max="4868" width="13.5703125" style="21" bestFit="1" customWidth="1"/>
    <col min="4869" max="4869" width="14" style="21" bestFit="1" customWidth="1"/>
    <col min="4870" max="4870" width="10.5703125" style="21" bestFit="1" customWidth="1"/>
    <col min="4871" max="4871" width="18.140625" style="21" bestFit="1" customWidth="1"/>
    <col min="4872" max="5120" width="9.140625" style="21"/>
    <col min="5121" max="5121" width="5.42578125" style="21" bestFit="1" customWidth="1"/>
    <col min="5122" max="5122" width="81.140625" style="21" bestFit="1" customWidth="1"/>
    <col min="5123" max="5123" width="13.140625" style="21" bestFit="1" customWidth="1"/>
    <col min="5124" max="5124" width="13.5703125" style="21" bestFit="1" customWidth="1"/>
    <col min="5125" max="5125" width="14" style="21" bestFit="1" customWidth="1"/>
    <col min="5126" max="5126" width="10.5703125" style="21" bestFit="1" customWidth="1"/>
    <col min="5127" max="5127" width="18.140625" style="21" bestFit="1" customWidth="1"/>
    <col min="5128" max="5376" width="9.140625" style="21"/>
    <col min="5377" max="5377" width="5.42578125" style="21" bestFit="1" customWidth="1"/>
    <col min="5378" max="5378" width="81.140625" style="21" bestFit="1" customWidth="1"/>
    <col min="5379" max="5379" width="13.140625" style="21" bestFit="1" customWidth="1"/>
    <col min="5380" max="5380" width="13.5703125" style="21" bestFit="1" customWidth="1"/>
    <col min="5381" max="5381" width="14" style="21" bestFit="1" customWidth="1"/>
    <col min="5382" max="5382" width="10.5703125" style="21" bestFit="1" customWidth="1"/>
    <col min="5383" max="5383" width="18.140625" style="21" bestFit="1" customWidth="1"/>
    <col min="5384" max="5632" width="9.140625" style="21"/>
    <col min="5633" max="5633" width="5.42578125" style="21" bestFit="1" customWidth="1"/>
    <col min="5634" max="5634" width="81.140625" style="21" bestFit="1" customWidth="1"/>
    <col min="5635" max="5635" width="13.140625" style="21" bestFit="1" customWidth="1"/>
    <col min="5636" max="5636" width="13.5703125" style="21" bestFit="1" customWidth="1"/>
    <col min="5637" max="5637" width="14" style="21" bestFit="1" customWidth="1"/>
    <col min="5638" max="5638" width="10.5703125" style="21" bestFit="1" customWidth="1"/>
    <col min="5639" max="5639" width="18.140625" style="21" bestFit="1" customWidth="1"/>
    <col min="5640" max="5888" width="9.140625" style="21"/>
    <col min="5889" max="5889" width="5.42578125" style="21" bestFit="1" customWidth="1"/>
    <col min="5890" max="5890" width="81.140625" style="21" bestFit="1" customWidth="1"/>
    <col min="5891" max="5891" width="13.140625" style="21" bestFit="1" customWidth="1"/>
    <col min="5892" max="5892" width="13.5703125" style="21" bestFit="1" customWidth="1"/>
    <col min="5893" max="5893" width="14" style="21" bestFit="1" customWidth="1"/>
    <col min="5894" max="5894" width="10.5703125" style="21" bestFit="1" customWidth="1"/>
    <col min="5895" max="5895" width="18.140625" style="21" bestFit="1" customWidth="1"/>
    <col min="5896" max="6144" width="9.140625" style="21"/>
    <col min="6145" max="6145" width="5.42578125" style="21" bestFit="1" customWidth="1"/>
    <col min="6146" max="6146" width="81.140625" style="21" bestFit="1" customWidth="1"/>
    <col min="6147" max="6147" width="13.140625" style="21" bestFit="1" customWidth="1"/>
    <col min="6148" max="6148" width="13.5703125" style="21" bestFit="1" customWidth="1"/>
    <col min="6149" max="6149" width="14" style="21" bestFit="1" customWidth="1"/>
    <col min="6150" max="6150" width="10.5703125" style="21" bestFit="1" customWidth="1"/>
    <col min="6151" max="6151" width="18.140625" style="21" bestFit="1" customWidth="1"/>
    <col min="6152" max="6400" width="9.140625" style="21"/>
    <col min="6401" max="6401" width="5.42578125" style="21" bestFit="1" customWidth="1"/>
    <col min="6402" max="6402" width="81.140625" style="21" bestFit="1" customWidth="1"/>
    <col min="6403" max="6403" width="13.140625" style="21" bestFit="1" customWidth="1"/>
    <col min="6404" max="6404" width="13.5703125" style="21" bestFit="1" customWidth="1"/>
    <col min="6405" max="6405" width="14" style="21" bestFit="1" customWidth="1"/>
    <col min="6406" max="6406" width="10.5703125" style="21" bestFit="1" customWidth="1"/>
    <col min="6407" max="6407" width="18.140625" style="21" bestFit="1" customWidth="1"/>
    <col min="6408" max="6656" width="9.140625" style="21"/>
    <col min="6657" max="6657" width="5.42578125" style="21" bestFit="1" customWidth="1"/>
    <col min="6658" max="6658" width="81.140625" style="21" bestFit="1" customWidth="1"/>
    <col min="6659" max="6659" width="13.140625" style="21" bestFit="1" customWidth="1"/>
    <col min="6660" max="6660" width="13.5703125" style="21" bestFit="1" customWidth="1"/>
    <col min="6661" max="6661" width="14" style="21" bestFit="1" customWidth="1"/>
    <col min="6662" max="6662" width="10.5703125" style="21" bestFit="1" customWidth="1"/>
    <col min="6663" max="6663" width="18.140625" style="21" bestFit="1" customWidth="1"/>
    <col min="6664" max="6912" width="9.140625" style="21"/>
    <col min="6913" max="6913" width="5.42578125" style="21" bestFit="1" customWidth="1"/>
    <col min="6914" max="6914" width="81.140625" style="21" bestFit="1" customWidth="1"/>
    <col min="6915" max="6915" width="13.140625" style="21" bestFit="1" customWidth="1"/>
    <col min="6916" max="6916" width="13.5703125" style="21" bestFit="1" customWidth="1"/>
    <col min="6917" max="6917" width="14" style="21" bestFit="1" customWidth="1"/>
    <col min="6918" max="6918" width="10.5703125" style="21" bestFit="1" customWidth="1"/>
    <col min="6919" max="6919" width="18.140625" style="21" bestFit="1" customWidth="1"/>
    <col min="6920" max="7168" width="9.140625" style="21"/>
    <col min="7169" max="7169" width="5.42578125" style="21" bestFit="1" customWidth="1"/>
    <col min="7170" max="7170" width="81.140625" style="21" bestFit="1" customWidth="1"/>
    <col min="7171" max="7171" width="13.140625" style="21" bestFit="1" customWidth="1"/>
    <col min="7172" max="7172" width="13.5703125" style="21" bestFit="1" customWidth="1"/>
    <col min="7173" max="7173" width="14" style="21" bestFit="1" customWidth="1"/>
    <col min="7174" max="7174" width="10.5703125" style="21" bestFit="1" customWidth="1"/>
    <col min="7175" max="7175" width="18.140625" style="21" bestFit="1" customWidth="1"/>
    <col min="7176" max="7424" width="9.140625" style="21"/>
    <col min="7425" max="7425" width="5.42578125" style="21" bestFit="1" customWidth="1"/>
    <col min="7426" max="7426" width="81.140625" style="21" bestFit="1" customWidth="1"/>
    <col min="7427" max="7427" width="13.140625" style="21" bestFit="1" customWidth="1"/>
    <col min="7428" max="7428" width="13.5703125" style="21" bestFit="1" customWidth="1"/>
    <col min="7429" max="7429" width="14" style="21" bestFit="1" customWidth="1"/>
    <col min="7430" max="7430" width="10.5703125" style="21" bestFit="1" customWidth="1"/>
    <col min="7431" max="7431" width="18.140625" style="21" bestFit="1" customWidth="1"/>
    <col min="7432" max="7680" width="9.140625" style="21"/>
    <col min="7681" max="7681" width="5.42578125" style="21" bestFit="1" customWidth="1"/>
    <col min="7682" max="7682" width="81.140625" style="21" bestFit="1" customWidth="1"/>
    <col min="7683" max="7683" width="13.140625" style="21" bestFit="1" customWidth="1"/>
    <col min="7684" max="7684" width="13.5703125" style="21" bestFit="1" customWidth="1"/>
    <col min="7685" max="7685" width="14" style="21" bestFit="1" customWidth="1"/>
    <col min="7686" max="7686" width="10.5703125" style="21" bestFit="1" customWidth="1"/>
    <col min="7687" max="7687" width="18.140625" style="21" bestFit="1" customWidth="1"/>
    <col min="7688" max="7936" width="9.140625" style="21"/>
    <col min="7937" max="7937" width="5.42578125" style="21" bestFit="1" customWidth="1"/>
    <col min="7938" max="7938" width="81.140625" style="21" bestFit="1" customWidth="1"/>
    <col min="7939" max="7939" width="13.140625" style="21" bestFit="1" customWidth="1"/>
    <col min="7940" max="7940" width="13.5703125" style="21" bestFit="1" customWidth="1"/>
    <col min="7941" max="7941" width="14" style="21" bestFit="1" customWidth="1"/>
    <col min="7942" max="7942" width="10.5703125" style="21" bestFit="1" customWidth="1"/>
    <col min="7943" max="7943" width="18.140625" style="21" bestFit="1" customWidth="1"/>
    <col min="7944" max="8192" width="9.140625" style="21"/>
    <col min="8193" max="8193" width="5.42578125" style="21" bestFit="1" customWidth="1"/>
    <col min="8194" max="8194" width="81.140625" style="21" bestFit="1" customWidth="1"/>
    <col min="8195" max="8195" width="13.140625" style="21" bestFit="1" customWidth="1"/>
    <col min="8196" max="8196" width="13.5703125" style="21" bestFit="1" customWidth="1"/>
    <col min="8197" max="8197" width="14" style="21" bestFit="1" customWidth="1"/>
    <col min="8198" max="8198" width="10.5703125" style="21" bestFit="1" customWidth="1"/>
    <col min="8199" max="8199" width="18.140625" style="21" bestFit="1" customWidth="1"/>
    <col min="8200" max="8448" width="9.140625" style="21"/>
    <col min="8449" max="8449" width="5.42578125" style="21" bestFit="1" customWidth="1"/>
    <col min="8450" max="8450" width="81.140625" style="21" bestFit="1" customWidth="1"/>
    <col min="8451" max="8451" width="13.140625" style="21" bestFit="1" customWidth="1"/>
    <col min="8452" max="8452" width="13.5703125" style="21" bestFit="1" customWidth="1"/>
    <col min="8453" max="8453" width="14" style="21" bestFit="1" customWidth="1"/>
    <col min="8454" max="8454" width="10.5703125" style="21" bestFit="1" customWidth="1"/>
    <col min="8455" max="8455" width="18.140625" style="21" bestFit="1" customWidth="1"/>
    <col min="8456" max="8704" width="9.140625" style="21"/>
    <col min="8705" max="8705" width="5.42578125" style="21" bestFit="1" customWidth="1"/>
    <col min="8706" max="8706" width="81.140625" style="21" bestFit="1" customWidth="1"/>
    <col min="8707" max="8707" width="13.140625" style="21" bestFit="1" customWidth="1"/>
    <col min="8708" max="8708" width="13.5703125" style="21" bestFit="1" customWidth="1"/>
    <col min="8709" max="8709" width="14" style="21" bestFit="1" customWidth="1"/>
    <col min="8710" max="8710" width="10.5703125" style="21" bestFit="1" customWidth="1"/>
    <col min="8711" max="8711" width="18.140625" style="21" bestFit="1" customWidth="1"/>
    <col min="8712" max="8960" width="9.140625" style="21"/>
    <col min="8961" max="8961" width="5.42578125" style="21" bestFit="1" customWidth="1"/>
    <col min="8962" max="8962" width="81.140625" style="21" bestFit="1" customWidth="1"/>
    <col min="8963" max="8963" width="13.140625" style="21" bestFit="1" customWidth="1"/>
    <col min="8964" max="8964" width="13.5703125" style="21" bestFit="1" customWidth="1"/>
    <col min="8965" max="8965" width="14" style="21" bestFit="1" customWidth="1"/>
    <col min="8966" max="8966" width="10.5703125" style="21" bestFit="1" customWidth="1"/>
    <col min="8967" max="8967" width="18.140625" style="21" bestFit="1" customWidth="1"/>
    <col min="8968" max="9216" width="9.140625" style="21"/>
    <col min="9217" max="9217" width="5.42578125" style="21" bestFit="1" customWidth="1"/>
    <col min="9218" max="9218" width="81.140625" style="21" bestFit="1" customWidth="1"/>
    <col min="9219" max="9219" width="13.140625" style="21" bestFit="1" customWidth="1"/>
    <col min="9220" max="9220" width="13.5703125" style="21" bestFit="1" customWidth="1"/>
    <col min="9221" max="9221" width="14" style="21" bestFit="1" customWidth="1"/>
    <col min="9222" max="9222" width="10.5703125" style="21" bestFit="1" customWidth="1"/>
    <col min="9223" max="9223" width="18.140625" style="21" bestFit="1" customWidth="1"/>
    <col min="9224" max="9472" width="9.140625" style="21"/>
    <col min="9473" max="9473" width="5.42578125" style="21" bestFit="1" customWidth="1"/>
    <col min="9474" max="9474" width="81.140625" style="21" bestFit="1" customWidth="1"/>
    <col min="9475" max="9475" width="13.140625" style="21" bestFit="1" customWidth="1"/>
    <col min="9476" max="9476" width="13.5703125" style="21" bestFit="1" customWidth="1"/>
    <col min="9477" max="9477" width="14" style="21" bestFit="1" customWidth="1"/>
    <col min="9478" max="9478" width="10.5703125" style="21" bestFit="1" customWidth="1"/>
    <col min="9479" max="9479" width="18.140625" style="21" bestFit="1" customWidth="1"/>
    <col min="9480" max="9728" width="9.140625" style="21"/>
    <col min="9729" max="9729" width="5.42578125" style="21" bestFit="1" customWidth="1"/>
    <col min="9730" max="9730" width="81.140625" style="21" bestFit="1" customWidth="1"/>
    <col min="9731" max="9731" width="13.140625" style="21" bestFit="1" customWidth="1"/>
    <col min="9732" max="9732" width="13.5703125" style="21" bestFit="1" customWidth="1"/>
    <col min="9733" max="9733" width="14" style="21" bestFit="1" customWidth="1"/>
    <col min="9734" max="9734" width="10.5703125" style="21" bestFit="1" customWidth="1"/>
    <col min="9735" max="9735" width="18.140625" style="21" bestFit="1" customWidth="1"/>
    <col min="9736" max="9984" width="9.140625" style="21"/>
    <col min="9985" max="9985" width="5.42578125" style="21" bestFit="1" customWidth="1"/>
    <col min="9986" max="9986" width="81.140625" style="21" bestFit="1" customWidth="1"/>
    <col min="9987" max="9987" width="13.140625" style="21" bestFit="1" customWidth="1"/>
    <col min="9988" max="9988" width="13.5703125" style="21" bestFit="1" customWidth="1"/>
    <col min="9989" max="9989" width="14" style="21" bestFit="1" customWidth="1"/>
    <col min="9990" max="9990" width="10.5703125" style="21" bestFit="1" customWidth="1"/>
    <col min="9991" max="9991" width="18.140625" style="21" bestFit="1" customWidth="1"/>
    <col min="9992" max="10240" width="9.140625" style="21"/>
    <col min="10241" max="10241" width="5.42578125" style="21" bestFit="1" customWidth="1"/>
    <col min="10242" max="10242" width="81.140625" style="21" bestFit="1" customWidth="1"/>
    <col min="10243" max="10243" width="13.140625" style="21" bestFit="1" customWidth="1"/>
    <col min="10244" max="10244" width="13.5703125" style="21" bestFit="1" customWidth="1"/>
    <col min="10245" max="10245" width="14" style="21" bestFit="1" customWidth="1"/>
    <col min="10246" max="10246" width="10.5703125" style="21" bestFit="1" customWidth="1"/>
    <col min="10247" max="10247" width="18.140625" style="21" bestFit="1" customWidth="1"/>
    <col min="10248" max="10496" width="9.140625" style="21"/>
    <col min="10497" max="10497" width="5.42578125" style="21" bestFit="1" customWidth="1"/>
    <col min="10498" max="10498" width="81.140625" style="21" bestFit="1" customWidth="1"/>
    <col min="10499" max="10499" width="13.140625" style="21" bestFit="1" customWidth="1"/>
    <col min="10500" max="10500" width="13.5703125" style="21" bestFit="1" customWidth="1"/>
    <col min="10501" max="10501" width="14" style="21" bestFit="1" customWidth="1"/>
    <col min="10502" max="10502" width="10.5703125" style="21" bestFit="1" customWidth="1"/>
    <col min="10503" max="10503" width="18.140625" style="21" bestFit="1" customWidth="1"/>
    <col min="10504" max="10752" width="9.140625" style="21"/>
    <col min="10753" max="10753" width="5.42578125" style="21" bestFit="1" customWidth="1"/>
    <col min="10754" max="10754" width="81.140625" style="21" bestFit="1" customWidth="1"/>
    <col min="10755" max="10755" width="13.140625" style="21" bestFit="1" customWidth="1"/>
    <col min="10756" max="10756" width="13.5703125" style="21" bestFit="1" customWidth="1"/>
    <col min="10757" max="10757" width="14" style="21" bestFit="1" customWidth="1"/>
    <col min="10758" max="10758" width="10.5703125" style="21" bestFit="1" customWidth="1"/>
    <col min="10759" max="10759" width="18.140625" style="21" bestFit="1" customWidth="1"/>
    <col min="10760" max="11008" width="9.140625" style="21"/>
    <col min="11009" max="11009" width="5.42578125" style="21" bestFit="1" customWidth="1"/>
    <col min="11010" max="11010" width="81.140625" style="21" bestFit="1" customWidth="1"/>
    <col min="11011" max="11011" width="13.140625" style="21" bestFit="1" customWidth="1"/>
    <col min="11012" max="11012" width="13.5703125" style="21" bestFit="1" customWidth="1"/>
    <col min="11013" max="11013" width="14" style="21" bestFit="1" customWidth="1"/>
    <col min="11014" max="11014" width="10.5703125" style="21" bestFit="1" customWidth="1"/>
    <col min="11015" max="11015" width="18.140625" style="21" bestFit="1" customWidth="1"/>
    <col min="11016" max="11264" width="9.140625" style="21"/>
    <col min="11265" max="11265" width="5.42578125" style="21" bestFit="1" customWidth="1"/>
    <col min="11266" max="11266" width="81.140625" style="21" bestFit="1" customWidth="1"/>
    <col min="11267" max="11267" width="13.140625" style="21" bestFit="1" customWidth="1"/>
    <col min="11268" max="11268" width="13.5703125" style="21" bestFit="1" customWidth="1"/>
    <col min="11269" max="11269" width="14" style="21" bestFit="1" customWidth="1"/>
    <col min="11270" max="11270" width="10.5703125" style="21" bestFit="1" customWidth="1"/>
    <col min="11271" max="11271" width="18.140625" style="21" bestFit="1" customWidth="1"/>
    <col min="11272" max="11520" width="9.140625" style="21"/>
    <col min="11521" max="11521" width="5.42578125" style="21" bestFit="1" customWidth="1"/>
    <col min="11522" max="11522" width="81.140625" style="21" bestFit="1" customWidth="1"/>
    <col min="11523" max="11523" width="13.140625" style="21" bestFit="1" customWidth="1"/>
    <col min="11524" max="11524" width="13.5703125" style="21" bestFit="1" customWidth="1"/>
    <col min="11525" max="11525" width="14" style="21" bestFit="1" customWidth="1"/>
    <col min="11526" max="11526" width="10.5703125" style="21" bestFit="1" customWidth="1"/>
    <col min="11527" max="11527" width="18.140625" style="21" bestFit="1" customWidth="1"/>
    <col min="11528" max="11776" width="9.140625" style="21"/>
    <col min="11777" max="11777" width="5.42578125" style="21" bestFit="1" customWidth="1"/>
    <col min="11778" max="11778" width="81.140625" style="21" bestFit="1" customWidth="1"/>
    <col min="11779" max="11779" width="13.140625" style="21" bestFit="1" customWidth="1"/>
    <col min="11780" max="11780" width="13.5703125" style="21" bestFit="1" customWidth="1"/>
    <col min="11781" max="11781" width="14" style="21" bestFit="1" customWidth="1"/>
    <col min="11782" max="11782" width="10.5703125" style="21" bestFit="1" customWidth="1"/>
    <col min="11783" max="11783" width="18.140625" style="21" bestFit="1" customWidth="1"/>
    <col min="11784" max="12032" width="9.140625" style="21"/>
    <col min="12033" max="12033" width="5.42578125" style="21" bestFit="1" customWidth="1"/>
    <col min="12034" max="12034" width="81.140625" style="21" bestFit="1" customWidth="1"/>
    <col min="12035" max="12035" width="13.140625" style="21" bestFit="1" customWidth="1"/>
    <col min="12036" max="12036" width="13.5703125" style="21" bestFit="1" customWidth="1"/>
    <col min="12037" max="12037" width="14" style="21" bestFit="1" customWidth="1"/>
    <col min="12038" max="12038" width="10.5703125" style="21" bestFit="1" customWidth="1"/>
    <col min="12039" max="12039" width="18.140625" style="21" bestFit="1" customWidth="1"/>
    <col min="12040" max="12288" width="9.140625" style="21"/>
    <col min="12289" max="12289" width="5.42578125" style="21" bestFit="1" customWidth="1"/>
    <col min="12290" max="12290" width="81.140625" style="21" bestFit="1" customWidth="1"/>
    <col min="12291" max="12291" width="13.140625" style="21" bestFit="1" customWidth="1"/>
    <col min="12292" max="12292" width="13.5703125" style="21" bestFit="1" customWidth="1"/>
    <col min="12293" max="12293" width="14" style="21" bestFit="1" customWidth="1"/>
    <col min="12294" max="12294" width="10.5703125" style="21" bestFit="1" customWidth="1"/>
    <col min="12295" max="12295" width="18.140625" style="21" bestFit="1" customWidth="1"/>
    <col min="12296" max="12544" width="9.140625" style="21"/>
    <col min="12545" max="12545" width="5.42578125" style="21" bestFit="1" customWidth="1"/>
    <col min="12546" max="12546" width="81.140625" style="21" bestFit="1" customWidth="1"/>
    <col min="12547" max="12547" width="13.140625" style="21" bestFit="1" customWidth="1"/>
    <col min="12548" max="12548" width="13.5703125" style="21" bestFit="1" customWidth="1"/>
    <col min="12549" max="12549" width="14" style="21" bestFit="1" customWidth="1"/>
    <col min="12550" max="12550" width="10.5703125" style="21" bestFit="1" customWidth="1"/>
    <col min="12551" max="12551" width="18.140625" style="21" bestFit="1" customWidth="1"/>
    <col min="12552" max="12800" width="9.140625" style="21"/>
    <col min="12801" max="12801" width="5.42578125" style="21" bestFit="1" customWidth="1"/>
    <col min="12802" max="12802" width="81.140625" style="21" bestFit="1" customWidth="1"/>
    <col min="12803" max="12803" width="13.140625" style="21" bestFit="1" customWidth="1"/>
    <col min="12804" max="12804" width="13.5703125" style="21" bestFit="1" customWidth="1"/>
    <col min="12805" max="12805" width="14" style="21" bestFit="1" customWidth="1"/>
    <col min="12806" max="12806" width="10.5703125" style="21" bestFit="1" customWidth="1"/>
    <col min="12807" max="12807" width="18.140625" style="21" bestFit="1" customWidth="1"/>
    <col min="12808" max="13056" width="9.140625" style="21"/>
    <col min="13057" max="13057" width="5.42578125" style="21" bestFit="1" customWidth="1"/>
    <col min="13058" max="13058" width="81.140625" style="21" bestFit="1" customWidth="1"/>
    <col min="13059" max="13059" width="13.140625" style="21" bestFit="1" customWidth="1"/>
    <col min="13060" max="13060" width="13.5703125" style="21" bestFit="1" customWidth="1"/>
    <col min="13061" max="13061" width="14" style="21" bestFit="1" customWidth="1"/>
    <col min="13062" max="13062" width="10.5703125" style="21" bestFit="1" customWidth="1"/>
    <col min="13063" max="13063" width="18.140625" style="21" bestFit="1" customWidth="1"/>
    <col min="13064" max="13312" width="9.140625" style="21"/>
    <col min="13313" max="13313" width="5.42578125" style="21" bestFit="1" customWidth="1"/>
    <col min="13314" max="13314" width="81.140625" style="21" bestFit="1" customWidth="1"/>
    <col min="13315" max="13315" width="13.140625" style="21" bestFit="1" customWidth="1"/>
    <col min="13316" max="13316" width="13.5703125" style="21" bestFit="1" customWidth="1"/>
    <col min="13317" max="13317" width="14" style="21" bestFit="1" customWidth="1"/>
    <col min="13318" max="13318" width="10.5703125" style="21" bestFit="1" customWidth="1"/>
    <col min="13319" max="13319" width="18.140625" style="21" bestFit="1" customWidth="1"/>
    <col min="13320" max="13568" width="9.140625" style="21"/>
    <col min="13569" max="13569" width="5.42578125" style="21" bestFit="1" customWidth="1"/>
    <col min="13570" max="13570" width="81.140625" style="21" bestFit="1" customWidth="1"/>
    <col min="13571" max="13571" width="13.140625" style="21" bestFit="1" customWidth="1"/>
    <col min="13572" max="13572" width="13.5703125" style="21" bestFit="1" customWidth="1"/>
    <col min="13573" max="13573" width="14" style="21" bestFit="1" customWidth="1"/>
    <col min="13574" max="13574" width="10.5703125" style="21" bestFit="1" customWidth="1"/>
    <col min="13575" max="13575" width="18.140625" style="21" bestFit="1" customWidth="1"/>
    <col min="13576" max="13824" width="9.140625" style="21"/>
    <col min="13825" max="13825" width="5.42578125" style="21" bestFit="1" customWidth="1"/>
    <col min="13826" max="13826" width="81.140625" style="21" bestFit="1" customWidth="1"/>
    <col min="13827" max="13827" width="13.140625" style="21" bestFit="1" customWidth="1"/>
    <col min="13828" max="13828" width="13.5703125" style="21" bestFit="1" customWidth="1"/>
    <col min="13829" max="13829" width="14" style="21" bestFit="1" customWidth="1"/>
    <col min="13830" max="13830" width="10.5703125" style="21" bestFit="1" customWidth="1"/>
    <col min="13831" max="13831" width="18.140625" style="21" bestFit="1" customWidth="1"/>
    <col min="13832" max="14080" width="9.140625" style="21"/>
    <col min="14081" max="14081" width="5.42578125" style="21" bestFit="1" customWidth="1"/>
    <col min="14082" max="14082" width="81.140625" style="21" bestFit="1" customWidth="1"/>
    <col min="14083" max="14083" width="13.140625" style="21" bestFit="1" customWidth="1"/>
    <col min="14084" max="14084" width="13.5703125" style="21" bestFit="1" customWidth="1"/>
    <col min="14085" max="14085" width="14" style="21" bestFit="1" customWidth="1"/>
    <col min="14086" max="14086" width="10.5703125" style="21" bestFit="1" customWidth="1"/>
    <col min="14087" max="14087" width="18.140625" style="21" bestFit="1" customWidth="1"/>
    <col min="14088" max="14336" width="9.140625" style="21"/>
    <col min="14337" max="14337" width="5.42578125" style="21" bestFit="1" customWidth="1"/>
    <col min="14338" max="14338" width="81.140625" style="21" bestFit="1" customWidth="1"/>
    <col min="14339" max="14339" width="13.140625" style="21" bestFit="1" customWidth="1"/>
    <col min="14340" max="14340" width="13.5703125" style="21" bestFit="1" customWidth="1"/>
    <col min="14341" max="14341" width="14" style="21" bestFit="1" customWidth="1"/>
    <col min="14342" max="14342" width="10.5703125" style="21" bestFit="1" customWidth="1"/>
    <col min="14343" max="14343" width="18.140625" style="21" bestFit="1" customWidth="1"/>
    <col min="14344" max="14592" width="9.140625" style="21"/>
    <col min="14593" max="14593" width="5.42578125" style="21" bestFit="1" customWidth="1"/>
    <col min="14594" max="14594" width="81.140625" style="21" bestFit="1" customWidth="1"/>
    <col min="14595" max="14595" width="13.140625" style="21" bestFit="1" customWidth="1"/>
    <col min="14596" max="14596" width="13.5703125" style="21" bestFit="1" customWidth="1"/>
    <col min="14597" max="14597" width="14" style="21" bestFit="1" customWidth="1"/>
    <col min="14598" max="14598" width="10.5703125" style="21" bestFit="1" customWidth="1"/>
    <col min="14599" max="14599" width="18.140625" style="21" bestFit="1" customWidth="1"/>
    <col min="14600" max="14848" width="9.140625" style="21"/>
    <col min="14849" max="14849" width="5.42578125" style="21" bestFit="1" customWidth="1"/>
    <col min="14850" max="14850" width="81.140625" style="21" bestFit="1" customWidth="1"/>
    <col min="14851" max="14851" width="13.140625" style="21" bestFit="1" customWidth="1"/>
    <col min="14852" max="14852" width="13.5703125" style="21" bestFit="1" customWidth="1"/>
    <col min="14853" max="14853" width="14" style="21" bestFit="1" customWidth="1"/>
    <col min="14854" max="14854" width="10.5703125" style="21" bestFit="1" customWidth="1"/>
    <col min="14855" max="14855" width="18.140625" style="21" bestFit="1" customWidth="1"/>
    <col min="14856" max="15104" width="9.140625" style="21"/>
    <col min="15105" max="15105" width="5.42578125" style="21" bestFit="1" customWidth="1"/>
    <col min="15106" max="15106" width="81.140625" style="21" bestFit="1" customWidth="1"/>
    <col min="15107" max="15107" width="13.140625" style="21" bestFit="1" customWidth="1"/>
    <col min="15108" max="15108" width="13.5703125" style="21" bestFit="1" customWidth="1"/>
    <col min="15109" max="15109" width="14" style="21" bestFit="1" customWidth="1"/>
    <col min="15110" max="15110" width="10.5703125" style="21" bestFit="1" customWidth="1"/>
    <col min="15111" max="15111" width="18.140625" style="21" bestFit="1" customWidth="1"/>
    <col min="15112" max="15360" width="9.140625" style="21"/>
    <col min="15361" max="15361" width="5.42578125" style="21" bestFit="1" customWidth="1"/>
    <col min="15362" max="15362" width="81.140625" style="21" bestFit="1" customWidth="1"/>
    <col min="15363" max="15363" width="13.140625" style="21" bestFit="1" customWidth="1"/>
    <col min="15364" max="15364" width="13.5703125" style="21" bestFit="1" customWidth="1"/>
    <col min="15365" max="15365" width="14" style="21" bestFit="1" customWidth="1"/>
    <col min="15366" max="15366" width="10.5703125" style="21" bestFit="1" customWidth="1"/>
    <col min="15367" max="15367" width="18.140625" style="21" bestFit="1" customWidth="1"/>
    <col min="15368" max="15616" width="9.140625" style="21"/>
    <col min="15617" max="15617" width="5.42578125" style="21" bestFit="1" customWidth="1"/>
    <col min="15618" max="15618" width="81.140625" style="21" bestFit="1" customWidth="1"/>
    <col min="15619" max="15619" width="13.140625" style="21" bestFit="1" customWidth="1"/>
    <col min="15620" max="15620" width="13.5703125" style="21" bestFit="1" customWidth="1"/>
    <col min="15621" max="15621" width="14" style="21" bestFit="1" customWidth="1"/>
    <col min="15622" max="15622" width="10.5703125" style="21" bestFit="1" customWidth="1"/>
    <col min="15623" max="15623" width="18.140625" style="21" bestFit="1" customWidth="1"/>
    <col min="15624" max="15872" width="9.140625" style="21"/>
    <col min="15873" max="15873" width="5.42578125" style="21" bestFit="1" customWidth="1"/>
    <col min="15874" max="15874" width="81.140625" style="21" bestFit="1" customWidth="1"/>
    <col min="15875" max="15875" width="13.140625" style="21" bestFit="1" customWidth="1"/>
    <col min="15876" max="15876" width="13.5703125" style="21" bestFit="1" customWidth="1"/>
    <col min="15877" max="15877" width="14" style="21" bestFit="1" customWidth="1"/>
    <col min="15878" max="15878" width="10.5703125" style="21" bestFit="1" customWidth="1"/>
    <col min="15879" max="15879" width="18.140625" style="21" bestFit="1" customWidth="1"/>
    <col min="15880" max="16128" width="9.140625" style="21"/>
    <col min="16129" max="16129" width="5.42578125" style="21" bestFit="1" customWidth="1"/>
    <col min="16130" max="16130" width="81.140625" style="21" bestFit="1" customWidth="1"/>
    <col min="16131" max="16131" width="13.140625" style="21" bestFit="1" customWidth="1"/>
    <col min="16132" max="16132" width="13.5703125" style="21" bestFit="1" customWidth="1"/>
    <col min="16133" max="16133" width="14" style="21" bestFit="1" customWidth="1"/>
    <col min="16134" max="16134" width="10.5703125" style="21" bestFit="1" customWidth="1"/>
    <col min="16135" max="16135" width="18.140625" style="21" bestFit="1" customWidth="1"/>
    <col min="16136" max="16384" width="9.140625" style="21"/>
  </cols>
  <sheetData>
    <row r="1" spans="1:8" s="1" customFormat="1">
      <c r="A1" s="3" t="s">
        <v>0</v>
      </c>
      <c r="B1" s="394" t="s">
        <v>6</v>
      </c>
      <c r="C1" s="394"/>
      <c r="D1" s="394"/>
      <c r="E1" s="394"/>
      <c r="F1" s="4"/>
      <c r="G1" s="4"/>
      <c r="H1" s="4"/>
    </row>
    <row r="2" spans="1:8" s="1" customFormat="1" ht="13.5" thickBot="1">
      <c r="C2" s="5"/>
      <c r="F2" s="4"/>
      <c r="G2" s="4"/>
      <c r="H2" s="4"/>
    </row>
    <row r="3" spans="1:8" s="1" customFormat="1" ht="15">
      <c r="B3" s="30" t="s">
        <v>1888</v>
      </c>
      <c r="C3" s="395"/>
      <c r="D3" s="398"/>
      <c r="E3" s="12"/>
      <c r="F3" s="4"/>
      <c r="G3" s="4"/>
      <c r="H3" s="4"/>
    </row>
    <row r="4" spans="1:8" s="1" customFormat="1" ht="45">
      <c r="B4" s="31" t="s">
        <v>1889</v>
      </c>
      <c r="C4" s="396"/>
      <c r="D4" s="399"/>
      <c r="E4" s="12"/>
      <c r="F4" s="4"/>
      <c r="G4" s="4"/>
      <c r="H4" s="4"/>
    </row>
    <row r="5" spans="1:8" s="1" customFormat="1" ht="15">
      <c r="B5" s="31" t="s">
        <v>1046</v>
      </c>
      <c r="C5" s="396"/>
      <c r="D5" s="399"/>
      <c r="E5" s="12"/>
      <c r="F5" s="4"/>
      <c r="G5" s="4"/>
      <c r="H5" s="4"/>
    </row>
    <row r="6" spans="1:8" s="1" customFormat="1" ht="15">
      <c r="B6" s="31" t="s">
        <v>1890</v>
      </c>
      <c r="C6" s="396"/>
      <c r="D6" s="399"/>
      <c r="E6" s="12"/>
      <c r="F6" s="4"/>
      <c r="G6" s="4"/>
      <c r="H6" s="4"/>
    </row>
    <row r="7" spans="1:8" s="1" customFormat="1" ht="30.75" thickBot="1">
      <c r="B7" s="32" t="s">
        <v>1891</v>
      </c>
      <c r="C7" s="397"/>
      <c r="D7" s="400"/>
      <c r="E7" s="12"/>
      <c r="F7" s="4"/>
      <c r="G7" s="4"/>
      <c r="H7" s="4"/>
    </row>
    <row r="8" spans="1:8" s="1" customFormat="1">
      <c r="B8" s="12"/>
      <c r="C8" s="14" t="s">
        <v>1048</v>
      </c>
      <c r="D8" s="14" t="s">
        <v>1049</v>
      </c>
      <c r="E8" s="12"/>
      <c r="F8" s="4"/>
      <c r="G8" s="4"/>
      <c r="H8" s="4"/>
    </row>
    <row r="9" spans="1:8">
      <c r="C9" s="139"/>
    </row>
    <row r="10" spans="1:8" ht="15">
      <c r="B10" s="457"/>
      <c r="C10" s="457"/>
      <c r="D10" s="457"/>
      <c r="E10" s="457"/>
    </row>
    <row r="11" spans="1:8">
      <c r="B11" s="453" t="s">
        <v>1118</v>
      </c>
      <c r="C11" s="453"/>
      <c r="D11" s="453"/>
      <c r="E11" s="453"/>
    </row>
    <row r="12" spans="1:8">
      <c r="B12" s="216" t="s">
        <v>1119</v>
      </c>
      <c r="C12" s="453" t="s">
        <v>1120</v>
      </c>
      <c r="D12" s="453" t="s">
        <v>1121</v>
      </c>
      <c r="E12" s="453" t="s">
        <v>1122</v>
      </c>
    </row>
    <row r="13" spans="1:8">
      <c r="B13" s="216" t="s">
        <v>1123</v>
      </c>
      <c r="C13" s="453"/>
      <c r="D13" s="453"/>
      <c r="E13" s="453"/>
    </row>
    <row r="14" spans="1:8">
      <c r="B14" s="302" t="s">
        <v>1124</v>
      </c>
      <c r="C14" s="359"/>
      <c r="D14" s="359"/>
      <c r="E14" s="359"/>
    </row>
    <row r="15" spans="1:8">
      <c r="B15" s="302" t="s">
        <v>1126</v>
      </c>
      <c r="C15" s="359"/>
      <c r="D15" s="359"/>
      <c r="E15" s="359"/>
    </row>
    <row r="16" spans="1:8">
      <c r="B16" s="302" t="s">
        <v>1127</v>
      </c>
      <c r="C16" s="359"/>
      <c r="D16" s="359" t="s">
        <v>1288</v>
      </c>
      <c r="E16" s="359"/>
    </row>
    <row r="17" spans="2:8">
      <c r="B17" s="360" t="s">
        <v>3174</v>
      </c>
      <c r="C17" s="216"/>
      <c r="D17" s="216"/>
      <c r="E17" s="216"/>
    </row>
    <row r="20" spans="2:8">
      <c r="B20" s="21" t="s">
        <v>101</v>
      </c>
    </row>
    <row r="22" spans="2:8">
      <c r="B22" s="229" t="s">
        <v>102</v>
      </c>
      <c r="C22" s="230" t="s">
        <v>103</v>
      </c>
      <c r="D22" s="229" t="s">
        <v>104</v>
      </c>
      <c r="E22" s="229" t="s">
        <v>105</v>
      </c>
      <c r="F22" s="131" t="s">
        <v>106</v>
      </c>
      <c r="G22" s="131" t="s">
        <v>107</v>
      </c>
      <c r="H22" s="131" t="s">
        <v>108</v>
      </c>
    </row>
    <row r="23" spans="2:8">
      <c r="B23" s="231" t="s">
        <v>109</v>
      </c>
      <c r="C23" s="139"/>
    </row>
    <row r="24" spans="2:8">
      <c r="B24" s="231" t="s">
        <v>110</v>
      </c>
      <c r="C24" s="139"/>
    </row>
    <row r="25" spans="2:8">
      <c r="B25" s="231" t="s">
        <v>111</v>
      </c>
      <c r="C25" s="139"/>
    </row>
    <row r="26" spans="2:8">
      <c r="B26" s="21" t="s">
        <v>1424</v>
      </c>
      <c r="C26" s="139">
        <v>7.37</v>
      </c>
      <c r="D26" s="21" t="s">
        <v>113</v>
      </c>
      <c r="E26" s="21" t="s">
        <v>1425</v>
      </c>
      <c r="F26" s="22">
        <v>450000</v>
      </c>
      <c r="G26" s="22">
        <v>463.14</v>
      </c>
      <c r="H26" s="22">
        <v>1.64</v>
      </c>
    </row>
    <row r="27" spans="2:8">
      <c r="B27" s="21" t="s">
        <v>1892</v>
      </c>
      <c r="C27" s="139">
        <v>7.28</v>
      </c>
      <c r="D27" s="21" t="s">
        <v>113</v>
      </c>
      <c r="E27" s="21" t="s">
        <v>1893</v>
      </c>
      <c r="F27" s="22">
        <v>300000</v>
      </c>
      <c r="G27" s="22">
        <v>306.3</v>
      </c>
      <c r="H27" s="22">
        <v>1.08</v>
      </c>
    </row>
    <row r="28" spans="2:8">
      <c r="B28" s="21" t="s">
        <v>1894</v>
      </c>
      <c r="C28" s="139">
        <v>7.23</v>
      </c>
      <c r="D28" s="21" t="s">
        <v>113</v>
      </c>
      <c r="E28" s="21" t="s">
        <v>1895</v>
      </c>
      <c r="F28" s="22">
        <v>300000</v>
      </c>
      <c r="G28" s="22">
        <v>305.27999999999997</v>
      </c>
      <c r="H28" s="22">
        <v>1.08</v>
      </c>
    </row>
    <row r="29" spans="2:8">
      <c r="B29" s="21" t="s">
        <v>1896</v>
      </c>
      <c r="C29" s="139">
        <v>7.25</v>
      </c>
      <c r="D29" s="21" t="s">
        <v>113</v>
      </c>
      <c r="E29" s="21" t="s">
        <v>1897</v>
      </c>
      <c r="F29" s="22">
        <v>300000</v>
      </c>
      <c r="G29" s="22">
        <v>304.83999999999997</v>
      </c>
      <c r="H29" s="22">
        <v>1.08</v>
      </c>
    </row>
    <row r="30" spans="2:8">
      <c r="B30" s="21" t="s">
        <v>1898</v>
      </c>
      <c r="C30" s="139">
        <v>7.48</v>
      </c>
      <c r="D30" s="21" t="s">
        <v>113</v>
      </c>
      <c r="E30" s="21" t="s">
        <v>1899</v>
      </c>
      <c r="F30" s="22">
        <v>280000</v>
      </c>
      <c r="G30" s="22">
        <v>285.48</v>
      </c>
      <c r="H30" s="22">
        <v>1.01</v>
      </c>
    </row>
    <row r="31" spans="2:8">
      <c r="B31" s="21" t="s">
        <v>1900</v>
      </c>
      <c r="C31" s="139">
        <v>7.25</v>
      </c>
      <c r="D31" s="21" t="s">
        <v>113</v>
      </c>
      <c r="E31" s="21" t="s">
        <v>1901</v>
      </c>
      <c r="F31" s="22">
        <v>250000</v>
      </c>
      <c r="G31" s="22">
        <v>255.49</v>
      </c>
      <c r="H31" s="22">
        <v>0.9</v>
      </c>
    </row>
    <row r="32" spans="2:8">
      <c r="B32" s="21" t="s">
        <v>1902</v>
      </c>
      <c r="C32" s="139">
        <v>7.34</v>
      </c>
      <c r="D32" s="21" t="s">
        <v>113</v>
      </c>
      <c r="E32" s="21" t="s">
        <v>1903</v>
      </c>
      <c r="F32" s="22">
        <v>231000</v>
      </c>
      <c r="G32" s="22">
        <v>237.09</v>
      </c>
      <c r="H32" s="22">
        <v>0.84</v>
      </c>
    </row>
    <row r="33" spans="2:8">
      <c r="B33" s="21" t="s">
        <v>1904</v>
      </c>
      <c r="C33" s="139">
        <v>7.26</v>
      </c>
      <c r="D33" s="21" t="s">
        <v>113</v>
      </c>
      <c r="E33" s="21" t="s">
        <v>1905</v>
      </c>
      <c r="F33" s="22">
        <v>200000</v>
      </c>
      <c r="G33" s="22">
        <v>204.22</v>
      </c>
      <c r="H33" s="22">
        <v>0.72</v>
      </c>
    </row>
    <row r="34" spans="2:8">
      <c r="B34" s="21" t="s">
        <v>1906</v>
      </c>
      <c r="C34" s="139">
        <v>7.37</v>
      </c>
      <c r="D34" s="21" t="s">
        <v>113</v>
      </c>
      <c r="E34" s="21" t="s">
        <v>1907</v>
      </c>
      <c r="F34" s="22">
        <v>100000</v>
      </c>
      <c r="G34" s="22">
        <v>102.73</v>
      </c>
      <c r="H34" s="22">
        <v>0.36</v>
      </c>
    </row>
    <row r="35" spans="2:8">
      <c r="B35" s="21" t="s">
        <v>1908</v>
      </c>
      <c r="C35" s="139">
        <v>7.24</v>
      </c>
      <c r="D35" s="21" t="s">
        <v>113</v>
      </c>
      <c r="E35" s="21" t="s">
        <v>1909</v>
      </c>
      <c r="F35" s="22">
        <v>100000</v>
      </c>
      <c r="G35" s="22">
        <v>102.02</v>
      </c>
      <c r="H35" s="22">
        <v>0.36</v>
      </c>
    </row>
    <row r="36" spans="2:8">
      <c r="B36" s="21" t="s">
        <v>1910</v>
      </c>
      <c r="C36" s="139">
        <v>7.24</v>
      </c>
      <c r="D36" s="21" t="s">
        <v>113</v>
      </c>
      <c r="E36" s="21" t="s">
        <v>1911</v>
      </c>
      <c r="F36" s="22">
        <v>100000</v>
      </c>
      <c r="G36" s="22">
        <v>101.76</v>
      </c>
      <c r="H36" s="22">
        <v>0.36</v>
      </c>
    </row>
    <row r="37" spans="2:8">
      <c r="B37" s="21" t="s">
        <v>1912</v>
      </c>
      <c r="C37" s="139">
        <v>7.56</v>
      </c>
      <c r="D37" s="21" t="s">
        <v>113</v>
      </c>
      <c r="E37" s="21" t="s">
        <v>1913</v>
      </c>
      <c r="F37" s="22">
        <v>94000</v>
      </c>
      <c r="G37" s="22">
        <v>95.18</v>
      </c>
      <c r="H37" s="22">
        <v>0.34</v>
      </c>
    </row>
    <row r="38" spans="2:8">
      <c r="B38" s="21" t="s">
        <v>1914</v>
      </c>
      <c r="C38" s="139">
        <v>7.45</v>
      </c>
      <c r="D38" s="21" t="s">
        <v>113</v>
      </c>
      <c r="E38" s="21" t="s">
        <v>1915</v>
      </c>
      <c r="F38" s="22">
        <v>85000</v>
      </c>
      <c r="G38" s="22">
        <v>86.77</v>
      </c>
      <c r="H38" s="22">
        <v>0.31</v>
      </c>
    </row>
    <row r="39" spans="2:8">
      <c r="B39" s="21" t="s">
        <v>1916</v>
      </c>
      <c r="C39" s="139">
        <v>7.37</v>
      </c>
      <c r="D39" s="21" t="s">
        <v>113</v>
      </c>
      <c r="E39" s="21" t="s">
        <v>1917</v>
      </c>
      <c r="F39" s="22">
        <v>50000</v>
      </c>
      <c r="G39" s="22">
        <v>51.19</v>
      </c>
      <c r="H39" s="22">
        <v>0.18</v>
      </c>
    </row>
    <row r="40" spans="2:8">
      <c r="B40" s="21" t="s">
        <v>1918</v>
      </c>
      <c r="C40" s="139">
        <v>7.25</v>
      </c>
      <c r="D40" s="21" t="s">
        <v>113</v>
      </c>
      <c r="E40" s="21" t="s">
        <v>1919</v>
      </c>
      <c r="F40" s="22">
        <v>50000</v>
      </c>
      <c r="G40" s="22">
        <v>50.96</v>
      </c>
      <c r="H40" s="22">
        <v>0.18</v>
      </c>
    </row>
    <row r="41" spans="2:8">
      <c r="B41" s="21" t="s">
        <v>1920</v>
      </c>
      <c r="C41" s="139">
        <v>7.56</v>
      </c>
      <c r="D41" s="21" t="s">
        <v>113</v>
      </c>
      <c r="E41" s="21" t="s">
        <v>1921</v>
      </c>
      <c r="F41" s="22">
        <v>50000</v>
      </c>
      <c r="G41" s="22">
        <v>50.61</v>
      </c>
      <c r="H41" s="22">
        <v>0.18</v>
      </c>
    </row>
    <row r="42" spans="2:8">
      <c r="B42" s="21" t="s">
        <v>1922</v>
      </c>
      <c r="C42" s="139">
        <v>7.45</v>
      </c>
      <c r="D42" s="21" t="s">
        <v>113</v>
      </c>
      <c r="E42" s="21" t="s">
        <v>1923</v>
      </c>
      <c r="F42" s="22">
        <v>41300</v>
      </c>
      <c r="G42" s="22">
        <v>41.89</v>
      </c>
      <c r="H42" s="22">
        <v>0.15</v>
      </c>
    </row>
    <row r="43" spans="2:8">
      <c r="B43" s="21" t="s">
        <v>1924</v>
      </c>
      <c r="C43" s="139">
        <v>7.01</v>
      </c>
      <c r="D43" s="21" t="s">
        <v>113</v>
      </c>
      <c r="E43" s="21" t="s">
        <v>1925</v>
      </c>
      <c r="F43" s="22">
        <v>38300</v>
      </c>
      <c r="G43" s="22">
        <v>38.53</v>
      </c>
      <c r="H43" s="22">
        <v>0.14000000000000001</v>
      </c>
    </row>
    <row r="44" spans="2:8">
      <c r="B44" s="21" t="s">
        <v>1926</v>
      </c>
      <c r="C44" s="139">
        <v>6.69</v>
      </c>
      <c r="D44" s="21" t="s">
        <v>113</v>
      </c>
      <c r="E44" s="21" t="s">
        <v>1927</v>
      </c>
      <c r="F44" s="22">
        <v>26600</v>
      </c>
      <c r="G44" s="22">
        <v>26.74</v>
      </c>
      <c r="H44" s="22">
        <v>0.09</v>
      </c>
    </row>
    <row r="45" spans="2:8">
      <c r="B45" s="21" t="s">
        <v>1928</v>
      </c>
      <c r="C45" s="139">
        <v>6.72</v>
      </c>
      <c r="D45" s="21" t="s">
        <v>113</v>
      </c>
      <c r="E45" s="21" t="s">
        <v>1929</v>
      </c>
      <c r="F45" s="22">
        <v>13000</v>
      </c>
      <c r="G45" s="22">
        <v>13.1</v>
      </c>
      <c r="H45" s="22">
        <v>0.05</v>
      </c>
    </row>
    <row r="46" spans="2:8">
      <c r="B46" s="21" t="s">
        <v>1930</v>
      </c>
      <c r="C46" s="139">
        <v>7.61</v>
      </c>
      <c r="D46" s="21" t="s">
        <v>113</v>
      </c>
      <c r="E46" s="21" t="s">
        <v>1931</v>
      </c>
      <c r="F46" s="22">
        <v>10000</v>
      </c>
      <c r="G46" s="22">
        <v>10.08</v>
      </c>
      <c r="H46" s="22">
        <v>0.04</v>
      </c>
    </row>
    <row r="47" spans="2:8">
      <c r="B47" s="231" t="s">
        <v>115</v>
      </c>
      <c r="C47" s="232"/>
      <c r="D47" s="231"/>
      <c r="E47" s="231"/>
      <c r="F47" s="128"/>
      <c r="G47" s="128">
        <f>SUM(G22:G46)</f>
        <v>3133.3999999999996</v>
      </c>
      <c r="H47" s="128">
        <f>SUM(H22:H46)</f>
        <v>11.089999999999998</v>
      </c>
    </row>
    <row r="48" spans="2:8">
      <c r="B48" s="231" t="s">
        <v>116</v>
      </c>
      <c r="C48" s="139"/>
    </row>
    <row r="49" spans="2:8">
      <c r="B49" s="21" t="s">
        <v>360</v>
      </c>
      <c r="C49" s="139">
        <v>7.55</v>
      </c>
      <c r="D49" s="21" t="s">
        <v>117</v>
      </c>
      <c r="E49" s="21" t="s">
        <v>361</v>
      </c>
      <c r="F49" s="22">
        <v>250</v>
      </c>
      <c r="G49" s="22">
        <v>2493.7199999999998</v>
      </c>
      <c r="H49" s="22">
        <v>8.81</v>
      </c>
    </row>
    <row r="50" spans="2:8">
      <c r="B50" s="21" t="s">
        <v>1932</v>
      </c>
      <c r="C50" s="139">
        <v>7.35</v>
      </c>
      <c r="D50" s="21" t="s">
        <v>117</v>
      </c>
      <c r="E50" s="21" t="s">
        <v>1933</v>
      </c>
      <c r="F50" s="22">
        <v>250</v>
      </c>
      <c r="G50" s="22">
        <v>2491.4699999999998</v>
      </c>
      <c r="H50" s="22">
        <v>8.8000000000000007</v>
      </c>
    </row>
    <row r="51" spans="2:8">
      <c r="B51" s="21" t="s">
        <v>1934</v>
      </c>
      <c r="C51" s="139">
        <v>7.28</v>
      </c>
      <c r="D51" s="21" t="s">
        <v>117</v>
      </c>
      <c r="E51" s="21" t="s">
        <v>915</v>
      </c>
      <c r="F51" s="22">
        <v>250</v>
      </c>
      <c r="G51" s="22">
        <v>2491.13</v>
      </c>
      <c r="H51" s="22">
        <v>8.8000000000000007</v>
      </c>
    </row>
    <row r="52" spans="2:8">
      <c r="B52" s="21" t="s">
        <v>1446</v>
      </c>
      <c r="C52" s="139">
        <v>7.23</v>
      </c>
      <c r="D52" s="21" t="s">
        <v>117</v>
      </c>
      <c r="E52" s="21" t="s">
        <v>1447</v>
      </c>
      <c r="F52" s="22">
        <v>250</v>
      </c>
      <c r="G52" s="22">
        <v>2489.67</v>
      </c>
      <c r="H52" s="22">
        <v>8.7899999999999991</v>
      </c>
    </row>
    <row r="53" spans="2:8">
      <c r="B53" s="21" t="s">
        <v>948</v>
      </c>
      <c r="C53" s="139">
        <v>7.37</v>
      </c>
      <c r="D53" s="21" t="s">
        <v>117</v>
      </c>
      <c r="E53" s="21" t="s">
        <v>949</v>
      </c>
      <c r="F53" s="22">
        <v>250</v>
      </c>
      <c r="G53" s="22">
        <v>2459.79</v>
      </c>
      <c r="H53" s="22">
        <v>8.69</v>
      </c>
    </row>
    <row r="54" spans="2:8">
      <c r="B54" s="21" t="s">
        <v>927</v>
      </c>
      <c r="C54" s="139">
        <v>7.41</v>
      </c>
      <c r="D54" s="21" t="s">
        <v>117</v>
      </c>
      <c r="E54" s="21" t="s">
        <v>928</v>
      </c>
      <c r="F54" s="22">
        <v>250</v>
      </c>
      <c r="G54" s="22">
        <v>2434.02</v>
      </c>
      <c r="H54" s="22">
        <v>8.6</v>
      </c>
    </row>
    <row r="55" spans="2:8">
      <c r="B55" s="21" t="s">
        <v>930</v>
      </c>
      <c r="C55" s="139">
        <v>7.52</v>
      </c>
      <c r="D55" s="21" t="s">
        <v>117</v>
      </c>
      <c r="E55" s="21" t="s">
        <v>931</v>
      </c>
      <c r="F55" s="22">
        <v>250</v>
      </c>
      <c r="G55" s="22">
        <v>2430.6</v>
      </c>
      <c r="H55" s="22">
        <v>8.58</v>
      </c>
    </row>
    <row r="56" spans="2:8">
      <c r="B56" s="21" t="s">
        <v>1809</v>
      </c>
      <c r="C56" s="139">
        <v>8.08</v>
      </c>
      <c r="D56" s="21" t="s">
        <v>1810</v>
      </c>
      <c r="E56" s="21" t="s">
        <v>1811</v>
      </c>
      <c r="F56" s="22">
        <v>210</v>
      </c>
      <c r="G56" s="22">
        <v>2096.04</v>
      </c>
      <c r="H56" s="22">
        <v>7.4</v>
      </c>
    </row>
    <row r="57" spans="2:8">
      <c r="B57" s="21" t="s">
        <v>1935</v>
      </c>
      <c r="C57" s="139">
        <v>7.41</v>
      </c>
      <c r="D57" s="21" t="s">
        <v>117</v>
      </c>
      <c r="E57" s="21" t="s">
        <v>1936</v>
      </c>
      <c r="F57" s="22">
        <v>4000000</v>
      </c>
      <c r="G57" s="22">
        <v>507.4</v>
      </c>
      <c r="H57" s="22">
        <v>1.79</v>
      </c>
    </row>
    <row r="58" spans="2:8">
      <c r="B58" s="231" t="s">
        <v>118</v>
      </c>
      <c r="C58" s="232"/>
      <c r="D58" s="231"/>
      <c r="E58" s="231"/>
      <c r="F58" s="128"/>
      <c r="G58" s="128">
        <f>SUM(G48:G57)</f>
        <v>19893.84</v>
      </c>
      <c r="H58" s="128">
        <f>SUM(H48:H57)</f>
        <v>70.260000000000005</v>
      </c>
    </row>
    <row r="59" spans="2:8">
      <c r="B59" s="231" t="s">
        <v>119</v>
      </c>
      <c r="C59" s="139"/>
    </row>
    <row r="60" spans="2:8">
      <c r="B60" s="21" t="s">
        <v>1162</v>
      </c>
      <c r="C60" s="139">
        <v>7.23</v>
      </c>
      <c r="D60" s="21" t="s">
        <v>1163</v>
      </c>
      <c r="E60" s="21" t="s">
        <v>1164</v>
      </c>
      <c r="F60" s="22">
        <v>500</v>
      </c>
      <c r="G60" s="22">
        <v>2423.1999999999998</v>
      </c>
      <c r="H60" s="22">
        <v>8.56</v>
      </c>
    </row>
    <row r="61" spans="2:8">
      <c r="B61" s="231" t="s">
        <v>123</v>
      </c>
      <c r="C61" s="232"/>
      <c r="D61" s="231"/>
      <c r="E61" s="231"/>
      <c r="F61" s="128"/>
      <c r="G61" s="128">
        <f>SUM(G59:G60)</f>
        <v>2423.1999999999998</v>
      </c>
      <c r="H61" s="128">
        <f>SUM(H59:H60)</f>
        <v>8.56</v>
      </c>
    </row>
    <row r="62" spans="2:8">
      <c r="B62" s="231" t="s">
        <v>1251</v>
      </c>
      <c r="C62" s="232"/>
      <c r="D62" s="231"/>
      <c r="E62" s="231"/>
      <c r="F62" s="128"/>
      <c r="G62" s="128">
        <v>1900</v>
      </c>
      <c r="H62" s="128">
        <v>6.71</v>
      </c>
    </row>
    <row r="63" spans="2:8">
      <c r="B63" s="231" t="s">
        <v>124</v>
      </c>
      <c r="C63" s="232"/>
      <c r="D63" s="231"/>
      <c r="E63" s="231"/>
      <c r="F63" s="128"/>
      <c r="G63" s="128">
        <v>20.56</v>
      </c>
      <c r="H63" s="128">
        <v>7.0000000000000007E-2</v>
      </c>
    </row>
    <row r="64" spans="2:8">
      <c r="B64" s="231" t="s">
        <v>125</v>
      </c>
      <c r="C64" s="234"/>
      <c r="D64" s="231"/>
      <c r="E64" s="231"/>
      <c r="F64" s="128"/>
      <c r="G64" s="128">
        <v>27371</v>
      </c>
      <c r="H64" s="128">
        <v>96.66</v>
      </c>
    </row>
    <row r="65" spans="2:8">
      <c r="B65" s="231" t="s">
        <v>220</v>
      </c>
      <c r="C65" s="234"/>
      <c r="D65" s="231"/>
      <c r="E65" s="231"/>
      <c r="F65" s="128"/>
      <c r="G65" s="128">
        <v>946.16089453000086</v>
      </c>
      <c r="H65" s="128">
        <v>3.3400000000000034</v>
      </c>
    </row>
    <row r="66" spans="2:8">
      <c r="B66" s="231" t="s">
        <v>127</v>
      </c>
      <c r="C66" s="234"/>
      <c r="D66" s="231"/>
      <c r="E66" s="231"/>
      <c r="F66" s="128"/>
      <c r="G66" s="128">
        <v>28317.160894529999</v>
      </c>
      <c r="H66" s="128">
        <v>100</v>
      </c>
    </row>
    <row r="67" spans="2:8">
      <c r="B67" s="21" t="s">
        <v>128</v>
      </c>
    </row>
    <row r="68" spans="2:8">
      <c r="B68" s="21" t="s">
        <v>129</v>
      </c>
    </row>
    <row r="69" spans="2:8">
      <c r="B69" s="231" t="s">
        <v>130</v>
      </c>
      <c r="C69" s="235">
        <v>44865</v>
      </c>
    </row>
    <row r="70" spans="2:8" ht="25.5">
      <c r="B70" s="236" t="s">
        <v>131</v>
      </c>
      <c r="C70" s="210" t="s">
        <v>132</v>
      </c>
    </row>
    <row r="71" spans="2:8">
      <c r="B71" s="231"/>
      <c r="C71" s="210" t="s">
        <v>132</v>
      </c>
    </row>
    <row r="72" spans="2:8">
      <c r="B72" s="231" t="s">
        <v>1106</v>
      </c>
      <c r="C72" s="210" t="s">
        <v>132</v>
      </c>
    </row>
    <row r="73" spans="2:8">
      <c r="B73" s="231" t="s">
        <v>1107</v>
      </c>
      <c r="C73" s="210" t="s">
        <v>132</v>
      </c>
    </row>
    <row r="74" spans="2:8">
      <c r="B74" s="231" t="s">
        <v>1937</v>
      </c>
      <c r="C74" s="234"/>
    </row>
    <row r="75" spans="2:8">
      <c r="B75" s="231" t="s">
        <v>1938</v>
      </c>
      <c r="C75" s="234"/>
    </row>
    <row r="76" spans="2:8">
      <c r="B76" s="231" t="s">
        <v>1939</v>
      </c>
      <c r="C76" s="234"/>
    </row>
    <row r="77" spans="2:8">
      <c r="B77" s="231" t="s">
        <v>1940</v>
      </c>
      <c r="C77" s="234"/>
    </row>
    <row r="78" spans="2:8">
      <c r="B78" s="231" t="s">
        <v>1941</v>
      </c>
      <c r="C78" s="234"/>
    </row>
    <row r="79" spans="2:8">
      <c r="B79" s="231" t="s">
        <v>1942</v>
      </c>
      <c r="C79" s="234"/>
    </row>
    <row r="80" spans="2:8">
      <c r="B80" s="231" t="s">
        <v>1943</v>
      </c>
      <c r="C80" s="234"/>
    </row>
    <row r="81" spans="2:3">
      <c r="B81" s="231" t="s">
        <v>1944</v>
      </c>
      <c r="C81" s="234"/>
    </row>
    <row r="82" spans="2:3">
      <c r="B82" s="231" t="s">
        <v>134</v>
      </c>
      <c r="C82" s="234"/>
    </row>
    <row r="83" spans="2:3">
      <c r="B83" s="237" t="s">
        <v>1945</v>
      </c>
    </row>
  </sheetData>
  <mergeCells count="8">
    <mergeCell ref="C12:C13"/>
    <mergeCell ref="D12:D13"/>
    <mergeCell ref="E12:E13"/>
    <mergeCell ref="B1:E1"/>
    <mergeCell ref="C3:C7"/>
    <mergeCell ref="D3:D7"/>
    <mergeCell ref="B10:E10"/>
    <mergeCell ref="B11:E11"/>
  </mergeCells>
  <hyperlinks>
    <hyperlink ref="A1" location="Index!A1" display="Index" xr:uid="{637E6189-C5DA-4911-B54D-3D0F7C76FD9A}"/>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CC22-0696-4456-98BC-F1F4FD588227}">
  <dimension ref="A1:H76"/>
  <sheetViews>
    <sheetView workbookViewId="0">
      <selection activeCell="B1" sqref="B1:E1"/>
    </sheetView>
  </sheetViews>
  <sheetFormatPr defaultRowHeight="12.75"/>
  <cols>
    <col min="1" max="1" width="5.42578125" style="21" bestFit="1" customWidth="1"/>
    <col min="2" max="2" width="90.7109375" style="21" customWidth="1"/>
    <col min="3" max="3" width="30.7109375" style="210" customWidth="1"/>
    <col min="4" max="4" width="30.7109375" style="21" customWidth="1"/>
    <col min="5" max="5" width="14.28515625" style="21" bestFit="1" customWidth="1"/>
    <col min="6" max="6" width="10.5703125" style="22" bestFit="1" customWidth="1"/>
    <col min="7" max="7" width="18.140625" style="22" bestFit="1" customWidth="1"/>
    <col min="8" max="8" width="9.140625" style="22" bestFit="1" customWidth="1"/>
    <col min="9" max="256" width="9.140625" style="21"/>
    <col min="257" max="257" width="5.42578125" style="21" bestFit="1" customWidth="1"/>
    <col min="258" max="258" width="81.140625" style="21" bestFit="1" customWidth="1"/>
    <col min="259" max="259" width="13.140625" style="21" bestFit="1" customWidth="1"/>
    <col min="260" max="260" width="11.140625" style="21" bestFit="1" customWidth="1"/>
    <col min="261" max="261" width="14.28515625" style="21" bestFit="1" customWidth="1"/>
    <col min="262" max="262" width="10.5703125" style="21" bestFit="1" customWidth="1"/>
    <col min="263" max="263" width="18.140625" style="21" bestFit="1" customWidth="1"/>
    <col min="264" max="512" width="9.140625" style="21"/>
    <col min="513" max="513" width="5.42578125" style="21" bestFit="1" customWidth="1"/>
    <col min="514" max="514" width="81.140625" style="21" bestFit="1" customWidth="1"/>
    <col min="515" max="515" width="13.140625" style="21" bestFit="1" customWidth="1"/>
    <col min="516" max="516" width="11.140625" style="21" bestFit="1" customWidth="1"/>
    <col min="517" max="517" width="14.28515625" style="21" bestFit="1" customWidth="1"/>
    <col min="518" max="518" width="10.5703125" style="21" bestFit="1" customWidth="1"/>
    <col min="519" max="519" width="18.140625" style="21" bestFit="1" customWidth="1"/>
    <col min="520" max="768" width="9.140625" style="21"/>
    <col min="769" max="769" width="5.42578125" style="21" bestFit="1" customWidth="1"/>
    <col min="770" max="770" width="81.140625" style="21" bestFit="1" customWidth="1"/>
    <col min="771" max="771" width="13.140625" style="21" bestFit="1" customWidth="1"/>
    <col min="772" max="772" width="11.140625" style="21" bestFit="1" customWidth="1"/>
    <col min="773" max="773" width="14.28515625" style="21" bestFit="1" customWidth="1"/>
    <col min="774" max="774" width="10.5703125" style="21" bestFit="1" customWidth="1"/>
    <col min="775" max="775" width="18.140625" style="21" bestFit="1" customWidth="1"/>
    <col min="776" max="1024" width="9.140625" style="21"/>
    <col min="1025" max="1025" width="5.42578125" style="21" bestFit="1" customWidth="1"/>
    <col min="1026" max="1026" width="81.140625" style="21" bestFit="1" customWidth="1"/>
    <col min="1027" max="1027" width="13.140625" style="21" bestFit="1" customWidth="1"/>
    <col min="1028" max="1028" width="11.140625" style="21" bestFit="1" customWidth="1"/>
    <col min="1029" max="1029" width="14.28515625" style="21" bestFit="1" customWidth="1"/>
    <col min="1030" max="1030" width="10.5703125" style="21" bestFit="1" customWidth="1"/>
    <col min="1031" max="1031" width="18.140625" style="21" bestFit="1" customWidth="1"/>
    <col min="1032" max="1280" width="9.140625" style="21"/>
    <col min="1281" max="1281" width="5.42578125" style="21" bestFit="1" customWidth="1"/>
    <col min="1282" max="1282" width="81.140625" style="21" bestFit="1" customWidth="1"/>
    <col min="1283" max="1283" width="13.140625" style="21" bestFit="1" customWidth="1"/>
    <col min="1284" max="1284" width="11.140625" style="21" bestFit="1" customWidth="1"/>
    <col min="1285" max="1285" width="14.28515625" style="21" bestFit="1" customWidth="1"/>
    <col min="1286" max="1286" width="10.5703125" style="21" bestFit="1" customWidth="1"/>
    <col min="1287" max="1287" width="18.140625" style="21" bestFit="1" customWidth="1"/>
    <col min="1288" max="1536" width="9.140625" style="21"/>
    <col min="1537" max="1537" width="5.42578125" style="21" bestFit="1" customWidth="1"/>
    <col min="1538" max="1538" width="81.140625" style="21" bestFit="1" customWidth="1"/>
    <col min="1539" max="1539" width="13.140625" style="21" bestFit="1" customWidth="1"/>
    <col min="1540" max="1540" width="11.140625" style="21" bestFit="1" customWidth="1"/>
    <col min="1541" max="1541" width="14.28515625" style="21" bestFit="1" customWidth="1"/>
    <col min="1542" max="1542" width="10.5703125" style="21" bestFit="1" customWidth="1"/>
    <col min="1543" max="1543" width="18.140625" style="21" bestFit="1" customWidth="1"/>
    <col min="1544" max="1792" width="9.140625" style="21"/>
    <col min="1793" max="1793" width="5.42578125" style="21" bestFit="1" customWidth="1"/>
    <col min="1794" max="1794" width="81.140625" style="21" bestFit="1" customWidth="1"/>
    <col min="1795" max="1795" width="13.140625" style="21" bestFit="1" customWidth="1"/>
    <col min="1796" max="1796" width="11.140625" style="21" bestFit="1" customWidth="1"/>
    <col min="1797" max="1797" width="14.28515625" style="21" bestFit="1" customWidth="1"/>
    <col min="1798" max="1798" width="10.5703125" style="21" bestFit="1" customWidth="1"/>
    <col min="1799" max="1799" width="18.140625" style="21" bestFit="1" customWidth="1"/>
    <col min="1800" max="2048" width="9.140625" style="21"/>
    <col min="2049" max="2049" width="5.42578125" style="21" bestFit="1" customWidth="1"/>
    <col min="2050" max="2050" width="81.140625" style="21" bestFit="1" customWidth="1"/>
    <col min="2051" max="2051" width="13.140625" style="21" bestFit="1" customWidth="1"/>
    <col min="2052" max="2052" width="11.140625" style="21" bestFit="1" customWidth="1"/>
    <col min="2053" max="2053" width="14.28515625" style="21" bestFit="1" customWidth="1"/>
    <col min="2054" max="2054" width="10.5703125" style="21" bestFit="1" customWidth="1"/>
    <col min="2055" max="2055" width="18.140625" style="21" bestFit="1" customWidth="1"/>
    <col min="2056" max="2304" width="9.140625" style="21"/>
    <col min="2305" max="2305" width="5.42578125" style="21" bestFit="1" customWidth="1"/>
    <col min="2306" max="2306" width="81.140625" style="21" bestFit="1" customWidth="1"/>
    <col min="2307" max="2307" width="13.140625" style="21" bestFit="1" customWidth="1"/>
    <col min="2308" max="2308" width="11.140625" style="21" bestFit="1" customWidth="1"/>
    <col min="2309" max="2309" width="14.28515625" style="21" bestFit="1" customWidth="1"/>
    <col min="2310" max="2310" width="10.5703125" style="21" bestFit="1" customWidth="1"/>
    <col min="2311" max="2311" width="18.140625" style="21" bestFit="1" customWidth="1"/>
    <col min="2312" max="2560" width="9.140625" style="21"/>
    <col min="2561" max="2561" width="5.42578125" style="21" bestFit="1" customWidth="1"/>
    <col min="2562" max="2562" width="81.140625" style="21" bestFit="1" customWidth="1"/>
    <col min="2563" max="2563" width="13.140625" style="21" bestFit="1" customWidth="1"/>
    <col min="2564" max="2564" width="11.140625" style="21" bestFit="1" customWidth="1"/>
    <col min="2565" max="2565" width="14.28515625" style="21" bestFit="1" customWidth="1"/>
    <col min="2566" max="2566" width="10.5703125" style="21" bestFit="1" customWidth="1"/>
    <col min="2567" max="2567" width="18.140625" style="21" bestFit="1" customWidth="1"/>
    <col min="2568" max="2816" width="9.140625" style="21"/>
    <col min="2817" max="2817" width="5.42578125" style="21" bestFit="1" customWidth="1"/>
    <col min="2818" max="2818" width="81.140625" style="21" bestFit="1" customWidth="1"/>
    <col min="2819" max="2819" width="13.140625" style="21" bestFit="1" customWidth="1"/>
    <col min="2820" max="2820" width="11.140625" style="21" bestFit="1" customWidth="1"/>
    <col min="2821" max="2821" width="14.28515625" style="21" bestFit="1" customWidth="1"/>
    <col min="2822" max="2822" width="10.5703125" style="21" bestFit="1" customWidth="1"/>
    <col min="2823" max="2823" width="18.140625" style="21" bestFit="1" customWidth="1"/>
    <col min="2824" max="3072" width="9.140625" style="21"/>
    <col min="3073" max="3073" width="5.42578125" style="21" bestFit="1" customWidth="1"/>
    <col min="3074" max="3074" width="81.140625" style="21" bestFit="1" customWidth="1"/>
    <col min="3075" max="3075" width="13.140625" style="21" bestFit="1" customWidth="1"/>
    <col min="3076" max="3076" width="11.140625" style="21" bestFit="1" customWidth="1"/>
    <col min="3077" max="3077" width="14.28515625" style="21" bestFit="1" customWidth="1"/>
    <col min="3078" max="3078" width="10.5703125" style="21" bestFit="1" customWidth="1"/>
    <col min="3079" max="3079" width="18.140625" style="21" bestFit="1" customWidth="1"/>
    <col min="3080" max="3328" width="9.140625" style="21"/>
    <col min="3329" max="3329" width="5.42578125" style="21" bestFit="1" customWidth="1"/>
    <col min="3330" max="3330" width="81.140625" style="21" bestFit="1" customWidth="1"/>
    <col min="3331" max="3331" width="13.140625" style="21" bestFit="1" customWidth="1"/>
    <col min="3332" max="3332" width="11.140625" style="21" bestFit="1" customWidth="1"/>
    <col min="3333" max="3333" width="14.28515625" style="21" bestFit="1" customWidth="1"/>
    <col min="3334" max="3334" width="10.5703125" style="21" bestFit="1" customWidth="1"/>
    <col min="3335" max="3335" width="18.140625" style="21" bestFit="1" customWidth="1"/>
    <col min="3336" max="3584" width="9.140625" style="21"/>
    <col min="3585" max="3585" width="5.42578125" style="21" bestFit="1" customWidth="1"/>
    <col min="3586" max="3586" width="81.140625" style="21" bestFit="1" customWidth="1"/>
    <col min="3587" max="3587" width="13.140625" style="21" bestFit="1" customWidth="1"/>
    <col min="3588" max="3588" width="11.140625" style="21" bestFit="1" customWidth="1"/>
    <col min="3589" max="3589" width="14.28515625" style="21" bestFit="1" customWidth="1"/>
    <col min="3590" max="3590" width="10.5703125" style="21" bestFit="1" customWidth="1"/>
    <col min="3591" max="3591" width="18.140625" style="21" bestFit="1" customWidth="1"/>
    <col min="3592" max="3840" width="9.140625" style="21"/>
    <col min="3841" max="3841" width="5.42578125" style="21" bestFit="1" customWidth="1"/>
    <col min="3842" max="3842" width="81.140625" style="21" bestFit="1" customWidth="1"/>
    <col min="3843" max="3843" width="13.140625" style="21" bestFit="1" customWidth="1"/>
    <col min="3844" max="3844" width="11.140625" style="21" bestFit="1" customWidth="1"/>
    <col min="3845" max="3845" width="14.28515625" style="21" bestFit="1" customWidth="1"/>
    <col min="3846" max="3846" width="10.5703125" style="21" bestFit="1" customWidth="1"/>
    <col min="3847" max="3847" width="18.140625" style="21" bestFit="1" customWidth="1"/>
    <col min="3848" max="4096" width="9.140625" style="21"/>
    <col min="4097" max="4097" width="5.42578125" style="21" bestFit="1" customWidth="1"/>
    <col min="4098" max="4098" width="81.140625" style="21" bestFit="1" customWidth="1"/>
    <col min="4099" max="4099" width="13.140625" style="21" bestFit="1" customWidth="1"/>
    <col min="4100" max="4100" width="11.140625" style="21" bestFit="1" customWidth="1"/>
    <col min="4101" max="4101" width="14.28515625" style="21" bestFit="1" customWidth="1"/>
    <col min="4102" max="4102" width="10.5703125" style="21" bestFit="1" customWidth="1"/>
    <col min="4103" max="4103" width="18.140625" style="21" bestFit="1" customWidth="1"/>
    <col min="4104" max="4352" width="9.140625" style="21"/>
    <col min="4353" max="4353" width="5.42578125" style="21" bestFit="1" customWidth="1"/>
    <col min="4354" max="4354" width="81.140625" style="21" bestFit="1" customWidth="1"/>
    <col min="4355" max="4355" width="13.140625" style="21" bestFit="1" customWidth="1"/>
    <col min="4356" max="4356" width="11.140625" style="21" bestFit="1" customWidth="1"/>
    <col min="4357" max="4357" width="14.28515625" style="21" bestFit="1" customWidth="1"/>
    <col min="4358" max="4358" width="10.5703125" style="21" bestFit="1" customWidth="1"/>
    <col min="4359" max="4359" width="18.140625" style="21" bestFit="1" customWidth="1"/>
    <col min="4360" max="4608" width="9.140625" style="21"/>
    <col min="4609" max="4609" width="5.42578125" style="21" bestFit="1" customWidth="1"/>
    <col min="4610" max="4610" width="81.140625" style="21" bestFit="1" customWidth="1"/>
    <col min="4611" max="4611" width="13.140625" style="21" bestFit="1" customWidth="1"/>
    <col min="4612" max="4612" width="11.140625" style="21" bestFit="1" customWidth="1"/>
    <col min="4613" max="4613" width="14.28515625" style="21" bestFit="1" customWidth="1"/>
    <col min="4614" max="4614" width="10.5703125" style="21" bestFit="1" customWidth="1"/>
    <col min="4615" max="4615" width="18.140625" style="21" bestFit="1" customWidth="1"/>
    <col min="4616" max="4864" width="9.140625" style="21"/>
    <col min="4865" max="4865" width="5.42578125" style="21" bestFit="1" customWidth="1"/>
    <col min="4866" max="4866" width="81.140625" style="21" bestFit="1" customWidth="1"/>
    <col min="4867" max="4867" width="13.140625" style="21" bestFit="1" customWidth="1"/>
    <col min="4868" max="4868" width="11.140625" style="21" bestFit="1" customWidth="1"/>
    <col min="4869" max="4869" width="14.28515625" style="21" bestFit="1" customWidth="1"/>
    <col min="4870" max="4870" width="10.5703125" style="21" bestFit="1" customWidth="1"/>
    <col min="4871" max="4871" width="18.140625" style="21" bestFit="1" customWidth="1"/>
    <col min="4872" max="5120" width="9.140625" style="21"/>
    <col min="5121" max="5121" width="5.42578125" style="21" bestFit="1" customWidth="1"/>
    <col min="5122" max="5122" width="81.140625" style="21" bestFit="1" customWidth="1"/>
    <col min="5123" max="5123" width="13.140625" style="21" bestFit="1" customWidth="1"/>
    <col min="5124" max="5124" width="11.140625" style="21" bestFit="1" customWidth="1"/>
    <col min="5125" max="5125" width="14.28515625" style="21" bestFit="1" customWidth="1"/>
    <col min="5126" max="5126" width="10.5703125" style="21" bestFit="1" customWidth="1"/>
    <col min="5127" max="5127" width="18.140625" style="21" bestFit="1" customWidth="1"/>
    <col min="5128" max="5376" width="9.140625" style="21"/>
    <col min="5377" max="5377" width="5.42578125" style="21" bestFit="1" customWidth="1"/>
    <col min="5378" max="5378" width="81.140625" style="21" bestFit="1" customWidth="1"/>
    <col min="5379" max="5379" width="13.140625" style="21" bestFit="1" customWidth="1"/>
    <col min="5380" max="5380" width="11.140625" style="21" bestFit="1" customWidth="1"/>
    <col min="5381" max="5381" width="14.28515625" style="21" bestFit="1" customWidth="1"/>
    <col min="5382" max="5382" width="10.5703125" style="21" bestFit="1" customWidth="1"/>
    <col min="5383" max="5383" width="18.140625" style="21" bestFit="1" customWidth="1"/>
    <col min="5384" max="5632" width="9.140625" style="21"/>
    <col min="5633" max="5633" width="5.42578125" style="21" bestFit="1" customWidth="1"/>
    <col min="5634" max="5634" width="81.140625" style="21" bestFit="1" customWidth="1"/>
    <col min="5635" max="5635" width="13.140625" style="21" bestFit="1" customWidth="1"/>
    <col min="5636" max="5636" width="11.140625" style="21" bestFit="1" customWidth="1"/>
    <col min="5637" max="5637" width="14.28515625" style="21" bestFit="1" customWidth="1"/>
    <col min="5638" max="5638" width="10.5703125" style="21" bestFit="1" customWidth="1"/>
    <col min="5639" max="5639" width="18.140625" style="21" bestFit="1" customWidth="1"/>
    <col min="5640" max="5888" width="9.140625" style="21"/>
    <col min="5889" max="5889" width="5.42578125" style="21" bestFit="1" customWidth="1"/>
    <col min="5890" max="5890" width="81.140625" style="21" bestFit="1" customWidth="1"/>
    <col min="5891" max="5891" width="13.140625" style="21" bestFit="1" customWidth="1"/>
    <col min="5892" max="5892" width="11.140625" style="21" bestFit="1" customWidth="1"/>
    <col min="5893" max="5893" width="14.28515625" style="21" bestFit="1" customWidth="1"/>
    <col min="5894" max="5894" width="10.5703125" style="21" bestFit="1" customWidth="1"/>
    <col min="5895" max="5895" width="18.140625" style="21" bestFit="1" customWidth="1"/>
    <col min="5896" max="6144" width="9.140625" style="21"/>
    <col min="6145" max="6145" width="5.42578125" style="21" bestFit="1" customWidth="1"/>
    <col min="6146" max="6146" width="81.140625" style="21" bestFit="1" customWidth="1"/>
    <col min="6147" max="6147" width="13.140625" style="21" bestFit="1" customWidth="1"/>
    <col min="6148" max="6148" width="11.140625" style="21" bestFit="1" customWidth="1"/>
    <col min="6149" max="6149" width="14.28515625" style="21" bestFit="1" customWidth="1"/>
    <col min="6150" max="6150" width="10.5703125" style="21" bestFit="1" customWidth="1"/>
    <col min="6151" max="6151" width="18.140625" style="21" bestFit="1" customWidth="1"/>
    <col min="6152" max="6400" width="9.140625" style="21"/>
    <col min="6401" max="6401" width="5.42578125" style="21" bestFit="1" customWidth="1"/>
    <col min="6402" max="6402" width="81.140625" style="21" bestFit="1" customWidth="1"/>
    <col min="6403" max="6403" width="13.140625" style="21" bestFit="1" customWidth="1"/>
    <col min="6404" max="6404" width="11.140625" style="21" bestFit="1" customWidth="1"/>
    <col min="6405" max="6405" width="14.28515625" style="21" bestFit="1" customWidth="1"/>
    <col min="6406" max="6406" width="10.5703125" style="21" bestFit="1" customWidth="1"/>
    <col min="6407" max="6407" width="18.140625" style="21" bestFit="1" customWidth="1"/>
    <col min="6408" max="6656" width="9.140625" style="21"/>
    <col min="6657" max="6657" width="5.42578125" style="21" bestFit="1" customWidth="1"/>
    <col min="6658" max="6658" width="81.140625" style="21" bestFit="1" customWidth="1"/>
    <col min="6659" max="6659" width="13.140625" style="21" bestFit="1" customWidth="1"/>
    <col min="6660" max="6660" width="11.140625" style="21" bestFit="1" customWidth="1"/>
    <col min="6661" max="6661" width="14.28515625" style="21" bestFit="1" customWidth="1"/>
    <col min="6662" max="6662" width="10.5703125" style="21" bestFit="1" customWidth="1"/>
    <col min="6663" max="6663" width="18.140625" style="21" bestFit="1" customWidth="1"/>
    <col min="6664" max="6912" width="9.140625" style="21"/>
    <col min="6913" max="6913" width="5.42578125" style="21" bestFit="1" customWidth="1"/>
    <col min="6914" max="6914" width="81.140625" style="21" bestFit="1" customWidth="1"/>
    <col min="6915" max="6915" width="13.140625" style="21" bestFit="1" customWidth="1"/>
    <col min="6916" max="6916" width="11.140625" style="21" bestFit="1" customWidth="1"/>
    <col min="6917" max="6917" width="14.28515625" style="21" bestFit="1" customWidth="1"/>
    <col min="6918" max="6918" width="10.5703125" style="21" bestFit="1" customWidth="1"/>
    <col min="6919" max="6919" width="18.140625" style="21" bestFit="1" customWidth="1"/>
    <col min="6920" max="7168" width="9.140625" style="21"/>
    <col min="7169" max="7169" width="5.42578125" style="21" bestFit="1" customWidth="1"/>
    <col min="7170" max="7170" width="81.140625" style="21" bestFit="1" customWidth="1"/>
    <col min="7171" max="7171" width="13.140625" style="21" bestFit="1" customWidth="1"/>
    <col min="7172" max="7172" width="11.140625" style="21" bestFit="1" customWidth="1"/>
    <col min="7173" max="7173" width="14.28515625" style="21" bestFit="1" customWidth="1"/>
    <col min="7174" max="7174" width="10.5703125" style="21" bestFit="1" customWidth="1"/>
    <col min="7175" max="7175" width="18.140625" style="21" bestFit="1" customWidth="1"/>
    <col min="7176" max="7424" width="9.140625" style="21"/>
    <col min="7425" max="7425" width="5.42578125" style="21" bestFit="1" customWidth="1"/>
    <col min="7426" max="7426" width="81.140625" style="21" bestFit="1" customWidth="1"/>
    <col min="7427" max="7427" width="13.140625" style="21" bestFit="1" customWidth="1"/>
    <col min="7428" max="7428" width="11.140625" style="21" bestFit="1" customWidth="1"/>
    <col min="7429" max="7429" width="14.28515625" style="21" bestFit="1" customWidth="1"/>
    <col min="7430" max="7430" width="10.5703125" style="21" bestFit="1" customWidth="1"/>
    <col min="7431" max="7431" width="18.140625" style="21" bestFit="1" customWidth="1"/>
    <col min="7432" max="7680" width="9.140625" style="21"/>
    <col min="7681" max="7681" width="5.42578125" style="21" bestFit="1" customWidth="1"/>
    <col min="7682" max="7682" width="81.140625" style="21" bestFit="1" customWidth="1"/>
    <col min="7683" max="7683" width="13.140625" style="21" bestFit="1" customWidth="1"/>
    <col min="7684" max="7684" width="11.140625" style="21" bestFit="1" customWidth="1"/>
    <col min="7685" max="7685" width="14.28515625" style="21" bestFit="1" customWidth="1"/>
    <col min="7686" max="7686" width="10.5703125" style="21" bestFit="1" customWidth="1"/>
    <col min="7687" max="7687" width="18.140625" style="21" bestFit="1" customWidth="1"/>
    <col min="7688" max="7936" width="9.140625" style="21"/>
    <col min="7937" max="7937" width="5.42578125" style="21" bestFit="1" customWidth="1"/>
    <col min="7938" max="7938" width="81.140625" style="21" bestFit="1" customWidth="1"/>
    <col min="7939" max="7939" width="13.140625" style="21" bestFit="1" customWidth="1"/>
    <col min="7940" max="7940" width="11.140625" style="21" bestFit="1" customWidth="1"/>
    <col min="7941" max="7941" width="14.28515625" style="21" bestFit="1" customWidth="1"/>
    <col min="7942" max="7942" width="10.5703125" style="21" bestFit="1" customWidth="1"/>
    <col min="7943" max="7943" width="18.140625" style="21" bestFit="1" customWidth="1"/>
    <col min="7944" max="8192" width="9.140625" style="21"/>
    <col min="8193" max="8193" width="5.42578125" style="21" bestFit="1" customWidth="1"/>
    <col min="8194" max="8194" width="81.140625" style="21" bestFit="1" customWidth="1"/>
    <col min="8195" max="8195" width="13.140625" style="21" bestFit="1" customWidth="1"/>
    <col min="8196" max="8196" width="11.140625" style="21" bestFit="1" customWidth="1"/>
    <col min="8197" max="8197" width="14.28515625" style="21" bestFit="1" customWidth="1"/>
    <col min="8198" max="8198" width="10.5703125" style="21" bestFit="1" customWidth="1"/>
    <col min="8199" max="8199" width="18.140625" style="21" bestFit="1" customWidth="1"/>
    <col min="8200" max="8448" width="9.140625" style="21"/>
    <col min="8449" max="8449" width="5.42578125" style="21" bestFit="1" customWidth="1"/>
    <col min="8450" max="8450" width="81.140625" style="21" bestFit="1" customWidth="1"/>
    <col min="8451" max="8451" width="13.140625" style="21" bestFit="1" customWidth="1"/>
    <col min="8452" max="8452" width="11.140625" style="21" bestFit="1" customWidth="1"/>
    <col min="8453" max="8453" width="14.28515625" style="21" bestFit="1" customWidth="1"/>
    <col min="8454" max="8454" width="10.5703125" style="21" bestFit="1" customWidth="1"/>
    <col min="8455" max="8455" width="18.140625" style="21" bestFit="1" customWidth="1"/>
    <col min="8456" max="8704" width="9.140625" style="21"/>
    <col min="8705" max="8705" width="5.42578125" style="21" bestFit="1" customWidth="1"/>
    <col min="8706" max="8706" width="81.140625" style="21" bestFit="1" customWidth="1"/>
    <col min="8707" max="8707" width="13.140625" style="21" bestFit="1" customWidth="1"/>
    <col min="8708" max="8708" width="11.140625" style="21" bestFit="1" customWidth="1"/>
    <col min="8709" max="8709" width="14.28515625" style="21" bestFit="1" customWidth="1"/>
    <col min="8710" max="8710" width="10.5703125" style="21" bestFit="1" customWidth="1"/>
    <col min="8711" max="8711" width="18.140625" style="21" bestFit="1" customWidth="1"/>
    <col min="8712" max="8960" width="9.140625" style="21"/>
    <col min="8961" max="8961" width="5.42578125" style="21" bestFit="1" customWidth="1"/>
    <col min="8962" max="8962" width="81.140625" style="21" bestFit="1" customWidth="1"/>
    <col min="8963" max="8963" width="13.140625" style="21" bestFit="1" customWidth="1"/>
    <col min="8964" max="8964" width="11.140625" style="21" bestFit="1" customWidth="1"/>
    <col min="8965" max="8965" width="14.28515625" style="21" bestFit="1" customWidth="1"/>
    <col min="8966" max="8966" width="10.5703125" style="21" bestFit="1" customWidth="1"/>
    <col min="8967" max="8967" width="18.140625" style="21" bestFit="1" customWidth="1"/>
    <col min="8968" max="9216" width="9.140625" style="21"/>
    <col min="9217" max="9217" width="5.42578125" style="21" bestFit="1" customWidth="1"/>
    <col min="9218" max="9218" width="81.140625" style="21" bestFit="1" customWidth="1"/>
    <col min="9219" max="9219" width="13.140625" style="21" bestFit="1" customWidth="1"/>
    <col min="9220" max="9220" width="11.140625" style="21" bestFit="1" customWidth="1"/>
    <col min="9221" max="9221" width="14.28515625" style="21" bestFit="1" customWidth="1"/>
    <col min="9222" max="9222" width="10.5703125" style="21" bestFit="1" customWidth="1"/>
    <col min="9223" max="9223" width="18.140625" style="21" bestFit="1" customWidth="1"/>
    <col min="9224" max="9472" width="9.140625" style="21"/>
    <col min="9473" max="9473" width="5.42578125" style="21" bestFit="1" customWidth="1"/>
    <col min="9474" max="9474" width="81.140625" style="21" bestFit="1" customWidth="1"/>
    <col min="9475" max="9475" width="13.140625" style="21" bestFit="1" customWidth="1"/>
    <col min="9476" max="9476" width="11.140625" style="21" bestFit="1" customWidth="1"/>
    <col min="9477" max="9477" width="14.28515625" style="21" bestFit="1" customWidth="1"/>
    <col min="9478" max="9478" width="10.5703125" style="21" bestFit="1" customWidth="1"/>
    <col min="9479" max="9479" width="18.140625" style="21" bestFit="1" customWidth="1"/>
    <col min="9480" max="9728" width="9.140625" style="21"/>
    <col min="9729" max="9729" width="5.42578125" style="21" bestFit="1" customWidth="1"/>
    <col min="9730" max="9730" width="81.140625" style="21" bestFit="1" customWidth="1"/>
    <col min="9731" max="9731" width="13.140625" style="21" bestFit="1" customWidth="1"/>
    <col min="9732" max="9732" width="11.140625" style="21" bestFit="1" customWidth="1"/>
    <col min="9733" max="9733" width="14.28515625" style="21" bestFit="1" customWidth="1"/>
    <col min="9734" max="9734" width="10.5703125" style="21" bestFit="1" customWidth="1"/>
    <col min="9735" max="9735" width="18.140625" style="21" bestFit="1" customWidth="1"/>
    <col min="9736" max="9984" width="9.140625" style="21"/>
    <col min="9985" max="9985" width="5.42578125" style="21" bestFit="1" customWidth="1"/>
    <col min="9986" max="9986" width="81.140625" style="21" bestFit="1" customWidth="1"/>
    <col min="9987" max="9987" width="13.140625" style="21" bestFit="1" customWidth="1"/>
    <col min="9988" max="9988" width="11.140625" style="21" bestFit="1" customWidth="1"/>
    <col min="9989" max="9989" width="14.28515625" style="21" bestFit="1" customWidth="1"/>
    <col min="9990" max="9990" width="10.5703125" style="21" bestFit="1" customWidth="1"/>
    <col min="9991" max="9991" width="18.140625" style="21" bestFit="1" customWidth="1"/>
    <col min="9992" max="10240" width="9.140625" style="21"/>
    <col min="10241" max="10241" width="5.42578125" style="21" bestFit="1" customWidth="1"/>
    <col min="10242" max="10242" width="81.140625" style="21" bestFit="1" customWidth="1"/>
    <col min="10243" max="10243" width="13.140625" style="21" bestFit="1" customWidth="1"/>
    <col min="10244" max="10244" width="11.140625" style="21" bestFit="1" customWidth="1"/>
    <col min="10245" max="10245" width="14.28515625" style="21" bestFit="1" customWidth="1"/>
    <col min="10246" max="10246" width="10.5703125" style="21" bestFit="1" customWidth="1"/>
    <col min="10247" max="10247" width="18.140625" style="21" bestFit="1" customWidth="1"/>
    <col min="10248" max="10496" width="9.140625" style="21"/>
    <col min="10497" max="10497" width="5.42578125" style="21" bestFit="1" customWidth="1"/>
    <col min="10498" max="10498" width="81.140625" style="21" bestFit="1" customWidth="1"/>
    <col min="10499" max="10499" width="13.140625" style="21" bestFit="1" customWidth="1"/>
    <col min="10500" max="10500" width="11.140625" style="21" bestFit="1" customWidth="1"/>
    <col min="10501" max="10501" width="14.28515625" style="21" bestFit="1" customWidth="1"/>
    <col min="10502" max="10502" width="10.5703125" style="21" bestFit="1" customWidth="1"/>
    <col min="10503" max="10503" width="18.140625" style="21" bestFit="1" customWidth="1"/>
    <col min="10504" max="10752" width="9.140625" style="21"/>
    <col min="10753" max="10753" width="5.42578125" style="21" bestFit="1" customWidth="1"/>
    <col min="10754" max="10754" width="81.140625" style="21" bestFit="1" customWidth="1"/>
    <col min="10755" max="10755" width="13.140625" style="21" bestFit="1" customWidth="1"/>
    <col min="10756" max="10756" width="11.140625" style="21" bestFit="1" customWidth="1"/>
    <col min="10757" max="10757" width="14.28515625" style="21" bestFit="1" customWidth="1"/>
    <col min="10758" max="10758" width="10.5703125" style="21" bestFit="1" customWidth="1"/>
    <col min="10759" max="10759" width="18.140625" style="21" bestFit="1" customWidth="1"/>
    <col min="10760" max="11008" width="9.140625" style="21"/>
    <col min="11009" max="11009" width="5.42578125" style="21" bestFit="1" customWidth="1"/>
    <col min="11010" max="11010" width="81.140625" style="21" bestFit="1" customWidth="1"/>
    <col min="11011" max="11011" width="13.140625" style="21" bestFit="1" customWidth="1"/>
    <col min="11012" max="11012" width="11.140625" style="21" bestFit="1" customWidth="1"/>
    <col min="11013" max="11013" width="14.28515625" style="21" bestFit="1" customWidth="1"/>
    <col min="11014" max="11014" width="10.5703125" style="21" bestFit="1" customWidth="1"/>
    <col min="11015" max="11015" width="18.140625" style="21" bestFit="1" customWidth="1"/>
    <col min="11016" max="11264" width="9.140625" style="21"/>
    <col min="11265" max="11265" width="5.42578125" style="21" bestFit="1" customWidth="1"/>
    <col min="11266" max="11266" width="81.140625" style="21" bestFit="1" customWidth="1"/>
    <col min="11267" max="11267" width="13.140625" style="21" bestFit="1" customWidth="1"/>
    <col min="11268" max="11268" width="11.140625" style="21" bestFit="1" customWidth="1"/>
    <col min="11269" max="11269" width="14.28515625" style="21" bestFit="1" customWidth="1"/>
    <col min="11270" max="11270" width="10.5703125" style="21" bestFit="1" customWidth="1"/>
    <col min="11271" max="11271" width="18.140625" style="21" bestFit="1" customWidth="1"/>
    <col min="11272" max="11520" width="9.140625" style="21"/>
    <col min="11521" max="11521" width="5.42578125" style="21" bestFit="1" customWidth="1"/>
    <col min="11522" max="11522" width="81.140625" style="21" bestFit="1" customWidth="1"/>
    <col min="11523" max="11523" width="13.140625" style="21" bestFit="1" customWidth="1"/>
    <col min="11524" max="11524" width="11.140625" style="21" bestFit="1" customWidth="1"/>
    <col min="11525" max="11525" width="14.28515625" style="21" bestFit="1" customWidth="1"/>
    <col min="11526" max="11526" width="10.5703125" style="21" bestFit="1" customWidth="1"/>
    <col min="11527" max="11527" width="18.140625" style="21" bestFit="1" customWidth="1"/>
    <col min="11528" max="11776" width="9.140625" style="21"/>
    <col min="11777" max="11777" width="5.42578125" style="21" bestFit="1" customWidth="1"/>
    <col min="11778" max="11778" width="81.140625" style="21" bestFit="1" customWidth="1"/>
    <col min="11779" max="11779" width="13.140625" style="21" bestFit="1" customWidth="1"/>
    <col min="11780" max="11780" width="11.140625" style="21" bestFit="1" customWidth="1"/>
    <col min="11781" max="11781" width="14.28515625" style="21" bestFit="1" customWidth="1"/>
    <col min="11782" max="11782" width="10.5703125" style="21" bestFit="1" customWidth="1"/>
    <col min="11783" max="11783" width="18.140625" style="21" bestFit="1" customWidth="1"/>
    <col min="11784" max="12032" width="9.140625" style="21"/>
    <col min="12033" max="12033" width="5.42578125" style="21" bestFit="1" customWidth="1"/>
    <col min="12034" max="12034" width="81.140625" style="21" bestFit="1" customWidth="1"/>
    <col min="12035" max="12035" width="13.140625" style="21" bestFit="1" customWidth="1"/>
    <col min="12036" max="12036" width="11.140625" style="21" bestFit="1" customWidth="1"/>
    <col min="12037" max="12037" width="14.28515625" style="21" bestFit="1" customWidth="1"/>
    <col min="12038" max="12038" width="10.5703125" style="21" bestFit="1" customWidth="1"/>
    <col min="12039" max="12039" width="18.140625" style="21" bestFit="1" customWidth="1"/>
    <col min="12040" max="12288" width="9.140625" style="21"/>
    <col min="12289" max="12289" width="5.42578125" style="21" bestFit="1" customWidth="1"/>
    <col min="12290" max="12290" width="81.140625" style="21" bestFit="1" customWidth="1"/>
    <col min="12291" max="12291" width="13.140625" style="21" bestFit="1" customWidth="1"/>
    <col min="12292" max="12292" width="11.140625" style="21" bestFit="1" customWidth="1"/>
    <col min="12293" max="12293" width="14.28515625" style="21" bestFit="1" customWidth="1"/>
    <col min="12294" max="12294" width="10.5703125" style="21" bestFit="1" customWidth="1"/>
    <col min="12295" max="12295" width="18.140625" style="21" bestFit="1" customWidth="1"/>
    <col min="12296" max="12544" width="9.140625" style="21"/>
    <col min="12545" max="12545" width="5.42578125" style="21" bestFit="1" customWidth="1"/>
    <col min="12546" max="12546" width="81.140625" style="21" bestFit="1" customWidth="1"/>
    <col min="12547" max="12547" width="13.140625" style="21" bestFit="1" customWidth="1"/>
    <col min="12548" max="12548" width="11.140625" style="21" bestFit="1" customWidth="1"/>
    <col min="12549" max="12549" width="14.28515625" style="21" bestFit="1" customWidth="1"/>
    <col min="12550" max="12550" width="10.5703125" style="21" bestFit="1" customWidth="1"/>
    <col min="12551" max="12551" width="18.140625" style="21" bestFit="1" customWidth="1"/>
    <col min="12552" max="12800" width="9.140625" style="21"/>
    <col min="12801" max="12801" width="5.42578125" style="21" bestFit="1" customWidth="1"/>
    <col min="12802" max="12802" width="81.140625" style="21" bestFit="1" customWidth="1"/>
    <col min="12803" max="12803" width="13.140625" style="21" bestFit="1" customWidth="1"/>
    <col min="12804" max="12804" width="11.140625" style="21" bestFit="1" customWidth="1"/>
    <col min="12805" max="12805" width="14.28515625" style="21" bestFit="1" customWidth="1"/>
    <col min="12806" max="12806" width="10.5703125" style="21" bestFit="1" customWidth="1"/>
    <col min="12807" max="12807" width="18.140625" style="21" bestFit="1" customWidth="1"/>
    <col min="12808" max="13056" width="9.140625" style="21"/>
    <col min="13057" max="13057" width="5.42578125" style="21" bestFit="1" customWidth="1"/>
    <col min="13058" max="13058" width="81.140625" style="21" bestFit="1" customWidth="1"/>
    <col min="13059" max="13059" width="13.140625" style="21" bestFit="1" customWidth="1"/>
    <col min="13060" max="13060" width="11.140625" style="21" bestFit="1" customWidth="1"/>
    <col min="13061" max="13061" width="14.28515625" style="21" bestFit="1" customWidth="1"/>
    <col min="13062" max="13062" width="10.5703125" style="21" bestFit="1" customWidth="1"/>
    <col min="13063" max="13063" width="18.140625" style="21" bestFit="1" customWidth="1"/>
    <col min="13064" max="13312" width="9.140625" style="21"/>
    <col min="13313" max="13313" width="5.42578125" style="21" bestFit="1" customWidth="1"/>
    <col min="13314" max="13314" width="81.140625" style="21" bestFit="1" customWidth="1"/>
    <col min="13315" max="13315" width="13.140625" style="21" bestFit="1" customWidth="1"/>
    <col min="13316" max="13316" width="11.140625" style="21" bestFit="1" customWidth="1"/>
    <col min="13317" max="13317" width="14.28515625" style="21" bestFit="1" customWidth="1"/>
    <col min="13318" max="13318" width="10.5703125" style="21" bestFit="1" customWidth="1"/>
    <col min="13319" max="13319" width="18.140625" style="21" bestFit="1" customWidth="1"/>
    <col min="13320" max="13568" width="9.140625" style="21"/>
    <col min="13569" max="13569" width="5.42578125" style="21" bestFit="1" customWidth="1"/>
    <col min="13570" max="13570" width="81.140625" style="21" bestFit="1" customWidth="1"/>
    <col min="13571" max="13571" width="13.140625" style="21" bestFit="1" customWidth="1"/>
    <col min="13572" max="13572" width="11.140625" style="21" bestFit="1" customWidth="1"/>
    <col min="13573" max="13573" width="14.28515625" style="21" bestFit="1" customWidth="1"/>
    <col min="13574" max="13574" width="10.5703125" style="21" bestFit="1" customWidth="1"/>
    <col min="13575" max="13575" width="18.140625" style="21" bestFit="1" customWidth="1"/>
    <col min="13576" max="13824" width="9.140625" style="21"/>
    <col min="13825" max="13825" width="5.42578125" style="21" bestFit="1" customWidth="1"/>
    <col min="13826" max="13826" width="81.140625" style="21" bestFit="1" customWidth="1"/>
    <col min="13827" max="13827" width="13.140625" style="21" bestFit="1" customWidth="1"/>
    <col min="13828" max="13828" width="11.140625" style="21" bestFit="1" customWidth="1"/>
    <col min="13829" max="13829" width="14.28515625" style="21" bestFit="1" customWidth="1"/>
    <col min="13830" max="13830" width="10.5703125" style="21" bestFit="1" customWidth="1"/>
    <col min="13831" max="13831" width="18.140625" style="21" bestFit="1" customWidth="1"/>
    <col min="13832" max="14080" width="9.140625" style="21"/>
    <col min="14081" max="14081" width="5.42578125" style="21" bestFit="1" customWidth="1"/>
    <col min="14082" max="14082" width="81.140625" style="21" bestFit="1" customWidth="1"/>
    <col min="14083" max="14083" width="13.140625" style="21" bestFit="1" customWidth="1"/>
    <col min="14084" max="14084" width="11.140625" style="21" bestFit="1" customWidth="1"/>
    <col min="14085" max="14085" width="14.28515625" style="21" bestFit="1" customWidth="1"/>
    <col min="14086" max="14086" width="10.5703125" style="21" bestFit="1" customWidth="1"/>
    <col min="14087" max="14087" width="18.140625" style="21" bestFit="1" customWidth="1"/>
    <col min="14088" max="14336" width="9.140625" style="21"/>
    <col min="14337" max="14337" width="5.42578125" style="21" bestFit="1" customWidth="1"/>
    <col min="14338" max="14338" width="81.140625" style="21" bestFit="1" customWidth="1"/>
    <col min="14339" max="14339" width="13.140625" style="21" bestFit="1" customWidth="1"/>
    <col min="14340" max="14340" width="11.140625" style="21" bestFit="1" customWidth="1"/>
    <col min="14341" max="14341" width="14.28515625" style="21" bestFit="1" customWidth="1"/>
    <col min="14342" max="14342" width="10.5703125" style="21" bestFit="1" customWidth="1"/>
    <col min="14343" max="14343" width="18.140625" style="21" bestFit="1" customWidth="1"/>
    <col min="14344" max="14592" width="9.140625" style="21"/>
    <col min="14593" max="14593" width="5.42578125" style="21" bestFit="1" customWidth="1"/>
    <col min="14594" max="14594" width="81.140625" style="21" bestFit="1" customWidth="1"/>
    <col min="14595" max="14595" width="13.140625" style="21" bestFit="1" customWidth="1"/>
    <col min="14596" max="14596" width="11.140625" style="21" bestFit="1" customWidth="1"/>
    <col min="14597" max="14597" width="14.28515625" style="21" bestFit="1" customWidth="1"/>
    <col min="14598" max="14598" width="10.5703125" style="21" bestFit="1" customWidth="1"/>
    <col min="14599" max="14599" width="18.140625" style="21" bestFit="1" customWidth="1"/>
    <col min="14600" max="14848" width="9.140625" style="21"/>
    <col min="14849" max="14849" width="5.42578125" style="21" bestFit="1" customWidth="1"/>
    <col min="14850" max="14850" width="81.140625" style="21" bestFit="1" customWidth="1"/>
    <col min="14851" max="14851" width="13.140625" style="21" bestFit="1" customWidth="1"/>
    <col min="14852" max="14852" width="11.140625" style="21" bestFit="1" customWidth="1"/>
    <col min="14853" max="14853" width="14.28515625" style="21" bestFit="1" customWidth="1"/>
    <col min="14854" max="14854" width="10.5703125" style="21" bestFit="1" customWidth="1"/>
    <col min="14855" max="14855" width="18.140625" style="21" bestFit="1" customWidth="1"/>
    <col min="14856" max="15104" width="9.140625" style="21"/>
    <col min="15105" max="15105" width="5.42578125" style="21" bestFit="1" customWidth="1"/>
    <col min="15106" max="15106" width="81.140625" style="21" bestFit="1" customWidth="1"/>
    <col min="15107" max="15107" width="13.140625" style="21" bestFit="1" customWidth="1"/>
    <col min="15108" max="15108" width="11.140625" style="21" bestFit="1" customWidth="1"/>
    <col min="15109" max="15109" width="14.28515625" style="21" bestFit="1" customWidth="1"/>
    <col min="15110" max="15110" width="10.5703125" style="21" bestFit="1" customWidth="1"/>
    <col min="15111" max="15111" width="18.140625" style="21" bestFit="1" customWidth="1"/>
    <col min="15112" max="15360" width="9.140625" style="21"/>
    <col min="15361" max="15361" width="5.42578125" style="21" bestFit="1" customWidth="1"/>
    <col min="15362" max="15362" width="81.140625" style="21" bestFit="1" customWidth="1"/>
    <col min="15363" max="15363" width="13.140625" style="21" bestFit="1" customWidth="1"/>
    <col min="15364" max="15364" width="11.140625" style="21" bestFit="1" customWidth="1"/>
    <col min="15365" max="15365" width="14.28515625" style="21" bestFit="1" customWidth="1"/>
    <col min="15366" max="15366" width="10.5703125" style="21" bestFit="1" customWidth="1"/>
    <col min="15367" max="15367" width="18.140625" style="21" bestFit="1" customWidth="1"/>
    <col min="15368" max="15616" width="9.140625" style="21"/>
    <col min="15617" max="15617" width="5.42578125" style="21" bestFit="1" customWidth="1"/>
    <col min="15618" max="15618" width="81.140625" style="21" bestFit="1" customWidth="1"/>
    <col min="15619" max="15619" width="13.140625" style="21" bestFit="1" customWidth="1"/>
    <col min="15620" max="15620" width="11.140625" style="21" bestFit="1" customWidth="1"/>
    <col min="15621" max="15621" width="14.28515625" style="21" bestFit="1" customWidth="1"/>
    <col min="15622" max="15622" width="10.5703125" style="21" bestFit="1" customWidth="1"/>
    <col min="15623" max="15623" width="18.140625" style="21" bestFit="1" customWidth="1"/>
    <col min="15624" max="15872" width="9.140625" style="21"/>
    <col min="15873" max="15873" width="5.42578125" style="21" bestFit="1" customWidth="1"/>
    <col min="15874" max="15874" width="81.140625" style="21" bestFit="1" customWidth="1"/>
    <col min="15875" max="15875" width="13.140625" style="21" bestFit="1" customWidth="1"/>
    <col min="15876" max="15876" width="11.140625" style="21" bestFit="1" customWidth="1"/>
    <col min="15877" max="15877" width="14.28515625" style="21" bestFit="1" customWidth="1"/>
    <col min="15878" max="15878" width="10.5703125" style="21" bestFit="1" customWidth="1"/>
    <col min="15879" max="15879" width="18.140625" style="21" bestFit="1" customWidth="1"/>
    <col min="15880" max="16128" width="9.140625" style="21"/>
    <col min="16129" max="16129" width="5.42578125" style="21" bestFit="1" customWidth="1"/>
    <col min="16130" max="16130" width="81.140625" style="21" bestFit="1" customWidth="1"/>
    <col min="16131" max="16131" width="13.140625" style="21" bestFit="1" customWidth="1"/>
    <col min="16132" max="16132" width="11.140625" style="21" bestFit="1" customWidth="1"/>
    <col min="16133" max="16133" width="14.28515625" style="21" bestFit="1" customWidth="1"/>
    <col min="16134" max="16134" width="10.5703125" style="21" bestFit="1" customWidth="1"/>
    <col min="16135" max="16135" width="18.140625" style="21" bestFit="1" customWidth="1"/>
    <col min="16136" max="16384" width="9.140625" style="21"/>
  </cols>
  <sheetData>
    <row r="1" spans="1:8" s="1" customFormat="1">
      <c r="A1" s="3" t="s">
        <v>0</v>
      </c>
      <c r="B1" s="394" t="s">
        <v>18</v>
      </c>
      <c r="C1" s="394"/>
      <c r="D1" s="394"/>
      <c r="E1" s="394"/>
      <c r="F1" s="4"/>
      <c r="G1" s="4"/>
      <c r="H1" s="4"/>
    </row>
    <row r="2" spans="1:8" s="1" customFormat="1">
      <c r="C2" s="5"/>
      <c r="F2" s="4"/>
      <c r="G2" s="4"/>
      <c r="H2" s="4"/>
    </row>
    <row r="3" spans="1:8" s="1" customFormat="1" ht="15">
      <c r="B3" s="106" t="s">
        <v>1946</v>
      </c>
      <c r="C3" s="476"/>
      <c r="D3" s="477"/>
      <c r="E3" s="12"/>
      <c r="F3" s="4"/>
      <c r="G3" s="4"/>
      <c r="H3" s="4"/>
    </row>
    <row r="4" spans="1:8" s="135" customFormat="1" ht="35.1" customHeight="1">
      <c r="B4" s="189" t="s">
        <v>1947</v>
      </c>
      <c r="C4" s="476"/>
      <c r="D4" s="477"/>
      <c r="E4" s="95"/>
      <c r="F4" s="190"/>
      <c r="G4" s="190"/>
      <c r="H4" s="190"/>
    </row>
    <row r="5" spans="1:8" s="1" customFormat="1" ht="15">
      <c r="B5" s="33" t="s">
        <v>1046</v>
      </c>
      <c r="C5" s="476"/>
      <c r="D5" s="477"/>
      <c r="E5" s="12"/>
      <c r="F5" s="4"/>
      <c r="G5" s="4"/>
      <c r="H5" s="4"/>
    </row>
    <row r="6" spans="1:8" s="1" customFormat="1" ht="15">
      <c r="B6" s="33" t="s">
        <v>1948</v>
      </c>
      <c r="C6" s="476"/>
      <c r="D6" s="477"/>
      <c r="E6" s="12"/>
      <c r="F6" s="4"/>
      <c r="G6" s="4"/>
      <c r="H6" s="4"/>
    </row>
    <row r="7" spans="1:8" s="135" customFormat="1" ht="24.95" customHeight="1">
      <c r="B7" s="189" t="s">
        <v>1949</v>
      </c>
      <c r="C7" s="476"/>
      <c r="D7" s="477"/>
      <c r="E7" s="95"/>
      <c r="F7" s="190"/>
      <c r="G7" s="190"/>
      <c r="H7" s="190"/>
    </row>
    <row r="8" spans="1:8" s="1" customFormat="1">
      <c r="B8" s="12"/>
      <c r="C8" s="14" t="s">
        <v>1048</v>
      </c>
      <c r="D8" s="14" t="s">
        <v>1049</v>
      </c>
      <c r="E8" s="12"/>
      <c r="F8" s="4"/>
      <c r="G8" s="4"/>
      <c r="H8" s="4"/>
    </row>
    <row r="10" spans="1:8" ht="15">
      <c r="B10" s="457"/>
      <c r="C10" s="457"/>
      <c r="D10" s="457"/>
      <c r="E10" s="457"/>
    </row>
    <row r="11" spans="1:8">
      <c r="B11" s="453" t="s">
        <v>1118</v>
      </c>
      <c r="C11" s="453"/>
      <c r="D11" s="453"/>
      <c r="E11" s="453"/>
    </row>
    <row r="12" spans="1:8">
      <c r="B12" s="216" t="s">
        <v>1119</v>
      </c>
      <c r="C12" s="453" t="s">
        <v>1120</v>
      </c>
      <c r="D12" s="453" t="s">
        <v>1121</v>
      </c>
      <c r="E12" s="453" t="s">
        <v>1122</v>
      </c>
    </row>
    <row r="13" spans="1:8">
      <c r="B13" s="216" t="s">
        <v>1123</v>
      </c>
      <c r="C13" s="453"/>
      <c r="D13" s="453"/>
      <c r="E13" s="453"/>
    </row>
    <row r="14" spans="1:8">
      <c r="B14" s="302" t="s">
        <v>1124</v>
      </c>
      <c r="C14" s="359"/>
      <c r="D14" s="359"/>
      <c r="E14" s="359"/>
    </row>
    <row r="15" spans="1:8">
      <c r="B15" s="302" t="s">
        <v>1126</v>
      </c>
      <c r="C15" s="359"/>
      <c r="D15" s="359"/>
      <c r="E15" s="359"/>
    </row>
    <row r="16" spans="1:8">
      <c r="B16" s="302" t="s">
        <v>1127</v>
      </c>
      <c r="C16" s="359" t="s">
        <v>1852</v>
      </c>
      <c r="D16" s="359"/>
      <c r="E16" s="359"/>
    </row>
    <row r="17" spans="2:8">
      <c r="B17" s="360" t="s">
        <v>3174</v>
      </c>
      <c r="C17" s="216"/>
      <c r="D17" s="216"/>
      <c r="E17" s="216"/>
    </row>
    <row r="20" spans="2:8">
      <c r="B20" s="21" t="s">
        <v>101</v>
      </c>
    </row>
    <row r="22" spans="2:8">
      <c r="B22" s="229" t="s">
        <v>102</v>
      </c>
      <c r="C22" s="230" t="s">
        <v>103</v>
      </c>
      <c r="D22" s="229" t="s">
        <v>104</v>
      </c>
      <c r="E22" s="229" t="s">
        <v>105</v>
      </c>
      <c r="F22" s="131" t="s">
        <v>106</v>
      </c>
      <c r="G22" s="131" t="s">
        <v>107</v>
      </c>
      <c r="H22" s="131" t="s">
        <v>108</v>
      </c>
    </row>
    <row r="23" spans="2:8">
      <c r="B23" s="231" t="s">
        <v>109</v>
      </c>
      <c r="C23" s="139"/>
    </row>
    <row r="24" spans="2:8">
      <c r="B24" s="231" t="s">
        <v>110</v>
      </c>
      <c r="C24" s="139"/>
    </row>
    <row r="25" spans="2:8">
      <c r="B25" s="231" t="s">
        <v>111</v>
      </c>
      <c r="C25" s="139"/>
    </row>
    <row r="26" spans="2:8">
      <c r="B26" s="21" t="s">
        <v>1950</v>
      </c>
      <c r="C26" s="139">
        <v>7.5</v>
      </c>
      <c r="D26" s="21" t="s">
        <v>113</v>
      </c>
      <c r="E26" s="21" t="s">
        <v>1951</v>
      </c>
      <c r="F26" s="22">
        <v>2500000</v>
      </c>
      <c r="G26" s="22">
        <v>2610.17</v>
      </c>
      <c r="H26" s="22">
        <v>7.36</v>
      </c>
    </row>
    <row r="27" spans="2:8">
      <c r="B27" s="21" t="s">
        <v>1952</v>
      </c>
      <c r="C27" s="139">
        <v>7.51</v>
      </c>
      <c r="D27" s="21" t="s">
        <v>113</v>
      </c>
      <c r="E27" s="21" t="s">
        <v>1953</v>
      </c>
      <c r="F27" s="22">
        <v>2500000</v>
      </c>
      <c r="G27" s="22">
        <v>2524.6999999999998</v>
      </c>
      <c r="H27" s="22">
        <v>7.12</v>
      </c>
    </row>
    <row r="28" spans="2:8">
      <c r="B28" s="21" t="s">
        <v>1954</v>
      </c>
      <c r="C28" s="139">
        <v>7.57</v>
      </c>
      <c r="D28" s="21" t="s">
        <v>113</v>
      </c>
      <c r="E28" s="21" t="s">
        <v>1955</v>
      </c>
      <c r="F28" s="22">
        <v>2500000</v>
      </c>
      <c r="G28" s="22">
        <v>2515.6</v>
      </c>
      <c r="H28" s="22">
        <v>7.09</v>
      </c>
    </row>
    <row r="29" spans="2:8">
      <c r="B29" s="21" t="s">
        <v>1956</v>
      </c>
      <c r="C29" s="139">
        <v>7.58</v>
      </c>
      <c r="D29" s="21" t="s">
        <v>113</v>
      </c>
      <c r="E29" s="21" t="s">
        <v>1957</v>
      </c>
      <c r="F29" s="22">
        <v>2500000</v>
      </c>
      <c r="G29" s="22">
        <v>2508.84</v>
      </c>
      <c r="H29" s="22">
        <v>7.07</v>
      </c>
    </row>
    <row r="30" spans="2:8">
      <c r="B30" s="21" t="s">
        <v>1958</v>
      </c>
      <c r="C30" s="139">
        <v>7.51</v>
      </c>
      <c r="D30" s="21" t="s">
        <v>113</v>
      </c>
      <c r="E30" s="21" t="s">
        <v>1959</v>
      </c>
      <c r="F30" s="22">
        <v>2000000</v>
      </c>
      <c r="G30" s="22">
        <v>2020.6</v>
      </c>
      <c r="H30" s="22">
        <v>5.7</v>
      </c>
    </row>
    <row r="31" spans="2:8">
      <c r="B31" s="21" t="s">
        <v>688</v>
      </c>
      <c r="C31" s="139">
        <v>7.51</v>
      </c>
      <c r="D31" s="21" t="s">
        <v>113</v>
      </c>
      <c r="E31" s="21" t="s">
        <v>689</v>
      </c>
      <c r="F31" s="22">
        <v>1500000</v>
      </c>
      <c r="G31" s="22">
        <v>1518.03</v>
      </c>
      <c r="H31" s="22">
        <v>4.28</v>
      </c>
    </row>
    <row r="32" spans="2:8">
      <c r="B32" s="21" t="s">
        <v>1960</v>
      </c>
      <c r="C32" s="139">
        <v>7.52</v>
      </c>
      <c r="D32" s="21" t="s">
        <v>113</v>
      </c>
      <c r="E32" s="21" t="s">
        <v>1961</v>
      </c>
      <c r="F32" s="22">
        <v>1500000</v>
      </c>
      <c r="G32" s="22">
        <v>1507.13</v>
      </c>
      <c r="H32" s="22">
        <v>4.25</v>
      </c>
    </row>
    <row r="33" spans="2:8">
      <c r="B33" s="21" t="s">
        <v>1962</v>
      </c>
      <c r="C33" s="139">
        <v>7.51</v>
      </c>
      <c r="D33" s="21" t="s">
        <v>113</v>
      </c>
      <c r="E33" s="21" t="s">
        <v>1963</v>
      </c>
      <c r="F33" s="22">
        <v>1000000</v>
      </c>
      <c r="G33" s="22">
        <v>1012.87</v>
      </c>
      <c r="H33" s="22">
        <v>2.86</v>
      </c>
    </row>
    <row r="34" spans="2:8">
      <c r="B34" s="21" t="s">
        <v>1964</v>
      </c>
      <c r="C34" s="139">
        <v>7.52</v>
      </c>
      <c r="D34" s="21" t="s">
        <v>113</v>
      </c>
      <c r="E34" s="21" t="s">
        <v>1965</v>
      </c>
      <c r="F34" s="22">
        <v>1000000</v>
      </c>
      <c r="G34" s="22">
        <v>1005.14</v>
      </c>
      <c r="H34" s="22">
        <v>2.83</v>
      </c>
    </row>
    <row r="35" spans="2:8">
      <c r="B35" s="21" t="s">
        <v>1966</v>
      </c>
      <c r="C35" s="139">
        <v>7.51</v>
      </c>
      <c r="D35" s="21" t="s">
        <v>113</v>
      </c>
      <c r="E35" s="21" t="s">
        <v>1967</v>
      </c>
      <c r="F35" s="22">
        <v>1000000</v>
      </c>
      <c r="G35" s="22">
        <v>1004.48</v>
      </c>
      <c r="H35" s="22">
        <v>2.83</v>
      </c>
    </row>
    <row r="36" spans="2:8">
      <c r="B36" s="21" t="s">
        <v>692</v>
      </c>
      <c r="C36" s="139">
        <v>7.58</v>
      </c>
      <c r="D36" s="21" t="s">
        <v>113</v>
      </c>
      <c r="E36" s="21" t="s">
        <v>693</v>
      </c>
      <c r="F36" s="22">
        <v>800000</v>
      </c>
      <c r="G36" s="22">
        <v>808.87</v>
      </c>
      <c r="H36" s="22">
        <v>2.2799999999999998</v>
      </c>
    </row>
    <row r="37" spans="2:8">
      <c r="B37" s="21" t="s">
        <v>1968</v>
      </c>
      <c r="C37" s="139">
        <v>7.52</v>
      </c>
      <c r="D37" s="21" t="s">
        <v>113</v>
      </c>
      <c r="E37" s="21" t="s">
        <v>1969</v>
      </c>
      <c r="F37" s="22">
        <v>525000</v>
      </c>
      <c r="G37" s="22">
        <v>527.71</v>
      </c>
      <c r="H37" s="22">
        <v>1.49</v>
      </c>
    </row>
    <row r="38" spans="2:8">
      <c r="B38" s="21" t="s">
        <v>1970</v>
      </c>
      <c r="C38" s="139">
        <v>7.51</v>
      </c>
      <c r="D38" s="21" t="s">
        <v>113</v>
      </c>
      <c r="E38" s="21" t="s">
        <v>1971</v>
      </c>
      <c r="F38" s="22">
        <v>500000</v>
      </c>
      <c r="G38" s="22">
        <v>502.65</v>
      </c>
      <c r="H38" s="22">
        <v>1.42</v>
      </c>
    </row>
    <row r="39" spans="2:8">
      <c r="B39" s="21" t="s">
        <v>341</v>
      </c>
      <c r="C39" s="139">
        <v>7.38</v>
      </c>
      <c r="D39" s="21" t="s">
        <v>113</v>
      </c>
      <c r="E39" s="21" t="s">
        <v>342</v>
      </c>
      <c r="F39" s="22">
        <v>500000</v>
      </c>
      <c r="G39" s="22">
        <v>499.97</v>
      </c>
      <c r="H39" s="22">
        <v>1.41</v>
      </c>
    </row>
    <row r="40" spans="2:8">
      <c r="B40" s="21" t="s">
        <v>1972</v>
      </c>
      <c r="C40" s="139">
        <v>7.51</v>
      </c>
      <c r="D40" s="21" t="s">
        <v>113</v>
      </c>
      <c r="E40" s="21" t="s">
        <v>1973</v>
      </c>
      <c r="F40" s="22">
        <v>30000</v>
      </c>
      <c r="G40" s="22">
        <v>30.22</v>
      </c>
      <c r="H40" s="22">
        <v>0.09</v>
      </c>
    </row>
    <row r="41" spans="2:8">
      <c r="B41" s="231" t="s">
        <v>115</v>
      </c>
      <c r="C41" s="232"/>
      <c r="D41" s="231"/>
      <c r="E41" s="231"/>
      <c r="F41" s="128"/>
      <c r="G41" s="128">
        <f>SUM(G22:G40)</f>
        <v>20596.980000000003</v>
      </c>
      <c r="H41" s="128">
        <f>SUM(H22:H40)</f>
        <v>58.080000000000005</v>
      </c>
    </row>
    <row r="42" spans="2:8">
      <c r="B42" s="231" t="s">
        <v>116</v>
      </c>
      <c r="C42" s="139"/>
    </row>
    <row r="43" spans="2:8">
      <c r="B43" s="21" t="s">
        <v>1974</v>
      </c>
      <c r="C43" s="139">
        <v>7.49</v>
      </c>
      <c r="D43" s="21" t="s">
        <v>117</v>
      </c>
      <c r="E43" s="21" t="s">
        <v>1975</v>
      </c>
      <c r="F43" s="22">
        <v>450</v>
      </c>
      <c r="G43" s="22">
        <v>4460.74</v>
      </c>
      <c r="H43" s="22">
        <v>12.58</v>
      </c>
    </row>
    <row r="44" spans="2:8">
      <c r="B44" s="21" t="s">
        <v>1976</v>
      </c>
      <c r="C44" s="139">
        <v>7.61</v>
      </c>
      <c r="D44" s="21" t="s">
        <v>117</v>
      </c>
      <c r="E44" s="21" t="s">
        <v>1977</v>
      </c>
      <c r="F44" s="22">
        <v>430</v>
      </c>
      <c r="G44" s="22">
        <v>4316.84</v>
      </c>
      <c r="H44" s="22">
        <v>12.17</v>
      </c>
    </row>
    <row r="45" spans="2:8">
      <c r="B45" s="21" t="s">
        <v>1978</v>
      </c>
      <c r="C45" s="139">
        <v>7.6</v>
      </c>
      <c r="D45" s="21" t="s">
        <v>117</v>
      </c>
      <c r="E45" s="21" t="s">
        <v>1979</v>
      </c>
      <c r="F45" s="22">
        <v>200</v>
      </c>
      <c r="G45" s="22">
        <v>2003.77</v>
      </c>
      <c r="H45" s="22">
        <v>5.65</v>
      </c>
    </row>
    <row r="46" spans="2:8">
      <c r="B46" s="21" t="s">
        <v>1980</v>
      </c>
      <c r="C46" s="139">
        <v>7.53</v>
      </c>
      <c r="D46" s="21" t="s">
        <v>117</v>
      </c>
      <c r="E46" s="21" t="s">
        <v>721</v>
      </c>
      <c r="F46" s="22">
        <v>150</v>
      </c>
      <c r="G46" s="22">
        <v>1480.07</v>
      </c>
      <c r="H46" s="22">
        <v>4.17</v>
      </c>
    </row>
    <row r="47" spans="2:8">
      <c r="B47" s="21" t="s">
        <v>1981</v>
      </c>
      <c r="C47" s="139">
        <v>7.53</v>
      </c>
      <c r="D47" s="21" t="s">
        <v>117</v>
      </c>
      <c r="E47" s="21" t="s">
        <v>1982</v>
      </c>
      <c r="F47" s="22">
        <v>100</v>
      </c>
      <c r="G47" s="22">
        <v>990.85</v>
      </c>
      <c r="H47" s="22">
        <v>2.79</v>
      </c>
    </row>
    <row r="48" spans="2:8">
      <c r="B48" s="231" t="s">
        <v>118</v>
      </c>
      <c r="C48" s="234"/>
      <c r="D48" s="231"/>
      <c r="E48" s="231"/>
      <c r="F48" s="128"/>
      <c r="G48" s="128">
        <f>SUM(G42:G47)</f>
        <v>13252.27</v>
      </c>
      <c r="H48" s="128">
        <f>SUM(H42:H47)</f>
        <v>37.36</v>
      </c>
    </row>
    <row r="49" spans="2:8">
      <c r="B49" s="231" t="s">
        <v>277</v>
      </c>
      <c r="C49" s="234"/>
      <c r="D49" s="231"/>
      <c r="E49" s="231"/>
      <c r="F49" s="128"/>
      <c r="G49" s="128">
        <v>368.04</v>
      </c>
      <c r="H49" s="128">
        <v>1.04</v>
      </c>
    </row>
    <row r="50" spans="2:8">
      <c r="B50" s="231" t="s">
        <v>125</v>
      </c>
      <c r="C50" s="234"/>
      <c r="D50" s="231"/>
      <c r="E50" s="231"/>
      <c r="F50" s="128"/>
      <c r="G50" s="128">
        <v>34217.29</v>
      </c>
      <c r="H50" s="128">
        <v>96.48</v>
      </c>
    </row>
    <row r="51" spans="2:8">
      <c r="B51" s="231" t="s">
        <v>220</v>
      </c>
      <c r="C51" s="234"/>
      <c r="D51" s="231"/>
      <c r="E51" s="231"/>
      <c r="F51" s="128"/>
      <c r="G51" s="128">
        <v>1249.3764712799975</v>
      </c>
      <c r="H51" s="128">
        <v>3.519999999999996</v>
      </c>
    </row>
    <row r="52" spans="2:8">
      <c r="B52" s="231" t="s">
        <v>127</v>
      </c>
      <c r="C52" s="234"/>
      <c r="D52" s="231"/>
      <c r="E52" s="231"/>
      <c r="F52" s="128"/>
      <c r="G52" s="128">
        <v>35466.666471279997</v>
      </c>
      <c r="H52" s="128">
        <v>100</v>
      </c>
    </row>
    <row r="53" spans="2:8">
      <c r="B53" s="21" t="s">
        <v>128</v>
      </c>
    </row>
    <row r="54" spans="2:8">
      <c r="B54" s="21" t="s">
        <v>129</v>
      </c>
    </row>
    <row r="55" spans="2:8">
      <c r="B55" s="231" t="s">
        <v>130</v>
      </c>
      <c r="C55" s="235">
        <v>44865</v>
      </c>
    </row>
    <row r="56" spans="2:8" ht="25.5">
      <c r="B56" s="236" t="s">
        <v>131</v>
      </c>
      <c r="C56" s="210" t="s">
        <v>132</v>
      </c>
    </row>
    <row r="57" spans="2:8">
      <c r="B57" s="231"/>
      <c r="C57" s="210" t="s">
        <v>132</v>
      </c>
    </row>
    <row r="58" spans="2:8">
      <c r="B58" s="231" t="s">
        <v>1106</v>
      </c>
      <c r="C58" s="210" t="s">
        <v>132</v>
      </c>
    </row>
    <row r="59" spans="2:8">
      <c r="B59" s="231" t="s">
        <v>1107</v>
      </c>
      <c r="C59" s="210" t="s">
        <v>132</v>
      </c>
    </row>
    <row r="60" spans="2:8">
      <c r="B60" s="231" t="s">
        <v>1983</v>
      </c>
      <c r="C60" s="234"/>
    </row>
    <row r="61" spans="2:8">
      <c r="B61" s="231" t="s">
        <v>1984</v>
      </c>
      <c r="C61" s="234"/>
    </row>
    <row r="62" spans="2:8">
      <c r="B62" s="231" t="s">
        <v>1985</v>
      </c>
      <c r="C62" s="234"/>
    </row>
    <row r="63" spans="2:8">
      <c r="B63" s="231" t="s">
        <v>1986</v>
      </c>
      <c r="C63" s="234"/>
    </row>
    <row r="64" spans="2:8">
      <c r="B64" s="231" t="s">
        <v>1987</v>
      </c>
      <c r="C64" s="234"/>
    </row>
    <row r="65" spans="2:4">
      <c r="B65" s="231" t="s">
        <v>1988</v>
      </c>
      <c r="C65" s="234"/>
    </row>
    <row r="66" spans="2:4">
      <c r="B66" s="231" t="s">
        <v>1989</v>
      </c>
      <c r="C66" s="234"/>
    </row>
    <row r="67" spans="2:4">
      <c r="B67" s="231" t="s">
        <v>1990</v>
      </c>
      <c r="C67" s="234"/>
    </row>
    <row r="68" spans="2:4">
      <c r="B68" s="231" t="s">
        <v>134</v>
      </c>
      <c r="C68" s="234"/>
    </row>
    <row r="69" spans="2:4">
      <c r="B69" s="237" t="s">
        <v>1991</v>
      </c>
    </row>
    <row r="72" spans="2:4" ht="15">
      <c r="B72" s="348" t="s">
        <v>1275</v>
      </c>
      <c r="C72" s="349"/>
      <c r="D72" s="350"/>
    </row>
    <row r="73" spans="2:4" ht="30">
      <c r="B73" s="351" t="s">
        <v>1276</v>
      </c>
      <c r="C73" s="352" t="s">
        <v>1277</v>
      </c>
      <c r="D73" s="351" t="s">
        <v>1278</v>
      </c>
    </row>
    <row r="74" spans="2:4" ht="15">
      <c r="B74" s="353" t="s">
        <v>1282</v>
      </c>
      <c r="C74" s="287">
        <v>5</v>
      </c>
      <c r="D74" s="287">
        <v>0.21</v>
      </c>
    </row>
    <row r="75" spans="2:4">
      <c r="B75" s="231"/>
      <c r="C75" s="234"/>
    </row>
    <row r="76" spans="2:4">
      <c r="B76" s="231"/>
    </row>
  </sheetData>
  <mergeCells count="8">
    <mergeCell ref="C12:C13"/>
    <mergeCell ref="D12:D13"/>
    <mergeCell ref="E12:E13"/>
    <mergeCell ref="B1:E1"/>
    <mergeCell ref="C3:C7"/>
    <mergeCell ref="D3:D7"/>
    <mergeCell ref="B10:E10"/>
    <mergeCell ref="B11:E11"/>
  </mergeCells>
  <hyperlinks>
    <hyperlink ref="A1" location="Index!A1" display="Index" xr:uid="{859388DE-ABEC-4751-BFB8-45EDD78A6BF7}"/>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57D8-D7D2-4F4B-8BD7-49D9DF3FB6FF}">
  <dimension ref="A1:H57"/>
  <sheetViews>
    <sheetView workbookViewId="0"/>
  </sheetViews>
  <sheetFormatPr defaultRowHeight="12.75"/>
  <cols>
    <col min="1" max="1" width="5.42578125" style="21" bestFit="1" customWidth="1"/>
    <col min="2" max="2" width="81.140625" style="21" bestFit="1" customWidth="1"/>
    <col min="3" max="3" width="30.7109375" style="210" customWidth="1"/>
    <col min="4" max="4" width="30.7109375" style="21" customWidth="1"/>
    <col min="5" max="5" width="12.7109375" style="21" bestFit="1" customWidth="1"/>
    <col min="6" max="6" width="11.5703125" style="22" bestFit="1" customWidth="1"/>
    <col min="7" max="7" width="18.140625" style="22" bestFit="1" customWidth="1"/>
    <col min="8" max="8" width="9.140625" style="22" bestFit="1" customWidth="1"/>
    <col min="9" max="256" width="9.140625" style="21"/>
    <col min="257" max="257" width="5.42578125" style="21" bestFit="1" customWidth="1"/>
    <col min="258" max="258" width="81.140625" style="21" bestFit="1" customWidth="1"/>
    <col min="259" max="259" width="13.140625" style="21" bestFit="1" customWidth="1"/>
    <col min="260" max="260" width="9.28515625" style="21" bestFit="1" customWidth="1"/>
    <col min="261" max="261" width="12.7109375" style="21" bestFit="1" customWidth="1"/>
    <col min="262" max="262" width="11.5703125" style="21" bestFit="1" customWidth="1"/>
    <col min="263" max="263" width="18.140625" style="21" bestFit="1" customWidth="1"/>
    <col min="264" max="512" width="9.140625" style="21"/>
    <col min="513" max="513" width="5.42578125" style="21" bestFit="1" customWidth="1"/>
    <col min="514" max="514" width="81.140625" style="21" bestFit="1" customWidth="1"/>
    <col min="515" max="515" width="13.140625" style="21" bestFit="1" customWidth="1"/>
    <col min="516" max="516" width="9.28515625" style="21" bestFit="1" customWidth="1"/>
    <col min="517" max="517" width="12.7109375" style="21" bestFit="1" customWidth="1"/>
    <col min="518" max="518" width="11.5703125" style="21" bestFit="1" customWidth="1"/>
    <col min="519" max="519" width="18.140625" style="21" bestFit="1" customWidth="1"/>
    <col min="520" max="768" width="9.140625" style="21"/>
    <col min="769" max="769" width="5.42578125" style="21" bestFit="1" customWidth="1"/>
    <col min="770" max="770" width="81.140625" style="21" bestFit="1" customWidth="1"/>
    <col min="771" max="771" width="13.140625" style="21" bestFit="1" customWidth="1"/>
    <col min="772" max="772" width="9.28515625" style="21" bestFit="1" customWidth="1"/>
    <col min="773" max="773" width="12.7109375" style="21" bestFit="1" customWidth="1"/>
    <col min="774" max="774" width="11.5703125" style="21" bestFit="1" customWidth="1"/>
    <col min="775" max="775" width="18.140625" style="21" bestFit="1" customWidth="1"/>
    <col min="776" max="1024" width="9.140625" style="21"/>
    <col min="1025" max="1025" width="5.42578125" style="21" bestFit="1" customWidth="1"/>
    <col min="1026" max="1026" width="81.140625" style="21" bestFit="1" customWidth="1"/>
    <col min="1027" max="1027" width="13.140625" style="21" bestFit="1" customWidth="1"/>
    <col min="1028" max="1028" width="9.28515625" style="21" bestFit="1" customWidth="1"/>
    <col min="1029" max="1029" width="12.7109375" style="21" bestFit="1" customWidth="1"/>
    <col min="1030" max="1030" width="11.5703125" style="21" bestFit="1" customWidth="1"/>
    <col min="1031" max="1031" width="18.140625" style="21" bestFit="1" customWidth="1"/>
    <col min="1032" max="1280" width="9.140625" style="21"/>
    <col min="1281" max="1281" width="5.42578125" style="21" bestFit="1" customWidth="1"/>
    <col min="1282" max="1282" width="81.140625" style="21" bestFit="1" customWidth="1"/>
    <col min="1283" max="1283" width="13.140625" style="21" bestFit="1" customWidth="1"/>
    <col min="1284" max="1284" width="9.28515625" style="21" bestFit="1" customWidth="1"/>
    <col min="1285" max="1285" width="12.7109375" style="21" bestFit="1" customWidth="1"/>
    <col min="1286" max="1286" width="11.5703125" style="21" bestFit="1" customWidth="1"/>
    <col min="1287" max="1287" width="18.140625" style="21" bestFit="1" customWidth="1"/>
    <col min="1288" max="1536" width="9.140625" style="21"/>
    <col min="1537" max="1537" width="5.42578125" style="21" bestFit="1" customWidth="1"/>
    <col min="1538" max="1538" width="81.140625" style="21" bestFit="1" customWidth="1"/>
    <col min="1539" max="1539" width="13.140625" style="21" bestFit="1" customWidth="1"/>
    <col min="1540" max="1540" width="9.28515625" style="21" bestFit="1" customWidth="1"/>
    <col min="1541" max="1541" width="12.7109375" style="21" bestFit="1" customWidth="1"/>
    <col min="1542" max="1542" width="11.5703125" style="21" bestFit="1" customWidth="1"/>
    <col min="1543" max="1543" width="18.140625" style="21" bestFit="1" customWidth="1"/>
    <col min="1544" max="1792" width="9.140625" style="21"/>
    <col min="1793" max="1793" width="5.42578125" style="21" bestFit="1" customWidth="1"/>
    <col min="1794" max="1794" width="81.140625" style="21" bestFit="1" customWidth="1"/>
    <col min="1795" max="1795" width="13.140625" style="21" bestFit="1" customWidth="1"/>
    <col min="1796" max="1796" width="9.28515625" style="21" bestFit="1" customWidth="1"/>
    <col min="1797" max="1797" width="12.7109375" style="21" bestFit="1" customWidth="1"/>
    <col min="1798" max="1798" width="11.5703125" style="21" bestFit="1" customWidth="1"/>
    <col min="1799" max="1799" width="18.140625" style="21" bestFit="1" customWidth="1"/>
    <col min="1800" max="2048" width="9.140625" style="21"/>
    <col min="2049" max="2049" width="5.42578125" style="21" bestFit="1" customWidth="1"/>
    <col min="2050" max="2050" width="81.140625" style="21" bestFit="1" customWidth="1"/>
    <col min="2051" max="2051" width="13.140625" style="21" bestFit="1" customWidth="1"/>
    <col min="2052" max="2052" width="9.28515625" style="21" bestFit="1" customWidth="1"/>
    <col min="2053" max="2053" width="12.7109375" style="21" bestFit="1" customWidth="1"/>
    <col min="2054" max="2054" width="11.5703125" style="21" bestFit="1" customWidth="1"/>
    <col min="2055" max="2055" width="18.140625" style="21" bestFit="1" customWidth="1"/>
    <col min="2056" max="2304" width="9.140625" style="21"/>
    <col min="2305" max="2305" width="5.42578125" style="21" bestFit="1" customWidth="1"/>
    <col min="2306" max="2306" width="81.140625" style="21" bestFit="1" customWidth="1"/>
    <col min="2307" max="2307" width="13.140625" style="21" bestFit="1" customWidth="1"/>
    <col min="2308" max="2308" width="9.28515625" style="21" bestFit="1" customWidth="1"/>
    <col min="2309" max="2309" width="12.7109375" style="21" bestFit="1" customWidth="1"/>
    <col min="2310" max="2310" width="11.5703125" style="21" bestFit="1" customWidth="1"/>
    <col min="2311" max="2311" width="18.140625" style="21" bestFit="1" customWidth="1"/>
    <col min="2312" max="2560" width="9.140625" style="21"/>
    <col min="2561" max="2561" width="5.42578125" style="21" bestFit="1" customWidth="1"/>
    <col min="2562" max="2562" width="81.140625" style="21" bestFit="1" customWidth="1"/>
    <col min="2563" max="2563" width="13.140625" style="21" bestFit="1" customWidth="1"/>
    <col min="2564" max="2564" width="9.28515625" style="21" bestFit="1" customWidth="1"/>
    <col min="2565" max="2565" width="12.7109375" style="21" bestFit="1" customWidth="1"/>
    <col min="2566" max="2566" width="11.5703125" style="21" bestFit="1" customWidth="1"/>
    <col min="2567" max="2567" width="18.140625" style="21" bestFit="1" customWidth="1"/>
    <col min="2568" max="2816" width="9.140625" style="21"/>
    <col min="2817" max="2817" width="5.42578125" style="21" bestFit="1" customWidth="1"/>
    <col min="2818" max="2818" width="81.140625" style="21" bestFit="1" customWidth="1"/>
    <col min="2819" max="2819" width="13.140625" style="21" bestFit="1" customWidth="1"/>
    <col min="2820" max="2820" width="9.28515625" style="21" bestFit="1" customWidth="1"/>
    <col min="2821" max="2821" width="12.7109375" style="21" bestFit="1" customWidth="1"/>
    <col min="2822" max="2822" width="11.5703125" style="21" bestFit="1" customWidth="1"/>
    <col min="2823" max="2823" width="18.140625" style="21" bestFit="1" customWidth="1"/>
    <col min="2824" max="3072" width="9.140625" style="21"/>
    <col min="3073" max="3073" width="5.42578125" style="21" bestFit="1" customWidth="1"/>
    <col min="3074" max="3074" width="81.140625" style="21" bestFit="1" customWidth="1"/>
    <col min="3075" max="3075" width="13.140625" style="21" bestFit="1" customWidth="1"/>
    <col min="3076" max="3076" width="9.28515625" style="21" bestFit="1" customWidth="1"/>
    <col min="3077" max="3077" width="12.7109375" style="21" bestFit="1" customWidth="1"/>
    <col min="3078" max="3078" width="11.5703125" style="21" bestFit="1" customWidth="1"/>
    <col min="3079" max="3079" width="18.140625" style="21" bestFit="1" customWidth="1"/>
    <col min="3080" max="3328" width="9.140625" style="21"/>
    <col min="3329" max="3329" width="5.42578125" style="21" bestFit="1" customWidth="1"/>
    <col min="3330" max="3330" width="81.140625" style="21" bestFit="1" customWidth="1"/>
    <col min="3331" max="3331" width="13.140625" style="21" bestFit="1" customWidth="1"/>
    <col min="3332" max="3332" width="9.28515625" style="21" bestFit="1" customWidth="1"/>
    <col min="3333" max="3333" width="12.7109375" style="21" bestFit="1" customWidth="1"/>
    <col min="3334" max="3334" width="11.5703125" style="21" bestFit="1" customWidth="1"/>
    <col min="3335" max="3335" width="18.140625" style="21" bestFit="1" customWidth="1"/>
    <col min="3336" max="3584" width="9.140625" style="21"/>
    <col min="3585" max="3585" width="5.42578125" style="21" bestFit="1" customWidth="1"/>
    <col min="3586" max="3586" width="81.140625" style="21" bestFit="1" customWidth="1"/>
    <col min="3587" max="3587" width="13.140625" style="21" bestFit="1" customWidth="1"/>
    <col min="3588" max="3588" width="9.28515625" style="21" bestFit="1" customWidth="1"/>
    <col min="3589" max="3589" width="12.7109375" style="21" bestFit="1" customWidth="1"/>
    <col min="3590" max="3590" width="11.5703125" style="21" bestFit="1" customWidth="1"/>
    <col min="3591" max="3591" width="18.140625" style="21" bestFit="1" customWidth="1"/>
    <col min="3592" max="3840" width="9.140625" style="21"/>
    <col min="3841" max="3841" width="5.42578125" style="21" bestFit="1" customWidth="1"/>
    <col min="3842" max="3842" width="81.140625" style="21" bestFit="1" customWidth="1"/>
    <col min="3843" max="3843" width="13.140625" style="21" bestFit="1" customWidth="1"/>
    <col min="3844" max="3844" width="9.28515625" style="21" bestFit="1" customWidth="1"/>
    <col min="3845" max="3845" width="12.7109375" style="21" bestFit="1" customWidth="1"/>
    <col min="3846" max="3846" width="11.5703125" style="21" bestFit="1" customWidth="1"/>
    <col min="3847" max="3847" width="18.140625" style="21" bestFit="1" customWidth="1"/>
    <col min="3848" max="4096" width="9.140625" style="21"/>
    <col min="4097" max="4097" width="5.42578125" style="21" bestFit="1" customWidth="1"/>
    <col min="4098" max="4098" width="81.140625" style="21" bestFit="1" customWidth="1"/>
    <col min="4099" max="4099" width="13.140625" style="21" bestFit="1" customWidth="1"/>
    <col min="4100" max="4100" width="9.28515625" style="21" bestFit="1" customWidth="1"/>
    <col min="4101" max="4101" width="12.7109375" style="21" bestFit="1" customWidth="1"/>
    <col min="4102" max="4102" width="11.5703125" style="21" bestFit="1" customWidth="1"/>
    <col min="4103" max="4103" width="18.140625" style="21" bestFit="1" customWidth="1"/>
    <col min="4104" max="4352" width="9.140625" style="21"/>
    <col min="4353" max="4353" width="5.42578125" style="21" bestFit="1" customWidth="1"/>
    <col min="4354" max="4354" width="81.140625" style="21" bestFit="1" customWidth="1"/>
    <col min="4355" max="4355" width="13.140625" style="21" bestFit="1" customWidth="1"/>
    <col min="4356" max="4356" width="9.28515625" style="21" bestFit="1" customWidth="1"/>
    <col min="4357" max="4357" width="12.7109375" style="21" bestFit="1" customWidth="1"/>
    <col min="4358" max="4358" width="11.5703125" style="21" bestFit="1" customWidth="1"/>
    <col min="4359" max="4359" width="18.140625" style="21" bestFit="1" customWidth="1"/>
    <col min="4360" max="4608" width="9.140625" style="21"/>
    <col min="4609" max="4609" width="5.42578125" style="21" bestFit="1" customWidth="1"/>
    <col min="4610" max="4610" width="81.140625" style="21" bestFit="1" customWidth="1"/>
    <col min="4611" max="4611" width="13.140625" style="21" bestFit="1" customWidth="1"/>
    <col min="4612" max="4612" width="9.28515625" style="21" bestFit="1" customWidth="1"/>
    <col min="4613" max="4613" width="12.7109375" style="21" bestFit="1" customWidth="1"/>
    <col min="4614" max="4614" width="11.5703125" style="21" bestFit="1" customWidth="1"/>
    <col min="4615" max="4615" width="18.140625" style="21" bestFit="1" customWidth="1"/>
    <col min="4616" max="4864" width="9.140625" style="21"/>
    <col min="4865" max="4865" width="5.42578125" style="21" bestFit="1" customWidth="1"/>
    <col min="4866" max="4866" width="81.140625" style="21" bestFit="1" customWidth="1"/>
    <col min="4867" max="4867" width="13.140625" style="21" bestFit="1" customWidth="1"/>
    <col min="4868" max="4868" width="9.28515625" style="21" bestFit="1" customWidth="1"/>
    <col min="4869" max="4869" width="12.7109375" style="21" bestFit="1" customWidth="1"/>
    <col min="4870" max="4870" width="11.5703125" style="21" bestFit="1" customWidth="1"/>
    <col min="4871" max="4871" width="18.140625" style="21" bestFit="1" customWidth="1"/>
    <col min="4872" max="5120" width="9.140625" style="21"/>
    <col min="5121" max="5121" width="5.42578125" style="21" bestFit="1" customWidth="1"/>
    <col min="5122" max="5122" width="81.140625" style="21" bestFit="1" customWidth="1"/>
    <col min="5123" max="5123" width="13.140625" style="21" bestFit="1" customWidth="1"/>
    <col min="5124" max="5124" width="9.28515625" style="21" bestFit="1" customWidth="1"/>
    <col min="5125" max="5125" width="12.7109375" style="21" bestFit="1" customWidth="1"/>
    <col min="5126" max="5126" width="11.5703125" style="21" bestFit="1" customWidth="1"/>
    <col min="5127" max="5127" width="18.140625" style="21" bestFit="1" customWidth="1"/>
    <col min="5128" max="5376" width="9.140625" style="21"/>
    <col min="5377" max="5377" width="5.42578125" style="21" bestFit="1" customWidth="1"/>
    <col min="5378" max="5378" width="81.140625" style="21" bestFit="1" customWidth="1"/>
    <col min="5379" max="5379" width="13.140625" style="21" bestFit="1" customWidth="1"/>
    <col min="5380" max="5380" width="9.28515625" style="21" bestFit="1" customWidth="1"/>
    <col min="5381" max="5381" width="12.7109375" style="21" bestFit="1" customWidth="1"/>
    <col min="5382" max="5382" width="11.5703125" style="21" bestFit="1" customWidth="1"/>
    <col min="5383" max="5383" width="18.140625" style="21" bestFit="1" customWidth="1"/>
    <col min="5384" max="5632" width="9.140625" style="21"/>
    <col min="5633" max="5633" width="5.42578125" style="21" bestFit="1" customWidth="1"/>
    <col min="5634" max="5634" width="81.140625" style="21" bestFit="1" customWidth="1"/>
    <col min="5635" max="5635" width="13.140625" style="21" bestFit="1" customWidth="1"/>
    <col min="5636" max="5636" width="9.28515625" style="21" bestFit="1" customWidth="1"/>
    <col min="5637" max="5637" width="12.7109375" style="21" bestFit="1" customWidth="1"/>
    <col min="5638" max="5638" width="11.5703125" style="21" bestFit="1" customWidth="1"/>
    <col min="5639" max="5639" width="18.140625" style="21" bestFit="1" customWidth="1"/>
    <col min="5640" max="5888" width="9.140625" style="21"/>
    <col min="5889" max="5889" width="5.42578125" style="21" bestFit="1" customWidth="1"/>
    <col min="5890" max="5890" width="81.140625" style="21" bestFit="1" customWidth="1"/>
    <col min="5891" max="5891" width="13.140625" style="21" bestFit="1" customWidth="1"/>
    <col min="5892" max="5892" width="9.28515625" style="21" bestFit="1" customWidth="1"/>
    <col min="5893" max="5893" width="12.7109375" style="21" bestFit="1" customWidth="1"/>
    <col min="5894" max="5894" width="11.5703125" style="21" bestFit="1" customWidth="1"/>
    <col min="5895" max="5895" width="18.140625" style="21" bestFit="1" customWidth="1"/>
    <col min="5896" max="6144" width="9.140625" style="21"/>
    <col min="6145" max="6145" width="5.42578125" style="21" bestFit="1" customWidth="1"/>
    <col min="6146" max="6146" width="81.140625" style="21" bestFit="1" customWidth="1"/>
    <col min="6147" max="6147" width="13.140625" style="21" bestFit="1" customWidth="1"/>
    <col min="6148" max="6148" width="9.28515625" style="21" bestFit="1" customWidth="1"/>
    <col min="6149" max="6149" width="12.7109375" style="21" bestFit="1" customWidth="1"/>
    <col min="6150" max="6150" width="11.5703125" style="21" bestFit="1" customWidth="1"/>
    <col min="6151" max="6151" width="18.140625" style="21" bestFit="1" customWidth="1"/>
    <col min="6152" max="6400" width="9.140625" style="21"/>
    <col min="6401" max="6401" width="5.42578125" style="21" bestFit="1" customWidth="1"/>
    <col min="6402" max="6402" width="81.140625" style="21" bestFit="1" customWidth="1"/>
    <col min="6403" max="6403" width="13.140625" style="21" bestFit="1" customWidth="1"/>
    <col min="6404" max="6404" width="9.28515625" style="21" bestFit="1" customWidth="1"/>
    <col min="6405" max="6405" width="12.7109375" style="21" bestFit="1" customWidth="1"/>
    <col min="6406" max="6406" width="11.5703125" style="21" bestFit="1" customWidth="1"/>
    <col min="6407" max="6407" width="18.140625" style="21" bestFit="1" customWidth="1"/>
    <col min="6408" max="6656" width="9.140625" style="21"/>
    <col min="6657" max="6657" width="5.42578125" style="21" bestFit="1" customWidth="1"/>
    <col min="6658" max="6658" width="81.140625" style="21" bestFit="1" customWidth="1"/>
    <col min="6659" max="6659" width="13.140625" style="21" bestFit="1" customWidth="1"/>
    <col min="6660" max="6660" width="9.28515625" style="21" bestFit="1" customWidth="1"/>
    <col min="6661" max="6661" width="12.7109375" style="21" bestFit="1" customWidth="1"/>
    <col min="6662" max="6662" width="11.5703125" style="21" bestFit="1" customWidth="1"/>
    <col min="6663" max="6663" width="18.140625" style="21" bestFit="1" customWidth="1"/>
    <col min="6664" max="6912" width="9.140625" style="21"/>
    <col min="6913" max="6913" width="5.42578125" style="21" bestFit="1" customWidth="1"/>
    <col min="6914" max="6914" width="81.140625" style="21" bestFit="1" customWidth="1"/>
    <col min="6915" max="6915" width="13.140625" style="21" bestFit="1" customWidth="1"/>
    <col min="6916" max="6916" width="9.28515625" style="21" bestFit="1" customWidth="1"/>
    <col min="6917" max="6917" width="12.7109375" style="21" bestFit="1" customWidth="1"/>
    <col min="6918" max="6918" width="11.5703125" style="21" bestFit="1" customWidth="1"/>
    <col min="6919" max="6919" width="18.140625" style="21" bestFit="1" customWidth="1"/>
    <col min="6920" max="7168" width="9.140625" style="21"/>
    <col min="7169" max="7169" width="5.42578125" style="21" bestFit="1" customWidth="1"/>
    <col min="7170" max="7170" width="81.140625" style="21" bestFit="1" customWidth="1"/>
    <col min="7171" max="7171" width="13.140625" style="21" bestFit="1" customWidth="1"/>
    <col min="7172" max="7172" width="9.28515625" style="21" bestFit="1" customWidth="1"/>
    <col min="7173" max="7173" width="12.7109375" style="21" bestFit="1" customWidth="1"/>
    <col min="7174" max="7174" width="11.5703125" style="21" bestFit="1" customWidth="1"/>
    <col min="7175" max="7175" width="18.140625" style="21" bestFit="1" customWidth="1"/>
    <col min="7176" max="7424" width="9.140625" style="21"/>
    <col min="7425" max="7425" width="5.42578125" style="21" bestFit="1" customWidth="1"/>
    <col min="7426" max="7426" width="81.140625" style="21" bestFit="1" customWidth="1"/>
    <col min="7427" max="7427" width="13.140625" style="21" bestFit="1" customWidth="1"/>
    <col min="7428" max="7428" width="9.28515625" style="21" bestFit="1" customWidth="1"/>
    <col min="7429" max="7429" width="12.7109375" style="21" bestFit="1" customWidth="1"/>
    <col min="7430" max="7430" width="11.5703125" style="21" bestFit="1" customWidth="1"/>
    <col min="7431" max="7431" width="18.140625" style="21" bestFit="1" customWidth="1"/>
    <col min="7432" max="7680" width="9.140625" style="21"/>
    <col min="7681" max="7681" width="5.42578125" style="21" bestFit="1" customWidth="1"/>
    <col min="7682" max="7682" width="81.140625" style="21" bestFit="1" customWidth="1"/>
    <col min="7683" max="7683" width="13.140625" style="21" bestFit="1" customWidth="1"/>
    <col min="7684" max="7684" width="9.28515625" style="21" bestFit="1" customWidth="1"/>
    <col min="7685" max="7685" width="12.7109375" style="21" bestFit="1" customWidth="1"/>
    <col min="7686" max="7686" width="11.5703125" style="21" bestFit="1" customWidth="1"/>
    <col min="7687" max="7687" width="18.140625" style="21" bestFit="1" customWidth="1"/>
    <col min="7688" max="7936" width="9.140625" style="21"/>
    <col min="7937" max="7937" width="5.42578125" style="21" bestFit="1" customWidth="1"/>
    <col min="7938" max="7938" width="81.140625" style="21" bestFit="1" customWidth="1"/>
    <col min="7939" max="7939" width="13.140625" style="21" bestFit="1" customWidth="1"/>
    <col min="7940" max="7940" width="9.28515625" style="21" bestFit="1" customWidth="1"/>
    <col min="7941" max="7941" width="12.7109375" style="21" bestFit="1" customWidth="1"/>
    <col min="7942" max="7942" width="11.5703125" style="21" bestFit="1" customWidth="1"/>
    <col min="7943" max="7943" width="18.140625" style="21" bestFit="1" customWidth="1"/>
    <col min="7944" max="8192" width="9.140625" style="21"/>
    <col min="8193" max="8193" width="5.42578125" style="21" bestFit="1" customWidth="1"/>
    <col min="8194" max="8194" width="81.140625" style="21" bestFit="1" customWidth="1"/>
    <col min="8195" max="8195" width="13.140625" style="21" bestFit="1" customWidth="1"/>
    <col min="8196" max="8196" width="9.28515625" style="21" bestFit="1" customWidth="1"/>
    <col min="8197" max="8197" width="12.7109375" style="21" bestFit="1" customWidth="1"/>
    <col min="8198" max="8198" width="11.5703125" style="21" bestFit="1" customWidth="1"/>
    <col min="8199" max="8199" width="18.140625" style="21" bestFit="1" customWidth="1"/>
    <col min="8200" max="8448" width="9.140625" style="21"/>
    <col min="8449" max="8449" width="5.42578125" style="21" bestFit="1" customWidth="1"/>
    <col min="8450" max="8450" width="81.140625" style="21" bestFit="1" customWidth="1"/>
    <col min="8451" max="8451" width="13.140625" style="21" bestFit="1" customWidth="1"/>
    <col min="8452" max="8452" width="9.28515625" style="21" bestFit="1" customWidth="1"/>
    <col min="8453" max="8453" width="12.7109375" style="21" bestFit="1" customWidth="1"/>
    <col min="8454" max="8454" width="11.5703125" style="21" bestFit="1" customWidth="1"/>
    <col min="8455" max="8455" width="18.140625" style="21" bestFit="1" customWidth="1"/>
    <col min="8456" max="8704" width="9.140625" style="21"/>
    <col min="8705" max="8705" width="5.42578125" style="21" bestFit="1" customWidth="1"/>
    <col min="8706" max="8706" width="81.140625" style="21" bestFit="1" customWidth="1"/>
    <col min="8707" max="8707" width="13.140625" style="21" bestFit="1" customWidth="1"/>
    <col min="8708" max="8708" width="9.28515625" style="21" bestFit="1" customWidth="1"/>
    <col min="8709" max="8709" width="12.7109375" style="21" bestFit="1" customWidth="1"/>
    <col min="8710" max="8710" width="11.5703125" style="21" bestFit="1" customWidth="1"/>
    <col min="8711" max="8711" width="18.140625" style="21" bestFit="1" customWidth="1"/>
    <col min="8712" max="8960" width="9.140625" style="21"/>
    <col min="8961" max="8961" width="5.42578125" style="21" bestFit="1" customWidth="1"/>
    <col min="8962" max="8962" width="81.140625" style="21" bestFit="1" customWidth="1"/>
    <col min="8963" max="8963" width="13.140625" style="21" bestFit="1" customWidth="1"/>
    <col min="8964" max="8964" width="9.28515625" style="21" bestFit="1" customWidth="1"/>
    <col min="8965" max="8965" width="12.7109375" style="21" bestFit="1" customWidth="1"/>
    <col min="8966" max="8966" width="11.5703125" style="21" bestFit="1" customWidth="1"/>
    <col min="8967" max="8967" width="18.140625" style="21" bestFit="1" customWidth="1"/>
    <col min="8968" max="9216" width="9.140625" style="21"/>
    <col min="9217" max="9217" width="5.42578125" style="21" bestFit="1" customWidth="1"/>
    <col min="9218" max="9218" width="81.140625" style="21" bestFit="1" customWidth="1"/>
    <col min="9219" max="9219" width="13.140625" style="21" bestFit="1" customWidth="1"/>
    <col min="9220" max="9220" width="9.28515625" style="21" bestFit="1" customWidth="1"/>
    <col min="9221" max="9221" width="12.7109375" style="21" bestFit="1" customWidth="1"/>
    <col min="9222" max="9222" width="11.5703125" style="21" bestFit="1" customWidth="1"/>
    <col min="9223" max="9223" width="18.140625" style="21" bestFit="1" customWidth="1"/>
    <col min="9224" max="9472" width="9.140625" style="21"/>
    <col min="9473" max="9473" width="5.42578125" style="21" bestFit="1" customWidth="1"/>
    <col min="9474" max="9474" width="81.140625" style="21" bestFit="1" customWidth="1"/>
    <col min="9475" max="9475" width="13.140625" style="21" bestFit="1" customWidth="1"/>
    <col min="9476" max="9476" width="9.28515625" style="21" bestFit="1" customWidth="1"/>
    <col min="9477" max="9477" width="12.7109375" style="21" bestFit="1" customWidth="1"/>
    <col min="9478" max="9478" width="11.5703125" style="21" bestFit="1" customWidth="1"/>
    <col min="9479" max="9479" width="18.140625" style="21" bestFit="1" customWidth="1"/>
    <col min="9480" max="9728" width="9.140625" style="21"/>
    <col min="9729" max="9729" width="5.42578125" style="21" bestFit="1" customWidth="1"/>
    <col min="9730" max="9730" width="81.140625" style="21" bestFit="1" customWidth="1"/>
    <col min="9731" max="9731" width="13.140625" style="21" bestFit="1" customWidth="1"/>
    <col min="9732" max="9732" width="9.28515625" style="21" bestFit="1" customWidth="1"/>
    <col min="9733" max="9733" width="12.7109375" style="21" bestFit="1" customWidth="1"/>
    <col min="9734" max="9734" width="11.5703125" style="21" bestFit="1" customWidth="1"/>
    <col min="9735" max="9735" width="18.140625" style="21" bestFit="1" customWidth="1"/>
    <col min="9736" max="9984" width="9.140625" style="21"/>
    <col min="9985" max="9985" width="5.42578125" style="21" bestFit="1" customWidth="1"/>
    <col min="9986" max="9986" width="81.140625" style="21" bestFit="1" customWidth="1"/>
    <col min="9987" max="9987" width="13.140625" style="21" bestFit="1" customWidth="1"/>
    <col min="9988" max="9988" width="9.28515625" style="21" bestFit="1" customWidth="1"/>
    <col min="9989" max="9989" width="12.7109375" style="21" bestFit="1" customWidth="1"/>
    <col min="9990" max="9990" width="11.5703125" style="21" bestFit="1" customWidth="1"/>
    <col min="9991" max="9991" width="18.140625" style="21" bestFit="1" customWidth="1"/>
    <col min="9992" max="10240" width="9.140625" style="21"/>
    <col min="10241" max="10241" width="5.42578125" style="21" bestFit="1" customWidth="1"/>
    <col min="10242" max="10242" width="81.140625" style="21" bestFit="1" customWidth="1"/>
    <col min="10243" max="10243" width="13.140625" style="21" bestFit="1" customWidth="1"/>
    <col min="10244" max="10244" width="9.28515625" style="21" bestFit="1" customWidth="1"/>
    <col min="10245" max="10245" width="12.7109375" style="21" bestFit="1" customWidth="1"/>
    <col min="10246" max="10246" width="11.5703125" style="21" bestFit="1" customWidth="1"/>
    <col min="10247" max="10247" width="18.140625" style="21" bestFit="1" customWidth="1"/>
    <col min="10248" max="10496" width="9.140625" style="21"/>
    <col min="10497" max="10497" width="5.42578125" style="21" bestFit="1" customWidth="1"/>
    <col min="10498" max="10498" width="81.140625" style="21" bestFit="1" customWidth="1"/>
    <col min="10499" max="10499" width="13.140625" style="21" bestFit="1" customWidth="1"/>
    <col min="10500" max="10500" width="9.28515625" style="21" bestFit="1" customWidth="1"/>
    <col min="10501" max="10501" width="12.7109375" style="21" bestFit="1" customWidth="1"/>
    <col min="10502" max="10502" width="11.5703125" style="21" bestFit="1" customWidth="1"/>
    <col min="10503" max="10503" width="18.140625" style="21" bestFit="1" customWidth="1"/>
    <col min="10504" max="10752" width="9.140625" style="21"/>
    <col min="10753" max="10753" width="5.42578125" style="21" bestFit="1" customWidth="1"/>
    <col min="10754" max="10754" width="81.140625" style="21" bestFit="1" customWidth="1"/>
    <col min="10755" max="10755" width="13.140625" style="21" bestFit="1" customWidth="1"/>
    <col min="10756" max="10756" width="9.28515625" style="21" bestFit="1" customWidth="1"/>
    <col min="10757" max="10757" width="12.7109375" style="21" bestFit="1" customWidth="1"/>
    <col min="10758" max="10758" width="11.5703125" style="21" bestFit="1" customWidth="1"/>
    <col min="10759" max="10759" width="18.140625" style="21" bestFit="1" customWidth="1"/>
    <col min="10760" max="11008" width="9.140625" style="21"/>
    <col min="11009" max="11009" width="5.42578125" style="21" bestFit="1" customWidth="1"/>
    <col min="11010" max="11010" width="81.140625" style="21" bestFit="1" customWidth="1"/>
    <col min="11011" max="11011" width="13.140625" style="21" bestFit="1" customWidth="1"/>
    <col min="11012" max="11012" width="9.28515625" style="21" bestFit="1" customWidth="1"/>
    <col min="11013" max="11013" width="12.7109375" style="21" bestFit="1" customWidth="1"/>
    <col min="11014" max="11014" width="11.5703125" style="21" bestFit="1" customWidth="1"/>
    <col min="11015" max="11015" width="18.140625" style="21" bestFit="1" customWidth="1"/>
    <col min="11016" max="11264" width="9.140625" style="21"/>
    <col min="11265" max="11265" width="5.42578125" style="21" bestFit="1" customWidth="1"/>
    <col min="11266" max="11266" width="81.140625" style="21" bestFit="1" customWidth="1"/>
    <col min="11267" max="11267" width="13.140625" style="21" bestFit="1" customWidth="1"/>
    <col min="11268" max="11268" width="9.28515625" style="21" bestFit="1" customWidth="1"/>
    <col min="11269" max="11269" width="12.7109375" style="21" bestFit="1" customWidth="1"/>
    <col min="11270" max="11270" width="11.5703125" style="21" bestFit="1" customWidth="1"/>
    <col min="11271" max="11271" width="18.140625" style="21" bestFit="1" customWidth="1"/>
    <col min="11272" max="11520" width="9.140625" style="21"/>
    <col min="11521" max="11521" width="5.42578125" style="21" bestFit="1" customWidth="1"/>
    <col min="11522" max="11522" width="81.140625" style="21" bestFit="1" customWidth="1"/>
    <col min="11523" max="11523" width="13.140625" style="21" bestFit="1" customWidth="1"/>
    <col min="11524" max="11524" width="9.28515625" style="21" bestFit="1" customWidth="1"/>
    <col min="11525" max="11525" width="12.7109375" style="21" bestFit="1" customWidth="1"/>
    <col min="11526" max="11526" width="11.5703125" style="21" bestFit="1" customWidth="1"/>
    <col min="11527" max="11527" width="18.140625" style="21" bestFit="1" customWidth="1"/>
    <col min="11528" max="11776" width="9.140625" style="21"/>
    <col min="11777" max="11777" width="5.42578125" style="21" bestFit="1" customWidth="1"/>
    <col min="11778" max="11778" width="81.140625" style="21" bestFit="1" customWidth="1"/>
    <col min="11779" max="11779" width="13.140625" style="21" bestFit="1" customWidth="1"/>
    <col min="11780" max="11780" width="9.28515625" style="21" bestFit="1" customWidth="1"/>
    <col min="11781" max="11781" width="12.7109375" style="21" bestFit="1" customWidth="1"/>
    <col min="11782" max="11782" width="11.5703125" style="21" bestFit="1" customWidth="1"/>
    <col min="11783" max="11783" width="18.140625" style="21" bestFit="1" customWidth="1"/>
    <col min="11784" max="12032" width="9.140625" style="21"/>
    <col min="12033" max="12033" width="5.42578125" style="21" bestFit="1" customWidth="1"/>
    <col min="12034" max="12034" width="81.140625" style="21" bestFit="1" customWidth="1"/>
    <col min="12035" max="12035" width="13.140625" style="21" bestFit="1" customWidth="1"/>
    <col min="12036" max="12036" width="9.28515625" style="21" bestFit="1" customWidth="1"/>
    <col min="12037" max="12037" width="12.7109375" style="21" bestFit="1" customWidth="1"/>
    <col min="12038" max="12038" width="11.5703125" style="21" bestFit="1" customWidth="1"/>
    <col min="12039" max="12039" width="18.140625" style="21" bestFit="1" customWidth="1"/>
    <col min="12040" max="12288" width="9.140625" style="21"/>
    <col min="12289" max="12289" width="5.42578125" style="21" bestFit="1" customWidth="1"/>
    <col min="12290" max="12290" width="81.140625" style="21" bestFit="1" customWidth="1"/>
    <col min="12291" max="12291" width="13.140625" style="21" bestFit="1" customWidth="1"/>
    <col min="12292" max="12292" width="9.28515625" style="21" bestFit="1" customWidth="1"/>
    <col min="12293" max="12293" width="12.7109375" style="21" bestFit="1" customWidth="1"/>
    <col min="12294" max="12294" width="11.5703125" style="21" bestFit="1" customWidth="1"/>
    <col min="12295" max="12295" width="18.140625" style="21" bestFit="1" customWidth="1"/>
    <col min="12296" max="12544" width="9.140625" style="21"/>
    <col min="12545" max="12545" width="5.42578125" style="21" bestFit="1" customWidth="1"/>
    <col min="12546" max="12546" width="81.140625" style="21" bestFit="1" customWidth="1"/>
    <col min="12547" max="12547" width="13.140625" style="21" bestFit="1" customWidth="1"/>
    <col min="12548" max="12548" width="9.28515625" style="21" bestFit="1" customWidth="1"/>
    <col min="12549" max="12549" width="12.7109375" style="21" bestFit="1" customWidth="1"/>
    <col min="12550" max="12550" width="11.5703125" style="21" bestFit="1" customWidth="1"/>
    <col min="12551" max="12551" width="18.140625" style="21" bestFit="1" customWidth="1"/>
    <col min="12552" max="12800" width="9.140625" style="21"/>
    <col min="12801" max="12801" width="5.42578125" style="21" bestFit="1" customWidth="1"/>
    <col min="12802" max="12802" width="81.140625" style="21" bestFit="1" customWidth="1"/>
    <col min="12803" max="12803" width="13.140625" style="21" bestFit="1" customWidth="1"/>
    <col min="12804" max="12804" width="9.28515625" style="21" bestFit="1" customWidth="1"/>
    <col min="12805" max="12805" width="12.7109375" style="21" bestFit="1" customWidth="1"/>
    <col min="12806" max="12806" width="11.5703125" style="21" bestFit="1" customWidth="1"/>
    <col min="12807" max="12807" width="18.140625" style="21" bestFit="1" customWidth="1"/>
    <col min="12808" max="13056" width="9.140625" style="21"/>
    <col min="13057" max="13057" width="5.42578125" style="21" bestFit="1" customWidth="1"/>
    <col min="13058" max="13058" width="81.140625" style="21" bestFit="1" customWidth="1"/>
    <col min="13059" max="13059" width="13.140625" style="21" bestFit="1" customWidth="1"/>
    <col min="13060" max="13060" width="9.28515625" style="21" bestFit="1" customWidth="1"/>
    <col min="13061" max="13061" width="12.7109375" style="21" bestFit="1" customWidth="1"/>
    <col min="13062" max="13062" width="11.5703125" style="21" bestFit="1" customWidth="1"/>
    <col min="13063" max="13063" width="18.140625" style="21" bestFit="1" customWidth="1"/>
    <col min="13064" max="13312" width="9.140625" style="21"/>
    <col min="13313" max="13313" width="5.42578125" style="21" bestFit="1" customWidth="1"/>
    <col min="13314" max="13314" width="81.140625" style="21" bestFit="1" customWidth="1"/>
    <col min="13315" max="13315" width="13.140625" style="21" bestFit="1" customWidth="1"/>
    <col min="13316" max="13316" width="9.28515625" style="21" bestFit="1" customWidth="1"/>
    <col min="13317" max="13317" width="12.7109375" style="21" bestFit="1" customWidth="1"/>
    <col min="13318" max="13318" width="11.5703125" style="21" bestFit="1" customWidth="1"/>
    <col min="13319" max="13319" width="18.140625" style="21" bestFit="1" customWidth="1"/>
    <col min="13320" max="13568" width="9.140625" style="21"/>
    <col min="13569" max="13569" width="5.42578125" style="21" bestFit="1" customWidth="1"/>
    <col min="13570" max="13570" width="81.140625" style="21" bestFit="1" customWidth="1"/>
    <col min="13571" max="13571" width="13.140625" style="21" bestFit="1" customWidth="1"/>
    <col min="13572" max="13572" width="9.28515625" style="21" bestFit="1" customWidth="1"/>
    <col min="13573" max="13573" width="12.7109375" style="21" bestFit="1" customWidth="1"/>
    <col min="13574" max="13574" width="11.5703125" style="21" bestFit="1" customWidth="1"/>
    <col min="13575" max="13575" width="18.140625" style="21" bestFit="1" customWidth="1"/>
    <col min="13576" max="13824" width="9.140625" style="21"/>
    <col min="13825" max="13825" width="5.42578125" style="21" bestFit="1" customWidth="1"/>
    <col min="13826" max="13826" width="81.140625" style="21" bestFit="1" customWidth="1"/>
    <col min="13827" max="13827" width="13.140625" style="21" bestFit="1" customWidth="1"/>
    <col min="13828" max="13828" width="9.28515625" style="21" bestFit="1" customWidth="1"/>
    <col min="13829" max="13829" width="12.7109375" style="21" bestFit="1" customWidth="1"/>
    <col min="13830" max="13830" width="11.5703125" style="21" bestFit="1" customWidth="1"/>
    <col min="13831" max="13831" width="18.140625" style="21" bestFit="1" customWidth="1"/>
    <col min="13832" max="14080" width="9.140625" style="21"/>
    <col min="14081" max="14081" width="5.42578125" style="21" bestFit="1" customWidth="1"/>
    <col min="14082" max="14082" width="81.140625" style="21" bestFit="1" customWidth="1"/>
    <col min="14083" max="14083" width="13.140625" style="21" bestFit="1" customWidth="1"/>
    <col min="14084" max="14084" width="9.28515625" style="21" bestFit="1" customWidth="1"/>
    <col min="14085" max="14085" width="12.7109375" style="21" bestFit="1" customWidth="1"/>
    <col min="14086" max="14086" width="11.5703125" style="21" bestFit="1" customWidth="1"/>
    <col min="14087" max="14087" width="18.140625" style="21" bestFit="1" customWidth="1"/>
    <col min="14088" max="14336" width="9.140625" style="21"/>
    <col min="14337" max="14337" width="5.42578125" style="21" bestFit="1" customWidth="1"/>
    <col min="14338" max="14338" width="81.140625" style="21" bestFit="1" customWidth="1"/>
    <col min="14339" max="14339" width="13.140625" style="21" bestFit="1" customWidth="1"/>
    <col min="14340" max="14340" width="9.28515625" style="21" bestFit="1" customWidth="1"/>
    <col min="14341" max="14341" width="12.7109375" style="21" bestFit="1" customWidth="1"/>
    <col min="14342" max="14342" width="11.5703125" style="21" bestFit="1" customWidth="1"/>
    <col min="14343" max="14343" width="18.140625" style="21" bestFit="1" customWidth="1"/>
    <col min="14344" max="14592" width="9.140625" style="21"/>
    <col min="14593" max="14593" width="5.42578125" style="21" bestFit="1" customWidth="1"/>
    <col min="14594" max="14594" width="81.140625" style="21" bestFit="1" customWidth="1"/>
    <col min="14595" max="14595" width="13.140625" style="21" bestFit="1" customWidth="1"/>
    <col min="14596" max="14596" width="9.28515625" style="21" bestFit="1" customWidth="1"/>
    <col min="14597" max="14597" width="12.7109375" style="21" bestFit="1" customWidth="1"/>
    <col min="14598" max="14598" width="11.5703125" style="21" bestFit="1" customWidth="1"/>
    <col min="14599" max="14599" width="18.140625" style="21" bestFit="1" customWidth="1"/>
    <col min="14600" max="14848" width="9.140625" style="21"/>
    <col min="14849" max="14849" width="5.42578125" style="21" bestFit="1" customWidth="1"/>
    <col min="14850" max="14850" width="81.140625" style="21" bestFit="1" customWidth="1"/>
    <col min="14851" max="14851" width="13.140625" style="21" bestFit="1" customWidth="1"/>
    <col min="14852" max="14852" width="9.28515625" style="21" bestFit="1" customWidth="1"/>
    <col min="14853" max="14853" width="12.7109375" style="21" bestFit="1" customWidth="1"/>
    <col min="14854" max="14854" width="11.5703125" style="21" bestFit="1" customWidth="1"/>
    <col min="14855" max="14855" width="18.140625" style="21" bestFit="1" customWidth="1"/>
    <col min="14856" max="15104" width="9.140625" style="21"/>
    <col min="15105" max="15105" width="5.42578125" style="21" bestFit="1" customWidth="1"/>
    <col min="15106" max="15106" width="81.140625" style="21" bestFit="1" customWidth="1"/>
    <col min="15107" max="15107" width="13.140625" style="21" bestFit="1" customWidth="1"/>
    <col min="15108" max="15108" width="9.28515625" style="21" bestFit="1" customWidth="1"/>
    <col min="15109" max="15109" width="12.7109375" style="21" bestFit="1" customWidth="1"/>
    <col min="15110" max="15110" width="11.5703125" style="21" bestFit="1" customWidth="1"/>
    <col min="15111" max="15111" width="18.140625" style="21" bestFit="1" customWidth="1"/>
    <col min="15112" max="15360" width="9.140625" style="21"/>
    <col min="15361" max="15361" width="5.42578125" style="21" bestFit="1" customWidth="1"/>
    <col min="15362" max="15362" width="81.140625" style="21" bestFit="1" customWidth="1"/>
    <col min="15363" max="15363" width="13.140625" style="21" bestFit="1" customWidth="1"/>
    <col min="15364" max="15364" width="9.28515625" style="21" bestFit="1" customWidth="1"/>
    <col min="15365" max="15365" width="12.7109375" style="21" bestFit="1" customWidth="1"/>
    <col min="15366" max="15366" width="11.5703125" style="21" bestFit="1" customWidth="1"/>
    <col min="15367" max="15367" width="18.140625" style="21" bestFit="1" customWidth="1"/>
    <col min="15368" max="15616" width="9.140625" style="21"/>
    <col min="15617" max="15617" width="5.42578125" style="21" bestFit="1" customWidth="1"/>
    <col min="15618" max="15618" width="81.140625" style="21" bestFit="1" customWidth="1"/>
    <col min="15619" max="15619" width="13.140625" style="21" bestFit="1" customWidth="1"/>
    <col min="15620" max="15620" width="9.28515625" style="21" bestFit="1" customWidth="1"/>
    <col min="15621" max="15621" width="12.7109375" style="21" bestFit="1" customWidth="1"/>
    <col min="15622" max="15622" width="11.5703125" style="21" bestFit="1" customWidth="1"/>
    <col min="15623" max="15623" width="18.140625" style="21" bestFit="1" customWidth="1"/>
    <col min="15624" max="15872" width="9.140625" style="21"/>
    <col min="15873" max="15873" width="5.42578125" style="21" bestFit="1" customWidth="1"/>
    <col min="15874" max="15874" width="81.140625" style="21" bestFit="1" customWidth="1"/>
    <col min="15875" max="15875" width="13.140625" style="21" bestFit="1" customWidth="1"/>
    <col min="15876" max="15876" width="9.28515625" style="21" bestFit="1" customWidth="1"/>
    <col min="15877" max="15877" width="12.7109375" style="21" bestFit="1" customWidth="1"/>
    <col min="15878" max="15878" width="11.5703125" style="21" bestFit="1" customWidth="1"/>
    <col min="15879" max="15879" width="18.140625" style="21" bestFit="1" customWidth="1"/>
    <col min="15880" max="16128" width="9.140625" style="21"/>
    <col min="16129" max="16129" width="5.42578125" style="21" bestFit="1" customWidth="1"/>
    <col min="16130" max="16130" width="81.140625" style="21" bestFit="1" customWidth="1"/>
    <col min="16131" max="16131" width="13.140625" style="21" bestFit="1" customWidth="1"/>
    <col min="16132" max="16132" width="9.28515625" style="21" bestFit="1" customWidth="1"/>
    <col min="16133" max="16133" width="12.7109375" style="21" bestFit="1" customWidth="1"/>
    <col min="16134" max="16134" width="11.5703125" style="21" bestFit="1" customWidth="1"/>
    <col min="16135" max="16135" width="18.140625" style="21" bestFit="1" customWidth="1"/>
    <col min="16136" max="16384" width="9.140625" style="21"/>
  </cols>
  <sheetData>
    <row r="1" spans="1:8" s="1" customFormat="1">
      <c r="A1" s="3" t="s">
        <v>0</v>
      </c>
      <c r="B1" s="394" t="s">
        <v>10</v>
      </c>
      <c r="C1" s="394"/>
      <c r="D1" s="394"/>
      <c r="E1" s="394"/>
      <c r="F1" s="4"/>
      <c r="G1" s="4"/>
      <c r="H1" s="4"/>
    </row>
    <row r="2" spans="1:8" s="1" customFormat="1" ht="13.5" thickBot="1">
      <c r="C2" s="5"/>
      <c r="F2" s="4"/>
      <c r="G2" s="4"/>
      <c r="H2" s="4"/>
    </row>
    <row r="3" spans="1:8" s="1" customFormat="1" ht="15">
      <c r="B3" s="30" t="s">
        <v>10</v>
      </c>
      <c r="C3" s="395"/>
      <c r="D3" s="398"/>
      <c r="E3" s="12"/>
      <c r="F3" s="4"/>
      <c r="G3" s="4"/>
      <c r="H3" s="4"/>
    </row>
    <row r="4" spans="1:8" s="1" customFormat="1" ht="45">
      <c r="B4" s="31" t="s">
        <v>1992</v>
      </c>
      <c r="C4" s="396"/>
      <c r="D4" s="399"/>
      <c r="E4" s="12"/>
      <c r="F4" s="4"/>
      <c r="G4" s="4"/>
      <c r="H4" s="4"/>
    </row>
    <row r="5" spans="1:8" s="1" customFormat="1" ht="15">
      <c r="B5" s="31" t="s">
        <v>1046</v>
      </c>
      <c r="C5" s="396"/>
      <c r="D5" s="399"/>
      <c r="E5" s="12"/>
      <c r="F5" s="4"/>
      <c r="G5" s="4"/>
      <c r="H5" s="4"/>
    </row>
    <row r="6" spans="1:8" s="1" customFormat="1" ht="15">
      <c r="B6" s="31" t="s">
        <v>1993</v>
      </c>
      <c r="C6" s="396"/>
      <c r="D6" s="399"/>
      <c r="E6" s="12"/>
      <c r="F6" s="4"/>
      <c r="G6" s="4"/>
      <c r="H6" s="4"/>
    </row>
    <row r="7" spans="1:8" s="1" customFormat="1" ht="15.75" thickBot="1">
      <c r="B7" s="32" t="s">
        <v>1994</v>
      </c>
      <c r="C7" s="397"/>
      <c r="D7" s="400"/>
      <c r="E7" s="12"/>
      <c r="F7" s="4"/>
      <c r="G7" s="4"/>
      <c r="H7" s="4"/>
    </row>
    <row r="8" spans="1:8" s="1" customFormat="1">
      <c r="B8" s="12"/>
      <c r="C8" s="14" t="s">
        <v>1048</v>
      </c>
      <c r="D8" s="14" t="s">
        <v>1049</v>
      </c>
      <c r="E8" s="12"/>
      <c r="F8" s="4"/>
      <c r="G8" s="4"/>
      <c r="H8" s="4"/>
    </row>
    <row r="9" spans="1:8" s="1" customFormat="1">
      <c r="C9" s="15"/>
      <c r="F9" s="4"/>
      <c r="G9" s="4"/>
      <c r="H9" s="4"/>
    </row>
    <row r="10" spans="1:8" ht="15">
      <c r="B10" s="457"/>
      <c r="C10" s="457"/>
      <c r="D10" s="457"/>
      <c r="E10" s="457"/>
    </row>
    <row r="11" spans="1:8">
      <c r="B11" s="453" t="s">
        <v>1118</v>
      </c>
      <c r="C11" s="453"/>
      <c r="D11" s="453"/>
      <c r="E11" s="453"/>
    </row>
    <row r="12" spans="1:8">
      <c r="B12" s="216" t="s">
        <v>1119</v>
      </c>
      <c r="C12" s="453" t="s">
        <v>1120</v>
      </c>
      <c r="D12" s="453" t="s">
        <v>1121</v>
      </c>
      <c r="E12" s="453" t="s">
        <v>1122</v>
      </c>
    </row>
    <row r="13" spans="1:8">
      <c r="B13" s="216" t="s">
        <v>1123</v>
      </c>
      <c r="C13" s="453"/>
      <c r="D13" s="453"/>
      <c r="E13" s="453"/>
    </row>
    <row r="14" spans="1:8">
      <c r="B14" s="302" t="s">
        <v>1124</v>
      </c>
      <c r="C14" s="359"/>
      <c r="D14" s="359"/>
      <c r="E14" s="359"/>
    </row>
    <row r="15" spans="1:8">
      <c r="B15" s="302" t="s">
        <v>1126</v>
      </c>
      <c r="C15" s="359"/>
      <c r="D15" s="359"/>
      <c r="E15" s="359"/>
    </row>
    <row r="16" spans="1:8">
      <c r="B16" s="302" t="s">
        <v>1127</v>
      </c>
      <c r="C16" s="359" t="s">
        <v>1852</v>
      </c>
      <c r="D16" s="359"/>
      <c r="E16" s="359"/>
    </row>
    <row r="17" spans="2:8">
      <c r="B17" s="360" t="s">
        <v>3174</v>
      </c>
      <c r="C17" s="216"/>
      <c r="D17" s="216"/>
      <c r="E17" s="216"/>
    </row>
    <row r="20" spans="2:8">
      <c r="B20" s="21" t="s">
        <v>101</v>
      </c>
    </row>
    <row r="22" spans="2:8">
      <c r="B22" s="229" t="s">
        <v>102</v>
      </c>
      <c r="C22" s="230" t="s">
        <v>103</v>
      </c>
      <c r="D22" s="229" t="s">
        <v>104</v>
      </c>
      <c r="E22" s="229" t="s">
        <v>105</v>
      </c>
      <c r="F22" s="131" t="s">
        <v>106</v>
      </c>
      <c r="G22" s="131" t="s">
        <v>107</v>
      </c>
      <c r="H22" s="131" t="s">
        <v>108</v>
      </c>
    </row>
    <row r="23" spans="2:8">
      <c r="B23" s="231" t="s">
        <v>109</v>
      </c>
      <c r="C23" s="139"/>
    </row>
    <row r="24" spans="2:8">
      <c r="B24" s="231" t="s">
        <v>110</v>
      </c>
      <c r="C24" s="139"/>
    </row>
    <row r="25" spans="2:8">
      <c r="B25" s="231" t="s">
        <v>111</v>
      </c>
      <c r="C25" s="139"/>
    </row>
    <row r="26" spans="2:8">
      <c r="B26" s="21" t="s">
        <v>553</v>
      </c>
      <c r="C26" s="139">
        <v>7.31</v>
      </c>
      <c r="D26" s="21" t="s">
        <v>113</v>
      </c>
      <c r="E26" s="21" t="s">
        <v>554</v>
      </c>
      <c r="F26" s="22">
        <v>34500000</v>
      </c>
      <c r="G26" s="22">
        <v>32762.959999999999</v>
      </c>
      <c r="H26" s="22">
        <v>54.74</v>
      </c>
    </row>
    <row r="27" spans="2:8">
      <c r="B27" s="21" t="s">
        <v>1995</v>
      </c>
      <c r="C27" s="139">
        <v>7.28</v>
      </c>
      <c r="D27" s="21" t="s">
        <v>113</v>
      </c>
      <c r="E27" s="21" t="s">
        <v>1996</v>
      </c>
      <c r="F27" s="22">
        <v>17000000</v>
      </c>
      <c r="G27" s="22">
        <v>17146.63</v>
      </c>
      <c r="H27" s="22">
        <v>28.65</v>
      </c>
    </row>
    <row r="28" spans="2:8">
      <c r="B28" s="21" t="s">
        <v>343</v>
      </c>
      <c r="C28" s="139">
        <v>7.32</v>
      </c>
      <c r="D28" s="21" t="s">
        <v>113</v>
      </c>
      <c r="E28" s="21" t="s">
        <v>344</v>
      </c>
      <c r="F28" s="22">
        <v>6000000</v>
      </c>
      <c r="G28" s="22">
        <v>5990.53</v>
      </c>
      <c r="H28" s="22">
        <v>10.01</v>
      </c>
    </row>
    <row r="29" spans="2:8">
      <c r="B29" s="21" t="s">
        <v>882</v>
      </c>
      <c r="C29" s="139">
        <v>7.25</v>
      </c>
      <c r="D29" s="21" t="s">
        <v>113</v>
      </c>
      <c r="E29" s="21" t="s">
        <v>883</v>
      </c>
      <c r="F29" s="22">
        <v>3000000</v>
      </c>
      <c r="G29" s="22">
        <v>2832</v>
      </c>
      <c r="H29" s="22">
        <v>4.7300000000000004</v>
      </c>
    </row>
    <row r="30" spans="2:8">
      <c r="B30" s="231" t="s">
        <v>115</v>
      </c>
      <c r="C30" s="232"/>
      <c r="D30" s="231"/>
      <c r="E30" s="231"/>
      <c r="F30" s="128"/>
      <c r="G30" s="128">
        <f>SUM(G22:G29)</f>
        <v>58732.119999999995</v>
      </c>
      <c r="H30" s="128">
        <f>SUM(H22:H29)</f>
        <v>98.13000000000001</v>
      </c>
    </row>
    <row r="31" spans="2:8">
      <c r="B31" s="231" t="s">
        <v>277</v>
      </c>
      <c r="C31" s="234"/>
      <c r="D31" s="231"/>
      <c r="E31" s="231"/>
      <c r="F31" s="128"/>
      <c r="G31" s="128">
        <v>1052.72</v>
      </c>
      <c r="H31" s="128">
        <v>1.76</v>
      </c>
    </row>
    <row r="32" spans="2:8">
      <c r="B32" s="231" t="s">
        <v>125</v>
      </c>
      <c r="C32" s="234"/>
      <c r="D32" s="231"/>
      <c r="E32" s="231"/>
      <c r="F32" s="128"/>
      <c r="G32" s="128">
        <v>59784.840000000004</v>
      </c>
      <c r="H32" s="128">
        <v>99.88</v>
      </c>
    </row>
    <row r="33" spans="2:8">
      <c r="B33" s="231" t="s">
        <v>220</v>
      </c>
      <c r="C33" s="234"/>
      <c r="D33" s="231"/>
      <c r="E33" s="231"/>
      <c r="F33" s="128"/>
      <c r="G33" s="128">
        <v>70.177928909995217</v>
      </c>
      <c r="H33" s="128">
        <v>0.12000000000000455</v>
      </c>
    </row>
    <row r="34" spans="2:8">
      <c r="B34" s="231" t="s">
        <v>127</v>
      </c>
      <c r="C34" s="234"/>
      <c r="D34" s="231"/>
      <c r="E34" s="231"/>
      <c r="F34" s="128"/>
      <c r="G34" s="128">
        <v>59855.017928909998</v>
      </c>
      <c r="H34" s="128">
        <v>100</v>
      </c>
    </row>
    <row r="35" spans="2:8">
      <c r="B35" s="21" t="s">
        <v>128</v>
      </c>
    </row>
    <row r="36" spans="2:8">
      <c r="B36" s="21" t="s">
        <v>129</v>
      </c>
    </row>
    <row r="37" spans="2:8">
      <c r="B37" s="231" t="s">
        <v>130</v>
      </c>
      <c r="C37" s="235">
        <v>44865</v>
      </c>
    </row>
    <row r="38" spans="2:8" ht="25.5">
      <c r="B38" s="236" t="s">
        <v>131</v>
      </c>
      <c r="C38" s="210" t="s">
        <v>132</v>
      </c>
    </row>
    <row r="39" spans="2:8">
      <c r="B39" s="231"/>
      <c r="C39" s="210" t="s">
        <v>132</v>
      </c>
    </row>
    <row r="40" spans="2:8">
      <c r="B40" s="231" t="s">
        <v>1106</v>
      </c>
      <c r="C40" s="210" t="s">
        <v>132</v>
      </c>
    </row>
    <row r="41" spans="2:8">
      <c r="B41" s="231" t="s">
        <v>1107</v>
      </c>
      <c r="C41" s="210" t="s">
        <v>132</v>
      </c>
    </row>
    <row r="42" spans="2:8">
      <c r="B42" s="231" t="s">
        <v>1997</v>
      </c>
      <c r="C42" s="234"/>
    </row>
    <row r="43" spans="2:8">
      <c r="B43" s="231" t="s">
        <v>1998</v>
      </c>
      <c r="C43" s="234"/>
    </row>
    <row r="44" spans="2:8">
      <c r="B44" s="231" t="s">
        <v>1999</v>
      </c>
      <c r="C44" s="234"/>
    </row>
    <row r="45" spans="2:8">
      <c r="B45" s="231" t="s">
        <v>2000</v>
      </c>
      <c r="C45" s="234"/>
    </row>
    <row r="46" spans="2:8">
      <c r="B46" s="231" t="s">
        <v>134</v>
      </c>
      <c r="C46" s="234"/>
    </row>
    <row r="47" spans="2:8">
      <c r="B47" s="237" t="s">
        <v>2001</v>
      </c>
    </row>
    <row r="50" spans="2:4" ht="15">
      <c r="B50" s="348" t="s">
        <v>1275</v>
      </c>
      <c r="C50" s="349"/>
      <c r="D50" s="350"/>
    </row>
    <row r="51" spans="2:4" ht="30">
      <c r="B51" s="351" t="s">
        <v>1276</v>
      </c>
      <c r="C51" s="352" t="s">
        <v>1277</v>
      </c>
      <c r="D51" s="351" t="s">
        <v>1278</v>
      </c>
    </row>
    <row r="52" spans="2:4" ht="15">
      <c r="B52" s="353" t="s">
        <v>1752</v>
      </c>
      <c r="C52" s="354">
        <v>100</v>
      </c>
      <c r="D52" s="355">
        <v>1.65</v>
      </c>
    </row>
    <row r="53" spans="2:4" ht="15">
      <c r="B53" s="353" t="s">
        <v>2002</v>
      </c>
      <c r="C53" s="356">
        <v>25</v>
      </c>
      <c r="D53" s="287">
        <v>6.03</v>
      </c>
    </row>
    <row r="54" spans="2:4" ht="15">
      <c r="B54" s="353" t="s">
        <v>2003</v>
      </c>
      <c r="C54" s="357">
        <v>75</v>
      </c>
      <c r="D54" s="287">
        <v>2.27</v>
      </c>
    </row>
    <row r="55" spans="2:4" ht="15">
      <c r="B55" s="353" t="s">
        <v>1282</v>
      </c>
      <c r="C55" s="357">
        <v>50</v>
      </c>
      <c r="D55" s="287">
        <v>2.11</v>
      </c>
    </row>
    <row r="56" spans="2:4">
      <c r="B56" s="231"/>
      <c r="C56" s="234"/>
    </row>
    <row r="57" spans="2:4">
      <c r="B57" s="231"/>
    </row>
  </sheetData>
  <mergeCells count="8">
    <mergeCell ref="C12:C13"/>
    <mergeCell ref="D12:D13"/>
    <mergeCell ref="E12:E13"/>
    <mergeCell ref="B1:E1"/>
    <mergeCell ref="C3:C7"/>
    <mergeCell ref="D3:D7"/>
    <mergeCell ref="B10:E10"/>
    <mergeCell ref="B11:E11"/>
  </mergeCells>
  <hyperlinks>
    <hyperlink ref="A1" location="Index!A1" display="Index" xr:uid="{488F0457-380F-4A12-B781-0E425CA38F9E}"/>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192</vt:i4>
      </vt:variant>
    </vt:vector>
  </HeadingPairs>
  <TitlesOfParts>
    <vt:vector size="242" baseType="lpstr">
      <vt:lpstr>Index</vt:lpstr>
      <vt:lpstr>Dividend History</vt:lpstr>
      <vt:lpstr>TATA Scheme Risk-O-Meters</vt:lpstr>
      <vt:lpstr>TAF</vt:lpstr>
      <vt:lpstr>TBAF</vt:lpstr>
      <vt:lpstr>TMIF</vt:lpstr>
      <vt:lpstr>TMAOF</vt:lpstr>
      <vt:lpstr>TEGF</vt:lpstr>
      <vt:lpstr>TTOFE</vt:lpstr>
      <vt:lpstr>TEOF</vt:lpstr>
      <vt:lpstr>TINR</vt:lpstr>
      <vt:lpstr>TSCAPF</vt:lpstr>
      <vt:lpstr>TEQPEF</vt:lpstr>
      <vt:lpstr>TMCAPF</vt:lpstr>
      <vt:lpstr>TFEF</vt:lpstr>
      <vt:lpstr>TTSF96</vt:lpstr>
      <vt:lpstr>TDIVYF</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THOF</vt:lpstr>
      <vt:lpstr>TNMMIF</vt:lpstr>
      <vt:lpstr>TRSFP</vt:lpstr>
      <vt:lpstr>TRSFM</vt:lpstr>
      <vt:lpstr>TRSFC</vt:lpstr>
      <vt:lpstr>TLF</vt:lpstr>
      <vt:lpstr>TSTBF</vt:lpstr>
      <vt:lpstr>TFF</vt:lpstr>
      <vt:lpstr>TFRF</vt:lpstr>
      <vt:lpstr>TFRSTF</vt:lpstr>
      <vt:lpstr>TUSTF</vt:lpstr>
      <vt:lpstr>TOF</vt:lpstr>
      <vt:lpstr>TCORPBF</vt:lpstr>
      <vt:lpstr>TGSFR</vt:lpstr>
      <vt:lpstr>TBPSUF</vt:lpstr>
      <vt:lpstr>TNSIFDEC27</vt:lpstr>
      <vt:lpstr>TCIGIF0426</vt:lpstr>
      <vt:lpstr>Index!Main_Sheet</vt:lpstr>
      <vt:lpstr>TAF</vt:lpstr>
      <vt:lpstr>TAF!TAF_Debt_Related</vt:lpstr>
      <vt:lpstr>TAF!TAF_EQ</vt:lpstr>
      <vt:lpstr>TAF!TAF_EQ_Related</vt:lpstr>
      <vt:lpstr>TAF!TAF_GOV_SEC</vt:lpstr>
      <vt:lpstr>TAF!TAF_MM</vt:lpstr>
      <vt:lpstr>TAF!TAF_Mutual_F_Units_1</vt:lpstr>
      <vt:lpstr>TCORPBF!TAF_Mutual_F_Units_1</vt:lpstr>
      <vt:lpstr>TSTBF!TAF_Mutual_F_Units_1</vt:lpstr>
      <vt:lpstr>TAF!TAFNAV</vt:lpstr>
      <vt:lpstr>TBAF</vt:lpstr>
      <vt:lpstr>TBAF!TBAF_Debt_Related</vt:lpstr>
      <vt:lpstr>TBAF!TBAF_EQ</vt:lpstr>
      <vt:lpstr>TBAF!TBAF_EQ_Related</vt:lpstr>
      <vt:lpstr>TBAF!TBAF_GOV_SEC</vt:lpstr>
      <vt:lpstr>TBAF!TBAFNAV</vt:lpstr>
      <vt:lpstr>TBCF</vt:lpstr>
      <vt:lpstr>TBCF!TBCF_EQ</vt:lpstr>
      <vt:lpstr>TBCF!TBCF_Mutual_F_Units</vt:lpstr>
      <vt:lpstr>TBCF!TBCFNAV</vt:lpstr>
      <vt:lpstr>TBFSF</vt:lpstr>
      <vt:lpstr>TBFSF!TBFSF_EQ</vt:lpstr>
      <vt:lpstr>TBFSF!TBFSFNAV</vt:lpstr>
      <vt:lpstr>TBPSUF!TBPSUF</vt:lpstr>
      <vt:lpstr>TBPSUF!TBPSUF_Debt_Related</vt:lpstr>
      <vt:lpstr>TBPSUF!TBPSUF_GOV_SEC</vt:lpstr>
      <vt:lpstr>TBPSUF!TBPSUF_MM</vt:lpstr>
      <vt:lpstr>TBPSUF!TBPSUFNAV</vt:lpstr>
      <vt:lpstr>TCIGIF0426!TCIGIF0426</vt:lpstr>
      <vt:lpstr>TCIGIF0426!TCIGIF0426_GOV_SEC</vt:lpstr>
      <vt:lpstr>TCIGIF0426!TCIGIF0426NAV</vt:lpstr>
      <vt:lpstr>TCORPBF!TCORPBF</vt:lpstr>
      <vt:lpstr>TCORPBF!TCORPBF_Debt_Related</vt:lpstr>
      <vt:lpstr>TCORPBF!TCORPBF_GOV_SEC</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TFRF!TFRFNAV</vt:lpstr>
      <vt:lpstr>TFRSTF!TFRSTF</vt:lpstr>
      <vt:lpstr>TFRSTF!TFRSTF_Debt_Related</vt:lpstr>
      <vt:lpstr>TFRSTF!TFRSTF_GOV_SEC</vt:lpstr>
      <vt:lpstr>TFRSTF!TFRSTF_MM</vt:lpstr>
      <vt:lpstr>TFRSTF!TFRSTFNAV</vt:lpstr>
      <vt:lpstr>TGSFR!TGSFR</vt:lpstr>
      <vt:lpstr>TGSFR!TGSFR_GOV_SEC</vt:lpstr>
      <vt:lpstr>TGSFR!TGSFR_MM</vt:lpstr>
      <vt:lpstr>TGSFR!TGSFRNAV</vt:lpstr>
      <vt:lpstr>THOF</vt:lpstr>
      <vt:lpstr>THOF!THOF_EQ</vt:lpstr>
      <vt:lpstr>THOF!THOF_EQ_Related</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TMIF!TMIF_Mutual_F_Units_1</vt:lpstr>
      <vt:lpstr>TMIF!TMIFNAV</vt:lpstr>
      <vt:lpstr>TNETF</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2022-11-01T03:56:24Z</dcterms:created>
  <dcterms:modified xsi:type="dcterms:W3CDTF">2022-11-07T09:00:49Z</dcterms:modified>
</cp:coreProperties>
</file>